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850E0EF8-C6AA-4BAD-AFFF-41CB337F62A9}"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49" i="8" l="1"/>
  <c r="P15" i="8"/>
  <c r="V31" i="47"/>
  <c r="V31" i="48"/>
  <c r="R66" i="8"/>
  <c r="P66" i="8"/>
  <c r="N66" i="8"/>
  <c r="R65" i="8"/>
  <c r="P65" i="8"/>
  <c r="N65" i="8"/>
  <c r="R64" i="8"/>
  <c r="P64" i="8"/>
  <c r="N64" i="8"/>
  <c r="R63" i="8"/>
  <c r="P63" i="8"/>
  <c r="N63" i="8"/>
  <c r="R62" i="8"/>
  <c r="P62" i="8"/>
  <c r="N62" i="8"/>
  <c r="R61" i="8"/>
  <c r="P61" i="8"/>
  <c r="N61" i="8"/>
  <c r="R60" i="8"/>
  <c r="N60" i="8"/>
  <c r="R59" i="8"/>
  <c r="P59" i="8"/>
  <c r="N59" i="8"/>
  <c r="R58" i="8"/>
  <c r="P58" i="8"/>
  <c r="N58" i="8"/>
  <c r="R57" i="8"/>
  <c r="N57" i="8"/>
  <c r="R56" i="8"/>
  <c r="N56" i="8"/>
  <c r="R55" i="8"/>
  <c r="N55" i="8"/>
  <c r="R54" i="8"/>
  <c r="N54" i="8"/>
  <c r="R53" i="8"/>
  <c r="P53" i="8"/>
  <c r="N53" i="8"/>
  <c r="R52" i="8"/>
  <c r="P52" i="8"/>
  <c r="N52" i="8"/>
  <c r="R51" i="8"/>
  <c r="N51" i="8"/>
  <c r="R50" i="8"/>
  <c r="P50" i="8"/>
  <c r="N50" i="8"/>
  <c r="R49" i="8"/>
  <c r="N49" i="8"/>
  <c r="R48" i="8"/>
  <c r="N48" i="8"/>
  <c r="R47" i="8"/>
  <c r="N47" i="8"/>
  <c r="R46" i="8"/>
  <c r="N46" i="8"/>
  <c r="R45" i="8"/>
  <c r="P45" i="8"/>
  <c r="N45" i="8"/>
  <c r="R44" i="8"/>
  <c r="P44" i="8"/>
  <c r="N44" i="8"/>
  <c r="R43" i="8"/>
  <c r="P43" i="8"/>
  <c r="N43" i="8"/>
  <c r="R42" i="8"/>
  <c r="P42" i="8"/>
  <c r="N42" i="8"/>
  <c r="R41" i="8"/>
  <c r="P41" i="8"/>
  <c r="N41" i="8"/>
  <c r="R40" i="8"/>
  <c r="P40" i="8"/>
  <c r="N40" i="8"/>
  <c r="R39" i="8"/>
  <c r="P39" i="8"/>
  <c r="N39" i="8"/>
  <c r="R38" i="8"/>
  <c r="R37" i="8"/>
  <c r="P37" i="8"/>
  <c r="N37" i="8"/>
  <c r="R36" i="8"/>
  <c r="P36" i="8"/>
  <c r="N36" i="8"/>
  <c r="R35" i="8"/>
  <c r="P35" i="8"/>
  <c r="N35" i="8"/>
  <c r="R34" i="8"/>
  <c r="P34" i="8"/>
  <c r="N34" i="8"/>
  <c r="R33" i="8"/>
  <c r="P33" i="8"/>
  <c r="N33" i="8"/>
  <c r="R32" i="8"/>
  <c r="P32" i="8"/>
  <c r="N32" i="8"/>
  <c r="R31" i="8"/>
  <c r="P31" i="8"/>
  <c r="N31" i="8"/>
  <c r="R30" i="8"/>
  <c r="P30" i="8"/>
  <c r="N30" i="8"/>
  <c r="R29" i="8"/>
  <c r="P29" i="8"/>
  <c r="N29" i="8"/>
  <c r="R28" i="8"/>
  <c r="R27" i="8"/>
  <c r="P27" i="8"/>
  <c r="N27" i="8"/>
  <c r="R26" i="8"/>
  <c r="N26" i="8"/>
  <c r="R25" i="8"/>
  <c r="P25" i="8"/>
  <c r="N25" i="8"/>
  <c r="R24" i="8"/>
  <c r="P24" i="8"/>
  <c r="N24" i="8"/>
  <c r="R23" i="8"/>
  <c r="N23" i="8"/>
  <c r="R22" i="8"/>
  <c r="P22" i="8"/>
  <c r="N22" i="8"/>
  <c r="R21" i="8"/>
  <c r="P21" i="8"/>
  <c r="N21" i="8"/>
  <c r="R20" i="8"/>
  <c r="P20" i="8"/>
  <c r="N20" i="8"/>
  <c r="R19" i="8"/>
  <c r="P19" i="8"/>
  <c r="N19" i="8"/>
  <c r="R18" i="8"/>
  <c r="P18" i="8"/>
  <c r="N18" i="8"/>
  <c r="R17" i="8"/>
  <c r="P17" i="8"/>
  <c r="N17" i="8"/>
  <c r="R16" i="8"/>
  <c r="P16" i="8"/>
  <c r="N16" i="8"/>
  <c r="R15" i="8"/>
  <c r="N15" i="8"/>
  <c r="R14" i="8"/>
  <c r="N14" i="8"/>
  <c r="R13" i="8"/>
  <c r="N13" i="8"/>
  <c r="R12" i="8"/>
  <c r="P12" i="8"/>
  <c r="N12" i="8"/>
  <c r="R11" i="8"/>
  <c r="P11" i="8"/>
  <c r="N11" i="8"/>
  <c r="R10" i="8"/>
  <c r="P10" i="8"/>
  <c r="N10" i="8"/>
  <c r="R9" i="8"/>
  <c r="P9" i="8"/>
  <c r="N9" i="8"/>
  <c r="R63" i="7"/>
  <c r="P63" i="7"/>
  <c r="N63" i="7"/>
  <c r="L63" i="7"/>
  <c r="R62" i="7"/>
  <c r="P62" i="7"/>
  <c r="N62" i="7"/>
  <c r="L62" i="7"/>
  <c r="R61" i="7"/>
  <c r="P61" i="7"/>
  <c r="N61" i="7"/>
  <c r="L61" i="7"/>
  <c r="R60" i="7"/>
  <c r="P60" i="7"/>
  <c r="N60" i="7"/>
  <c r="L60" i="7"/>
  <c r="R59" i="7"/>
  <c r="N59" i="7"/>
  <c r="L59" i="7"/>
  <c r="R58" i="7"/>
  <c r="N58" i="7"/>
  <c r="L58" i="7"/>
  <c r="R57" i="7"/>
  <c r="P57" i="7"/>
  <c r="N57" i="7"/>
  <c r="L57" i="7"/>
  <c r="R56" i="7"/>
  <c r="P56" i="7"/>
  <c r="N56" i="7"/>
  <c r="L56" i="7"/>
  <c r="R55" i="7"/>
  <c r="N55" i="7"/>
  <c r="L55" i="7"/>
  <c r="R54" i="7"/>
  <c r="N54" i="7"/>
  <c r="L54" i="7"/>
  <c r="R53" i="7"/>
  <c r="N53" i="7"/>
  <c r="L53" i="7"/>
  <c r="R52" i="7"/>
  <c r="P52" i="7"/>
  <c r="N52" i="7"/>
  <c r="L52" i="7"/>
  <c r="R51" i="7"/>
  <c r="P51" i="7"/>
  <c r="N51" i="7"/>
  <c r="L51" i="7"/>
  <c r="R50" i="7"/>
  <c r="N50" i="7"/>
  <c r="L50" i="7"/>
  <c r="R49" i="7"/>
  <c r="P49" i="7"/>
  <c r="N49" i="7"/>
  <c r="L49" i="7"/>
  <c r="R48" i="7"/>
  <c r="N48" i="7"/>
  <c r="L48" i="7"/>
  <c r="R47" i="7"/>
  <c r="N47" i="7"/>
  <c r="L47" i="7"/>
  <c r="R46" i="7"/>
  <c r="N46" i="7"/>
  <c r="L46" i="7"/>
  <c r="R45" i="7"/>
  <c r="P45" i="7"/>
  <c r="N45" i="7"/>
  <c r="L45" i="7"/>
  <c r="R44" i="7"/>
  <c r="P44" i="7"/>
  <c r="N44" i="7"/>
  <c r="L44" i="7"/>
  <c r="R43" i="7"/>
  <c r="P43" i="7"/>
  <c r="N43" i="7"/>
  <c r="L43" i="7"/>
  <c r="R42" i="7"/>
  <c r="P42" i="7"/>
  <c r="N42" i="7"/>
  <c r="L42" i="7"/>
  <c r="R41" i="7"/>
  <c r="P41" i="7"/>
  <c r="N41" i="7"/>
  <c r="L41" i="7"/>
  <c r="R40" i="7"/>
  <c r="P40" i="7"/>
  <c r="N40" i="7"/>
  <c r="L40" i="7"/>
  <c r="R39" i="7"/>
  <c r="P39" i="7"/>
  <c r="N39" i="7"/>
  <c r="L39" i="7"/>
  <c r="R38" i="7"/>
  <c r="L38" i="7"/>
  <c r="R37" i="7"/>
  <c r="P37" i="7"/>
  <c r="N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L28" i="7"/>
  <c r="R27" i="7"/>
  <c r="P27" i="7"/>
  <c r="N27" i="7"/>
  <c r="L27" i="7"/>
  <c r="R26" i="7"/>
  <c r="N26" i="7"/>
  <c r="L26" i="7"/>
  <c r="R25" i="7"/>
  <c r="P25" i="7"/>
  <c r="N25" i="7"/>
  <c r="L25" i="7"/>
  <c r="R24" i="7"/>
  <c r="P24" i="7"/>
  <c r="N24" i="7"/>
  <c r="L24" i="7"/>
  <c r="R23" i="7"/>
  <c r="N23" i="7"/>
  <c r="L23" i="7"/>
  <c r="R22" i="7"/>
  <c r="P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N14" i="7"/>
  <c r="L14" i="7"/>
  <c r="R13" i="7"/>
  <c r="N13" i="7"/>
  <c r="L13" i="7"/>
  <c r="R12" i="7"/>
  <c r="P12" i="7"/>
  <c r="N12" i="7"/>
  <c r="L12" i="7"/>
  <c r="R11" i="7"/>
  <c r="P11" i="7"/>
  <c r="N11" i="7"/>
  <c r="L11" i="7"/>
  <c r="R10" i="7"/>
  <c r="P10" i="7"/>
  <c r="N10" i="7"/>
  <c r="L10" i="7"/>
  <c r="R9" i="7"/>
  <c r="P9" i="7"/>
  <c r="N9" i="7"/>
  <c r="L9" i="7"/>
  <c r="R8" i="7"/>
  <c r="P8" i="7"/>
  <c r="N8" i="7"/>
  <c r="L8" i="7"/>
  <c r="N64" i="7"/>
  <c r="P64" i="7"/>
  <c r="R64" i="7"/>
  <c r="R32" i="27"/>
  <c r="P32" i="27"/>
  <c r="N32" i="27"/>
  <c r="L32" i="27"/>
  <c r="J32" i="27"/>
  <c r="H32" i="27"/>
  <c r="F32" i="27"/>
  <c r="R31" i="27"/>
  <c r="J31" i="27"/>
  <c r="H31" i="27"/>
  <c r="F31" i="27"/>
  <c r="R30" i="27"/>
  <c r="P30" i="27"/>
  <c r="N30" i="27"/>
  <c r="L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L22" i="27"/>
  <c r="J22" i="27"/>
  <c r="H22" i="27"/>
  <c r="F22" i="27"/>
  <c r="R21" i="27"/>
  <c r="N21" i="27"/>
  <c r="L21" i="27"/>
  <c r="J21" i="27"/>
  <c r="H21" i="27"/>
  <c r="F21" i="27"/>
  <c r="R20" i="27"/>
  <c r="P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2" i="28"/>
  <c r="P32" i="28"/>
  <c r="N32" i="28"/>
  <c r="L32" i="28"/>
  <c r="J32" i="28"/>
  <c r="H32" i="28"/>
  <c r="R31" i="28"/>
  <c r="J31" i="28"/>
  <c r="H31" i="28"/>
  <c r="R30" i="28"/>
  <c r="P30" i="28"/>
  <c r="N30" i="28"/>
  <c r="L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L22" i="28"/>
  <c r="J22" i="28"/>
  <c r="H22" i="28"/>
  <c r="R21" i="28"/>
  <c r="N21" i="28"/>
  <c r="L21" i="28"/>
  <c r="J21" i="28"/>
  <c r="H21" i="28"/>
  <c r="R20" i="28"/>
  <c r="P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2" i="55"/>
  <c r="P32" i="55"/>
  <c r="N32" i="55"/>
  <c r="L32" i="55"/>
  <c r="R31" i="55"/>
  <c r="P31" i="55"/>
  <c r="N31" i="55"/>
  <c r="L31" i="55"/>
  <c r="R30" i="55"/>
  <c r="P30" i="55"/>
  <c r="N30" i="55"/>
  <c r="L30" i="55"/>
  <c r="R29" i="55"/>
  <c r="P29" i="55"/>
  <c r="N29" i="55"/>
  <c r="L29" i="55"/>
  <c r="R28" i="55"/>
  <c r="P28" i="55"/>
  <c r="N28" i="55"/>
  <c r="L28" i="55"/>
  <c r="R27" i="55"/>
  <c r="P27" i="55"/>
  <c r="N27" i="55"/>
  <c r="L27" i="55"/>
  <c r="R26" i="55"/>
  <c r="P26" i="55"/>
  <c r="N26" i="55"/>
  <c r="L26" i="55"/>
  <c r="R25" i="55"/>
  <c r="N25" i="55"/>
  <c r="L25" i="55"/>
  <c r="R24" i="55"/>
  <c r="P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N20" i="31"/>
  <c r="L19" i="31"/>
  <c r="L21" i="31"/>
  <c r="L28" i="31"/>
  <c r="L27" i="31"/>
  <c r="L37" i="4"/>
  <c r="J37" i="4"/>
  <c r="P26" i="4"/>
  <c r="N26" i="4"/>
  <c r="N11" i="4"/>
  <c r="L11" i="4"/>
  <c r="N10" i="4"/>
  <c r="L10" i="4"/>
  <c r="L33" i="2"/>
  <c r="J33" i="2"/>
  <c r="P22" i="2"/>
  <c r="N22"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3" i="7"/>
  <c r="S15" i="7"/>
  <c r="S17" i="7"/>
  <c r="O8" i="7"/>
  <c r="O10" i="7"/>
  <c r="O11" i="7"/>
  <c r="O12" i="7"/>
  <c r="O13" i="7"/>
  <c r="O14" i="7"/>
  <c r="O15" i="7"/>
  <c r="O16" i="7"/>
  <c r="O17" i="7"/>
  <c r="O18" i="7"/>
  <c r="O19" i="7"/>
  <c r="O20" i="7"/>
  <c r="O21" i="7"/>
  <c r="S8" i="7"/>
  <c r="S10" i="7"/>
  <c r="S12" i="7"/>
  <c r="S14" i="7"/>
  <c r="S16" i="7"/>
  <c r="S18" i="7"/>
  <c r="S19" i="7"/>
  <c r="S20" i="7"/>
  <c r="O9" i="7"/>
  <c r="Q8" i="7"/>
  <c r="Q9" i="7"/>
  <c r="Q10" i="7"/>
  <c r="Q11" i="7"/>
  <c r="Q12" i="7"/>
  <c r="Q15" i="7"/>
  <c r="Q16" i="7"/>
  <c r="Q17" i="7"/>
  <c r="Q18" i="7"/>
  <c r="Q19" i="7"/>
  <c r="Q20" i="7"/>
  <c r="O23" i="7"/>
  <c r="O26" i="7"/>
  <c r="O27" i="7"/>
  <c r="O29" i="7"/>
  <c r="O30" i="7"/>
  <c r="O31" i="7"/>
  <c r="O34" i="7"/>
  <c r="O35" i="7"/>
  <c r="O36" i="7"/>
  <c r="O37" i="7"/>
  <c r="O39" i="7"/>
  <c r="O40" i="7"/>
  <c r="O41" i="7"/>
  <c r="O42" i="7"/>
  <c r="O43" i="7"/>
  <c r="O44" i="7"/>
  <c r="O45" i="7"/>
  <c r="O46" i="7"/>
  <c r="O47" i="7"/>
  <c r="O48" i="7"/>
  <c r="O49" i="7"/>
  <c r="O50" i="7"/>
  <c r="O51" i="7"/>
  <c r="O52" i="7"/>
  <c r="O53" i="7"/>
  <c r="O54" i="7"/>
  <c r="O55" i="7"/>
  <c r="O56" i="7"/>
  <c r="O57" i="7"/>
  <c r="O58" i="7"/>
  <c r="O59" i="7"/>
  <c r="O60" i="7"/>
  <c r="O61" i="7"/>
  <c r="O62" i="7"/>
  <c r="O63" i="7"/>
  <c r="O24" i="7"/>
  <c r="O33" i="7"/>
  <c r="Q21" i="7"/>
  <c r="Q22" i="7"/>
  <c r="Q24" i="7"/>
  <c r="Q25" i="7"/>
  <c r="Q27" i="7"/>
  <c r="Q29" i="7"/>
  <c r="Q30" i="7"/>
  <c r="Q31" i="7"/>
  <c r="Q32" i="7"/>
  <c r="Q33" i="7"/>
  <c r="Q34" i="7"/>
  <c r="Q35" i="7"/>
  <c r="Q36" i="7"/>
  <c r="Q37" i="7"/>
  <c r="Q39" i="7"/>
  <c r="Q40" i="7"/>
  <c r="Q41" i="7"/>
  <c r="Q42" i="7"/>
  <c r="Q43" i="7"/>
  <c r="Q44" i="7"/>
  <c r="Q45" i="7"/>
  <c r="Q49" i="7"/>
  <c r="Q51" i="7"/>
  <c r="Q52" i="7"/>
  <c r="Q56" i="7"/>
  <c r="Q57" i="7"/>
  <c r="Q60" i="7"/>
  <c r="Q61" i="7"/>
  <c r="Q62" i="7"/>
  <c r="Q63" i="7"/>
  <c r="O22" i="7"/>
  <c r="O25" i="7"/>
  <c r="O32"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4" i="7"/>
  <c r="M9" i="7" s="1"/>
  <c r="J64" i="7"/>
  <c r="H64" i="7"/>
  <c r="F64" i="7"/>
  <c r="J63" i="7"/>
  <c r="H63" i="7"/>
  <c r="F63" i="7"/>
  <c r="J62" i="7"/>
  <c r="H62" i="7"/>
  <c r="F62" i="7"/>
  <c r="J61" i="7"/>
  <c r="H61" i="7"/>
  <c r="F61" i="7"/>
  <c r="J59" i="7"/>
  <c r="H59" i="7"/>
  <c r="F59"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60" i="7"/>
  <c r="H60" i="7"/>
  <c r="F60" i="7"/>
  <c r="J39" i="7"/>
  <c r="H39" i="7"/>
  <c r="F3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6" i="8"/>
  <c r="J66" i="8"/>
  <c r="H66" i="8"/>
  <c r="F66" i="8"/>
  <c r="L65" i="8"/>
  <c r="J65" i="8"/>
  <c r="H65" i="8"/>
  <c r="F65" i="8"/>
  <c r="L64" i="8"/>
  <c r="J64" i="8"/>
  <c r="H64" i="8"/>
  <c r="F64" i="8"/>
  <c r="L63" i="8"/>
  <c r="J63" i="8"/>
  <c r="H63" i="8"/>
  <c r="F63" i="8"/>
  <c r="L62" i="8"/>
  <c r="J62" i="8"/>
  <c r="H62" i="8"/>
  <c r="F62" i="8"/>
  <c r="L60" i="8"/>
  <c r="J60" i="8"/>
  <c r="H60" i="8"/>
  <c r="F60"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61" i="8"/>
  <c r="J61" i="8"/>
  <c r="H61" i="8"/>
  <c r="F61" i="8"/>
  <c r="L39" i="8"/>
  <c r="J39" i="8"/>
  <c r="H39" i="8"/>
  <c r="F39"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7" i="22"/>
  <c r="L27"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5" i="7"/>
  <c r="M23" i="7"/>
  <c r="M29" i="7"/>
  <c r="M47" i="7"/>
  <c r="M60" i="7"/>
  <c r="M21" i="7"/>
  <c r="M36" i="7"/>
  <c r="M51" i="7"/>
  <c r="M61" i="7"/>
  <c r="M16" i="7"/>
  <c r="M25" i="7"/>
  <c r="M42" i="7"/>
  <c r="M37" i="7"/>
  <c r="M12" i="7"/>
  <c r="M62" i="7"/>
  <c r="M54" i="7"/>
  <c r="M44" i="7"/>
  <c r="M33" i="7"/>
  <c r="M22" i="7"/>
  <c r="M58" i="7"/>
  <c r="M50" i="7"/>
  <c r="M38" i="7"/>
  <c r="M26" i="7"/>
  <c r="M46" i="7"/>
  <c r="M34" i="7"/>
  <c r="M19" i="7"/>
  <c r="M20" i="7"/>
  <c r="M15" i="7"/>
  <c r="M11" i="7"/>
  <c r="M59" i="7"/>
  <c r="M52" i="7"/>
  <c r="M41" i="7"/>
  <c r="M30" i="7"/>
  <c r="M56" i="7"/>
  <c r="M48" i="7"/>
  <c r="M35" i="7"/>
  <c r="M24" i="7"/>
  <c r="M43" i="7"/>
  <c r="M31" i="7"/>
  <c r="M18" i="7"/>
  <c r="M14" i="7"/>
  <c r="M10" i="7"/>
  <c r="M57" i="7"/>
  <c r="M49" i="7"/>
  <c r="M39" i="7"/>
  <c r="M28" i="7"/>
  <c r="M63" i="7"/>
  <c r="M53" i="7"/>
  <c r="M45" i="7"/>
  <c r="M32" i="7"/>
  <c r="M40" i="7"/>
  <c r="M27" i="7"/>
  <c r="M8" i="7"/>
  <c r="M17" i="7"/>
  <c r="M13"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1" i="28" l="1"/>
  <c r="H27" i="32"/>
  <c r="N10" i="31"/>
  <c r="H27"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7" i="4"/>
  <c r="J11" i="4"/>
  <c r="J10" i="4"/>
  <c r="H33" i="2"/>
  <c r="J9" i="2"/>
  <c r="H27" i="61"/>
  <c r="H26" i="61"/>
  <c r="J24" i="61"/>
  <c r="J24" i="60"/>
  <c r="H39" i="56"/>
  <c r="H25" i="56"/>
  <c r="H20" i="56"/>
  <c r="F23" i="24"/>
  <c r="F21" i="30"/>
  <c r="F19" i="30"/>
  <c r="J28" i="31"/>
  <c r="J19" i="31"/>
  <c r="J28"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2" i="47"/>
  <c r="X32" i="47"/>
  <c r="V32" i="47"/>
  <c r="T32" i="47"/>
  <c r="R32" i="47"/>
  <c r="P32" i="47"/>
  <c r="N32" i="47"/>
  <c r="L32" i="47"/>
  <c r="J32" i="47"/>
  <c r="H32" i="47"/>
  <c r="F32" i="47"/>
  <c r="D32" i="47"/>
  <c r="C32" i="47"/>
  <c r="B32" i="47"/>
  <c r="Z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2" i="48"/>
  <c r="X32" i="48"/>
  <c r="V32" i="48"/>
  <c r="T32" i="48"/>
  <c r="R32" i="48"/>
  <c r="P32" i="48"/>
  <c r="N32" i="48"/>
  <c r="L32" i="48"/>
  <c r="J32" i="48"/>
  <c r="H32" i="48"/>
  <c r="F32" i="48"/>
  <c r="D32" i="48"/>
  <c r="C32" i="48"/>
  <c r="B32" i="48"/>
  <c r="Z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W31" i="48" s="1"/>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6" i="8"/>
  <c r="C66" i="8"/>
  <c r="B66" i="8"/>
  <c r="D65" i="8"/>
  <c r="C65" i="8"/>
  <c r="B65" i="8"/>
  <c r="D64" i="8"/>
  <c r="C64" i="8"/>
  <c r="B64" i="8"/>
  <c r="D63" i="8"/>
  <c r="C63" i="8"/>
  <c r="B63" i="8"/>
  <c r="D62" i="8"/>
  <c r="C62" i="8"/>
  <c r="B62"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61" i="8"/>
  <c r="C61" i="8"/>
  <c r="B61" i="8"/>
  <c r="D39" i="8"/>
  <c r="C39" i="8"/>
  <c r="B39" i="8"/>
  <c r="D38" i="8"/>
  <c r="C38" i="8"/>
  <c r="B38" i="8"/>
  <c r="D37" i="8"/>
  <c r="C37" i="8"/>
  <c r="B37"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6" i="8"/>
  <c r="C36" i="8"/>
  <c r="B36"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4" i="7"/>
  <c r="C64" i="7"/>
  <c r="B64" i="7"/>
  <c r="D63" i="7"/>
  <c r="C63" i="7"/>
  <c r="B63" i="7"/>
  <c r="D62" i="7"/>
  <c r="C62" i="7"/>
  <c r="B62" i="7"/>
  <c r="D61" i="7"/>
  <c r="C61" i="7"/>
  <c r="B61"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60" i="7"/>
  <c r="C60" i="7"/>
  <c r="B60" i="7"/>
  <c r="D39" i="7"/>
  <c r="C39" i="7"/>
  <c r="B39" i="7"/>
  <c r="D38" i="7"/>
  <c r="C38" i="7"/>
  <c r="B38" i="7"/>
  <c r="D37" i="7"/>
  <c r="C37" i="7"/>
  <c r="B37"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6" i="7"/>
  <c r="C36" i="7"/>
  <c r="B36"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D32" i="27"/>
  <c r="C32" i="27"/>
  <c r="B32" i="27"/>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2" i="28"/>
  <c r="D32" i="28"/>
  <c r="C32" i="28"/>
  <c r="B32" i="28"/>
  <c r="D31" i="28"/>
  <c r="C31" i="28"/>
  <c r="B31" i="28"/>
  <c r="F30"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Q49" i="8" l="1"/>
  <c r="Q15" i="8"/>
  <c r="O13" i="28"/>
  <c r="O21" i="28"/>
  <c r="O11" i="28"/>
  <c r="O19" i="28"/>
  <c r="O9" i="28"/>
  <c r="O17" i="28"/>
  <c r="O15" i="28"/>
  <c r="O27" i="28"/>
  <c r="O14" i="28"/>
  <c r="O28" i="28"/>
  <c r="O25" i="28"/>
  <c r="O12" i="28"/>
  <c r="O20" i="28"/>
  <c r="O26" i="28"/>
  <c r="O32" i="28"/>
  <c r="O23" i="28"/>
  <c r="O10" i="28"/>
  <c r="O18" i="28"/>
  <c r="O24" i="28"/>
  <c r="O29" i="28"/>
  <c r="O16" i="28"/>
  <c r="O30" i="28"/>
  <c r="M28" i="27"/>
  <c r="M18" i="27"/>
  <c r="M23" i="27"/>
  <c r="M21" i="27"/>
  <c r="M26" i="27"/>
  <c r="M12" i="27"/>
  <c r="M19" i="27"/>
  <c r="M24" i="27"/>
  <c r="M14" i="27"/>
  <c r="M17" i="27"/>
  <c r="M29" i="27"/>
  <c r="M15" i="27"/>
  <c r="M22" i="27"/>
  <c r="M10" i="27"/>
  <c r="M13" i="27"/>
  <c r="M20" i="27"/>
  <c r="M25" i="27"/>
  <c r="M11" i="27"/>
  <c r="M27" i="27"/>
  <c r="M32" i="27"/>
  <c r="M9" i="27"/>
  <c r="M30" i="27"/>
  <c r="M16"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6" i="28"/>
  <c r="I28" i="28"/>
  <c r="I11" i="28"/>
  <c r="I19" i="28"/>
  <c r="I23" i="28"/>
  <c r="I31" i="28"/>
  <c r="I12" i="28"/>
  <c r="I20" i="28"/>
  <c r="I24" i="28"/>
  <c r="I9" i="28"/>
  <c r="I17" i="28"/>
  <c r="I29" i="28"/>
  <c r="I10" i="28"/>
  <c r="I18" i="28"/>
  <c r="I15" i="28"/>
  <c r="I32" i="28"/>
  <c r="I27" i="28"/>
  <c r="I16" i="28"/>
  <c r="I30" i="28"/>
  <c r="I13" i="28"/>
  <c r="I21" i="28"/>
  <c r="I22" i="28"/>
  <c r="I25" i="28"/>
  <c r="I14" i="28"/>
  <c r="Q24" i="28"/>
  <c r="Q30" i="28"/>
  <c r="Q13" i="28"/>
  <c r="Q25" i="28"/>
  <c r="Q14" i="28"/>
  <c r="Q28" i="28"/>
  <c r="Q11" i="28"/>
  <c r="Q19" i="28"/>
  <c r="Q23" i="28"/>
  <c r="Q12" i="28"/>
  <c r="Q20" i="28"/>
  <c r="Q9" i="28"/>
  <c r="Q17" i="28"/>
  <c r="Q29" i="28"/>
  <c r="Q10" i="28"/>
  <c r="Q18" i="28"/>
  <c r="Q26" i="28"/>
  <c r="Q15" i="28"/>
  <c r="Q32" i="28"/>
  <c r="Q27" i="28"/>
  <c r="Q16" i="28"/>
  <c r="G12" i="27"/>
  <c r="G28" i="27"/>
  <c r="G10" i="27"/>
  <c r="G31" i="27"/>
  <c r="G17" i="27"/>
  <c r="G29" i="27"/>
  <c r="G19" i="27"/>
  <c r="G24" i="27"/>
  <c r="G27" i="27"/>
  <c r="G32" i="27"/>
  <c r="G13" i="27"/>
  <c r="G20" i="27"/>
  <c r="G25" i="27"/>
  <c r="G15" i="27"/>
  <c r="G22" i="27"/>
  <c r="G18" i="27"/>
  <c r="G23" i="27"/>
  <c r="G9" i="27"/>
  <c r="G30" i="27"/>
  <c r="G16" i="27"/>
  <c r="G11" i="27"/>
  <c r="G14" i="27"/>
  <c r="G21" i="27"/>
  <c r="G26" i="27"/>
  <c r="O16" i="27"/>
  <c r="O11" i="27"/>
  <c r="O14" i="27"/>
  <c r="O21" i="27"/>
  <c r="O26" i="27"/>
  <c r="O12" i="27"/>
  <c r="O28" i="27"/>
  <c r="O10" i="27"/>
  <c r="O17" i="27"/>
  <c r="O29" i="27"/>
  <c r="O19" i="27"/>
  <c r="O24" i="27"/>
  <c r="O27" i="27"/>
  <c r="O32" i="27"/>
  <c r="O13" i="27"/>
  <c r="O20" i="27"/>
  <c r="O25" i="27"/>
  <c r="O15" i="27"/>
  <c r="O18" i="27"/>
  <c r="O23" i="27"/>
  <c r="O9" i="27"/>
  <c r="O30" i="27"/>
  <c r="O9" i="8"/>
  <c r="O10" i="8"/>
  <c r="O12" i="8"/>
  <c r="O23" i="8"/>
  <c r="O35" i="8"/>
  <c r="O19" i="8"/>
  <c r="O31" i="8"/>
  <c r="O47" i="8"/>
  <c r="O15" i="8"/>
  <c r="O43" i="8"/>
  <c r="O55" i="8"/>
  <c r="O11" i="8"/>
  <c r="O27" i="8"/>
  <c r="O39" i="8"/>
  <c r="O59" i="8"/>
  <c r="O16" i="8"/>
  <c r="O32" i="8"/>
  <c r="O14" i="8"/>
  <c r="O26" i="8"/>
  <c r="O50" i="8"/>
  <c r="O58" i="8"/>
  <c r="O21" i="8"/>
  <c r="O33" i="8"/>
  <c r="O45" i="8"/>
  <c r="O36" i="8"/>
  <c r="O44" i="8"/>
  <c r="O51" i="8"/>
  <c r="O63" i="8"/>
  <c r="O20" i="8"/>
  <c r="O40" i="8"/>
  <c r="O17" i="8"/>
  <c r="O29" i="8"/>
  <c r="O41" i="8"/>
  <c r="O53" i="8"/>
  <c r="O65" i="8"/>
  <c r="O56" i="8"/>
  <c r="O24" i="8"/>
  <c r="O22" i="8"/>
  <c r="O34" i="8"/>
  <c r="O46" i="8"/>
  <c r="O54" i="8"/>
  <c r="O66" i="8"/>
  <c r="O49" i="8"/>
  <c r="O61" i="8"/>
  <c r="O52" i="8"/>
  <c r="O64" i="8"/>
  <c r="O18" i="8"/>
  <c r="O30" i="8"/>
  <c r="O42" i="8"/>
  <c r="O62" i="8"/>
  <c r="O13" i="8"/>
  <c r="O25" i="8"/>
  <c r="O37" i="8"/>
  <c r="O57" i="8"/>
  <c r="O48" i="8"/>
  <c r="O60"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6" i="28"/>
  <c r="K14" i="28"/>
  <c r="K12" i="28"/>
  <c r="K20" i="28"/>
  <c r="K10" i="28"/>
  <c r="K18" i="28"/>
  <c r="K30" i="28"/>
  <c r="K9" i="28"/>
  <c r="K17" i="28"/>
  <c r="K23" i="28"/>
  <c r="K31" i="28"/>
  <c r="K28" i="28"/>
  <c r="K15" i="28"/>
  <c r="K32" i="28"/>
  <c r="K29" i="28"/>
  <c r="K26" i="28"/>
  <c r="K13" i="28"/>
  <c r="K21" i="28"/>
  <c r="K27" i="28"/>
  <c r="K24" i="28"/>
  <c r="K11" i="28"/>
  <c r="K19" i="28"/>
  <c r="K22" i="28"/>
  <c r="K25" i="28"/>
  <c r="S10" i="28"/>
  <c r="S18" i="28"/>
  <c r="S16" i="28"/>
  <c r="S14" i="28"/>
  <c r="S12" i="28"/>
  <c r="S20" i="28"/>
  <c r="S21" i="28"/>
  <c r="S24" i="28"/>
  <c r="S11" i="28"/>
  <c r="S19" i="28"/>
  <c r="S25" i="28"/>
  <c r="S31" i="28"/>
  <c r="S22" i="28"/>
  <c r="S30" i="28"/>
  <c r="S9" i="28"/>
  <c r="S17" i="28"/>
  <c r="S23" i="28"/>
  <c r="S28" i="28"/>
  <c r="S15" i="28"/>
  <c r="S32" i="28"/>
  <c r="S29" i="28"/>
  <c r="S26" i="28"/>
  <c r="S13" i="28"/>
  <c r="S27" i="28"/>
  <c r="I21" i="27"/>
  <c r="I26" i="27"/>
  <c r="I16" i="27"/>
  <c r="I19" i="27"/>
  <c r="I24" i="27"/>
  <c r="I10" i="27"/>
  <c r="I31" i="27"/>
  <c r="I17" i="27"/>
  <c r="I12" i="27"/>
  <c r="I15" i="27"/>
  <c r="I22" i="27"/>
  <c r="I27" i="27"/>
  <c r="I32" i="27"/>
  <c r="I13" i="27"/>
  <c r="I29" i="27"/>
  <c r="I11" i="27"/>
  <c r="I18" i="27"/>
  <c r="I23" i="27"/>
  <c r="I9" i="27"/>
  <c r="I30" i="27"/>
  <c r="I20" i="27"/>
  <c r="I25" i="27"/>
  <c r="I28" i="27"/>
  <c r="I14" i="27"/>
  <c r="Q9" i="27"/>
  <c r="Q30" i="27"/>
  <c r="Q20" i="27"/>
  <c r="Q25" i="27"/>
  <c r="Q28" i="27"/>
  <c r="Q14" i="27"/>
  <c r="Q26" i="27"/>
  <c r="Q16" i="27"/>
  <c r="Q19" i="27"/>
  <c r="Q24" i="27"/>
  <c r="Q10" i="27"/>
  <c r="Q17" i="27"/>
  <c r="Q12" i="27"/>
  <c r="Q15" i="27"/>
  <c r="Q27" i="27"/>
  <c r="Q32" i="27"/>
  <c r="Q13" i="27"/>
  <c r="Q29" i="27"/>
  <c r="Q11" i="27"/>
  <c r="Q18" i="27"/>
  <c r="Q23" i="27"/>
  <c r="Q9" i="8"/>
  <c r="Q12" i="8"/>
  <c r="Q40" i="8"/>
  <c r="Q24" i="8"/>
  <c r="Q36" i="8"/>
  <c r="Q20" i="8"/>
  <c r="Q32" i="8"/>
  <c r="Q16" i="8"/>
  <c r="Q44" i="8"/>
  <c r="Q19" i="8"/>
  <c r="Q31" i="8"/>
  <c r="Q43" i="8"/>
  <c r="Q63" i="8"/>
  <c r="Q17" i="8"/>
  <c r="Q41" i="8"/>
  <c r="Q58" i="8"/>
  <c r="Q61" i="8"/>
  <c r="Q27" i="8"/>
  <c r="Q39" i="8"/>
  <c r="Q59" i="8"/>
  <c r="Q21" i="8"/>
  <c r="Q10" i="8"/>
  <c r="Q22" i="8"/>
  <c r="Q34" i="8"/>
  <c r="Q29" i="8"/>
  <c r="Q37" i="8"/>
  <c r="Q45" i="8"/>
  <c r="Q52" i="8"/>
  <c r="Q64" i="8"/>
  <c r="Q11" i="8"/>
  <c r="Q25" i="8"/>
  <c r="Q18" i="8"/>
  <c r="Q30" i="8"/>
  <c r="Q42" i="8"/>
  <c r="Q66" i="8"/>
  <c r="Q33" i="8"/>
  <c r="Q35" i="8"/>
  <c r="Q50" i="8"/>
  <c r="Q62" i="8"/>
  <c r="Q53" i="8"/>
  <c r="Q65"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3" i="28"/>
  <c r="M27" i="28"/>
  <c r="M22" i="28"/>
  <c r="M16" i="28"/>
  <c r="M28" i="28"/>
  <c r="M9" i="28"/>
  <c r="M17" i="28"/>
  <c r="M14" i="28"/>
  <c r="M26" i="28"/>
  <c r="M15" i="28"/>
  <c r="M32" i="28"/>
  <c r="M25" i="28"/>
  <c r="M29" i="28"/>
  <c r="M12" i="28"/>
  <c r="M20" i="28"/>
  <c r="M24" i="28"/>
  <c r="M13" i="28"/>
  <c r="M21" i="28"/>
  <c r="M10" i="28"/>
  <c r="M18" i="28"/>
  <c r="M30" i="28"/>
  <c r="M11" i="28"/>
  <c r="M19" i="28"/>
  <c r="K14" i="27"/>
  <c r="K9" i="27"/>
  <c r="K30" i="27"/>
  <c r="K12" i="27"/>
  <c r="K19" i="27"/>
  <c r="K24" i="27"/>
  <c r="K10" i="27"/>
  <c r="K31" i="27"/>
  <c r="K21" i="27"/>
  <c r="K26" i="27"/>
  <c r="K29" i="27"/>
  <c r="K15" i="27"/>
  <c r="K22" i="27"/>
  <c r="K27" i="27"/>
  <c r="K32" i="27"/>
  <c r="K17" i="27"/>
  <c r="K20" i="27"/>
  <c r="K25" i="27"/>
  <c r="K11" i="27"/>
  <c r="K18" i="27"/>
  <c r="K23" i="27"/>
  <c r="K13" i="27"/>
  <c r="K16" i="27"/>
  <c r="K28" i="27"/>
  <c r="S18" i="27"/>
  <c r="S23" i="27"/>
  <c r="S13" i="27"/>
  <c r="S16" i="27"/>
  <c r="S28" i="27"/>
  <c r="S14" i="27"/>
  <c r="S21" i="27"/>
  <c r="S9" i="27"/>
  <c r="S30" i="27"/>
  <c r="S12" i="27"/>
  <c r="S19" i="27"/>
  <c r="S24" i="27"/>
  <c r="S10" i="27"/>
  <c r="S26" i="27"/>
  <c r="S31" i="27"/>
  <c r="S29" i="27"/>
  <c r="S15" i="27"/>
  <c r="S27" i="27"/>
  <c r="S32" i="27"/>
  <c r="S17" i="27"/>
  <c r="S22" i="27"/>
  <c r="S20" i="27"/>
  <c r="S25" i="27"/>
  <c r="S11" i="27"/>
  <c r="S9" i="8"/>
  <c r="S17" i="8"/>
  <c r="S29" i="8"/>
  <c r="S45" i="8"/>
  <c r="S13" i="8"/>
  <c r="S41" i="8"/>
  <c r="S53" i="8"/>
  <c r="S61" i="8"/>
  <c r="S25" i="8"/>
  <c r="S37" i="8"/>
  <c r="S49" i="8"/>
  <c r="S10" i="8"/>
  <c r="S21" i="8"/>
  <c r="S33" i="8"/>
  <c r="S36" i="8"/>
  <c r="S15" i="8"/>
  <c r="S27" i="8"/>
  <c r="S39" i="8"/>
  <c r="S51" i="8"/>
  <c r="S63" i="8"/>
  <c r="S22" i="8"/>
  <c r="S54" i="8"/>
  <c r="S66" i="8"/>
  <c r="S20" i="8"/>
  <c r="S32" i="8"/>
  <c r="S44" i="8"/>
  <c r="S52" i="8"/>
  <c r="S64" i="8"/>
  <c r="S47" i="8"/>
  <c r="S59" i="8"/>
  <c r="S50" i="8"/>
  <c r="S62" i="8"/>
  <c r="S16" i="8"/>
  <c r="S28" i="8"/>
  <c r="S40" i="8"/>
  <c r="S60" i="8"/>
  <c r="S11" i="8"/>
  <c r="S23" i="8"/>
  <c r="S35" i="8"/>
  <c r="S55" i="8"/>
  <c r="S38" i="8"/>
  <c r="S46" i="8"/>
  <c r="S58" i="8"/>
  <c r="S57" i="8"/>
  <c r="S65" i="8"/>
  <c r="S26" i="8"/>
  <c r="S12" i="8"/>
  <c r="S24" i="8"/>
  <c r="S48" i="8"/>
  <c r="S56" i="8"/>
  <c r="S14" i="8"/>
  <c r="S30" i="8"/>
  <c r="S19" i="8"/>
  <c r="S31" i="8"/>
  <c r="S43" i="8"/>
  <c r="S18" i="8"/>
  <c r="S34" i="8"/>
  <c r="S42"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1" i="47"/>
  <c r="O64" i="7"/>
  <c r="Q64" i="7"/>
  <c r="S64"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6" i="5"/>
  <c r="M16" i="55"/>
  <c r="M15" i="55"/>
  <c r="M17" i="55"/>
  <c r="M29" i="55"/>
  <c r="M20" i="55"/>
  <c r="M18" i="55"/>
  <c r="M19" i="55"/>
  <c r="M26" i="55"/>
  <c r="M30" i="55"/>
  <c r="M9" i="55"/>
  <c r="M22" i="55"/>
  <c r="M11" i="55"/>
  <c r="M23" i="55"/>
  <c r="M10" i="55"/>
  <c r="M21" i="55"/>
  <c r="M24" i="55"/>
  <c r="M27" i="55"/>
  <c r="M31" i="55"/>
  <c r="M13" i="55"/>
  <c r="M12" i="55"/>
  <c r="M14" i="55"/>
  <c r="M25" i="55"/>
  <c r="M28" i="55"/>
  <c r="M32"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6" i="55"/>
  <c r="O30" i="55"/>
  <c r="O9" i="55"/>
  <c r="O13" i="55"/>
  <c r="O17" i="55"/>
  <c r="O21" i="55"/>
  <c r="O25" i="55"/>
  <c r="O27" i="55"/>
  <c r="O31" i="55"/>
  <c r="O10" i="55"/>
  <c r="O14" i="55"/>
  <c r="O18" i="55"/>
  <c r="O22" i="55"/>
  <c r="O28" i="55"/>
  <c r="O32" i="55"/>
  <c r="O11" i="55"/>
  <c r="O15" i="55"/>
  <c r="O19" i="55"/>
  <c r="O23" i="55"/>
  <c r="O29" i="55"/>
  <c r="O12" i="55"/>
  <c r="O16" i="55"/>
  <c r="O20" i="55"/>
  <c r="O24"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9" i="55"/>
  <c r="Q12" i="55"/>
  <c r="Q16" i="55"/>
  <c r="Q20" i="55"/>
  <c r="Q24" i="55"/>
  <c r="Q26" i="55"/>
  <c r="Q30" i="55"/>
  <c r="Q9" i="55"/>
  <c r="Q13" i="55"/>
  <c r="Q17" i="55"/>
  <c r="Q21" i="55"/>
  <c r="Q27" i="55"/>
  <c r="Q31" i="55"/>
  <c r="Q10" i="55"/>
  <c r="Q14" i="55"/>
  <c r="Q18" i="55"/>
  <c r="Q22" i="55"/>
  <c r="Q28" i="55"/>
  <c r="Q32" i="55"/>
  <c r="Q11" i="55"/>
  <c r="Q15" i="55"/>
  <c r="Q19" i="55"/>
  <c r="Q23"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8" i="55"/>
  <c r="S32" i="55"/>
  <c r="S12" i="55"/>
  <c r="S16" i="55"/>
  <c r="S20" i="55"/>
  <c r="S24" i="55"/>
  <c r="S25" i="55"/>
  <c r="S29" i="55"/>
  <c r="S9" i="55"/>
  <c r="S13" i="55"/>
  <c r="S17" i="55"/>
  <c r="S21" i="55"/>
  <c r="S26" i="55"/>
  <c r="S30" i="55"/>
  <c r="S10" i="55"/>
  <c r="S14" i="55"/>
  <c r="S18" i="55"/>
  <c r="S22" i="55"/>
  <c r="S27" i="55"/>
  <c r="S31" i="55"/>
  <c r="S11" i="55"/>
  <c r="S15" i="55"/>
  <c r="S19" i="55"/>
  <c r="S23"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I14" i="40"/>
  <c r="M13" i="39"/>
  <c r="M11" i="39"/>
  <c r="M10" i="39"/>
  <c r="M9" i="39"/>
  <c r="M16" i="39"/>
  <c r="M15"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8"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6" i="40"/>
  <c r="O14" i="39"/>
  <c r="O9" i="39"/>
  <c r="O16"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20" i="31"/>
  <c r="O10" i="4"/>
  <c r="O11" i="4"/>
  <c r="O26" i="4"/>
  <c r="M11" i="4"/>
  <c r="M10" i="4"/>
  <c r="Q26" i="4"/>
  <c r="O28" i="69"/>
  <c r="M28" i="69"/>
  <c r="G27" i="8"/>
  <c r="G13" i="8"/>
  <c r="G12" i="8"/>
  <c r="G29" i="8"/>
  <c r="G14" i="8"/>
  <c r="G15" i="8"/>
  <c r="G34" i="8"/>
  <c r="G19" i="8"/>
  <c r="G26" i="8"/>
  <c r="G22" i="8"/>
  <c r="G20" i="8"/>
  <c r="G39" i="8"/>
  <c r="G61" i="8"/>
  <c r="G47" i="8"/>
  <c r="G57" i="8"/>
  <c r="G44" i="8"/>
  <c r="G56" i="8"/>
  <c r="G50" i="8"/>
  <c r="G63" i="8"/>
  <c r="G38" i="8"/>
  <c r="G18" i="8"/>
  <c r="G11" i="8"/>
  <c r="G23" i="8"/>
  <c r="G31" i="8"/>
  <c r="G43" i="8"/>
  <c r="G45" i="8"/>
  <c r="G65" i="8"/>
  <c r="G55" i="8"/>
  <c r="G64" i="8"/>
  <c r="G10" i="8"/>
  <c r="G24" i="8"/>
  <c r="G37" i="8"/>
  <c r="G32" i="8"/>
  <c r="G58" i="8"/>
  <c r="G36" i="8"/>
  <c r="G9" i="8"/>
  <c r="G28" i="8"/>
  <c r="G33" i="8"/>
  <c r="G41" i="8"/>
  <c r="G53" i="8"/>
  <c r="G66" i="8"/>
  <c r="G52" i="8"/>
  <c r="G60" i="8"/>
  <c r="G40" i="8"/>
  <c r="G54" i="8"/>
  <c r="G21" i="8"/>
  <c r="G42" i="8"/>
  <c r="G35" i="8"/>
  <c r="G49" i="8"/>
  <c r="G46" i="8"/>
  <c r="G62" i="8"/>
  <c r="G59" i="8"/>
  <c r="G30" i="8"/>
  <c r="G25" i="8"/>
  <c r="G17" i="8"/>
  <c r="G16" i="8"/>
  <c r="G48" i="8"/>
  <c r="G51"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16" i="7"/>
  <c r="I41" i="7"/>
  <c r="I18" i="7"/>
  <c r="I11" i="7"/>
  <c r="I15" i="7"/>
  <c r="I14" i="7"/>
  <c r="I38" i="7"/>
  <c r="I62" i="7"/>
  <c r="I47" i="7"/>
  <c r="I28" i="7"/>
  <c r="I33" i="7"/>
  <c r="I12" i="7"/>
  <c r="I25" i="7"/>
  <c r="I30" i="7"/>
  <c r="I55" i="7"/>
  <c r="I24" i="7"/>
  <c r="I34" i="7"/>
  <c r="I26" i="7"/>
  <c r="I20" i="7"/>
  <c r="I27" i="7"/>
  <c r="I46" i="7"/>
  <c r="I35" i="7"/>
  <c r="I53" i="7"/>
  <c r="I21" i="7"/>
  <c r="I13" i="7"/>
  <c r="I10" i="7"/>
  <c r="I49" i="7"/>
  <c r="I45" i="7"/>
  <c r="I9" i="7"/>
  <c r="I52" i="7"/>
  <c r="I43" i="7"/>
  <c r="I40" i="7"/>
  <c r="I22" i="7"/>
  <c r="I29" i="7"/>
  <c r="I51" i="7"/>
  <c r="I64" i="7"/>
  <c r="I36" i="7"/>
  <c r="I23" i="7"/>
  <c r="I42" i="7"/>
  <c r="I54" i="7"/>
  <c r="I57" i="7"/>
  <c r="I56" i="7"/>
  <c r="I60" i="7"/>
  <c r="I32" i="7"/>
  <c r="I19" i="7"/>
  <c r="I44" i="7"/>
  <c r="I37" i="7"/>
  <c r="I59" i="7"/>
  <c r="I39" i="7"/>
  <c r="I63" i="7"/>
  <c r="I58" i="7"/>
  <c r="I17" i="7"/>
  <c r="I31" i="7"/>
  <c r="I50" i="7"/>
  <c r="I48" i="7"/>
  <c r="I61" i="7"/>
  <c r="I13" i="8"/>
  <c r="I20" i="8"/>
  <c r="I15" i="8"/>
  <c r="I28" i="8"/>
  <c r="I11" i="8"/>
  <c r="I30" i="8"/>
  <c r="I39" i="8"/>
  <c r="I26" i="8"/>
  <c r="I9" i="8"/>
  <c r="I18" i="8"/>
  <c r="I36" i="8"/>
  <c r="I42" i="8"/>
  <c r="I54" i="8"/>
  <c r="I53" i="8"/>
  <c r="I62" i="8"/>
  <c r="I52" i="8"/>
  <c r="I37" i="8"/>
  <c r="I16" i="8"/>
  <c r="I43" i="8"/>
  <c r="I22" i="8"/>
  <c r="I27" i="8"/>
  <c r="I33" i="8"/>
  <c r="I38" i="8"/>
  <c r="I12" i="8"/>
  <c r="I14" i="8"/>
  <c r="I17" i="8"/>
  <c r="I40" i="8"/>
  <c r="I50" i="8"/>
  <c r="I63" i="8"/>
  <c r="I49" i="8"/>
  <c r="I60" i="8"/>
  <c r="I31" i="8"/>
  <c r="I19" i="8"/>
  <c r="I23" i="8"/>
  <c r="I10" i="8"/>
  <c r="I21" i="8"/>
  <c r="I32" i="8"/>
  <c r="I48" i="8"/>
  <c r="I58" i="8"/>
  <c r="I45" i="8"/>
  <c r="I57" i="8"/>
  <c r="I41" i="8"/>
  <c r="I25" i="8"/>
  <c r="I61" i="8"/>
  <c r="I29" i="8"/>
  <c r="I56" i="8"/>
  <c r="I65" i="8"/>
  <c r="I35" i="8"/>
  <c r="I46" i="8"/>
  <c r="I47" i="8"/>
  <c r="I59" i="8"/>
  <c r="I51" i="8"/>
  <c r="I66" i="8"/>
  <c r="I55" i="8"/>
  <c r="I64" i="8"/>
  <c r="I24" i="8"/>
  <c r="I34" i="8"/>
  <c r="I44"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K31" i="8"/>
  <c r="K12" i="8"/>
  <c r="K21" i="8"/>
  <c r="K29" i="8"/>
  <c r="K14" i="8"/>
  <c r="K16" i="8"/>
  <c r="K23" i="8"/>
  <c r="K13" i="8"/>
  <c r="K48" i="8"/>
  <c r="K26" i="8"/>
  <c r="K27" i="8"/>
  <c r="K60" i="8"/>
  <c r="K17" i="8"/>
  <c r="K44" i="8"/>
  <c r="K22" i="8"/>
  <c r="K35" i="8"/>
  <c r="K47" i="8"/>
  <c r="K59" i="8"/>
  <c r="K46" i="8"/>
  <c r="K57" i="8"/>
  <c r="K19" i="8"/>
  <c r="K56" i="8"/>
  <c r="K38" i="8"/>
  <c r="K34" i="8"/>
  <c r="K65" i="8"/>
  <c r="K25" i="8"/>
  <c r="K36" i="8"/>
  <c r="K40" i="8"/>
  <c r="K37" i="8"/>
  <c r="K45" i="8"/>
  <c r="K55" i="8"/>
  <c r="K42" i="8"/>
  <c r="K54" i="8"/>
  <c r="K66" i="8"/>
  <c r="K24" i="8"/>
  <c r="K52" i="8"/>
  <c r="K30" i="8"/>
  <c r="K20" i="8"/>
  <c r="K28" i="8"/>
  <c r="K11" i="8"/>
  <c r="K15" i="8"/>
  <c r="K32" i="8"/>
  <c r="K61" i="8"/>
  <c r="K41" i="8"/>
  <c r="K43" i="8"/>
  <c r="K63" i="8"/>
  <c r="K53" i="8"/>
  <c r="K62" i="8"/>
  <c r="K33" i="8"/>
  <c r="K50" i="8"/>
  <c r="K10" i="8"/>
  <c r="K49" i="8"/>
  <c r="K51" i="8"/>
  <c r="K18" i="8"/>
  <c r="K9" i="8"/>
  <c r="K39" i="8"/>
  <c r="K64" i="8"/>
  <c r="K58"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5" i="7"/>
  <c r="G12" i="7"/>
  <c r="G11" i="7"/>
  <c r="G16" i="7"/>
  <c r="G19" i="7"/>
  <c r="G14" i="7"/>
  <c r="G20" i="7"/>
  <c r="G15" i="7"/>
  <c r="G10" i="7"/>
  <c r="G33" i="7"/>
  <c r="G39" i="7"/>
  <c r="G29" i="7"/>
  <c r="G44" i="7"/>
  <c r="G34" i="7"/>
  <c r="G63" i="7"/>
  <c r="G25" i="7"/>
  <c r="G60" i="7"/>
  <c r="G22" i="7"/>
  <c r="G40" i="7"/>
  <c r="G28" i="7"/>
  <c r="G61" i="7"/>
  <c r="G27" i="7"/>
  <c r="G46" i="7"/>
  <c r="G18" i="7"/>
  <c r="G56" i="7"/>
  <c r="G43" i="7"/>
  <c r="G49" i="7"/>
  <c r="G55" i="7"/>
  <c r="G48" i="7"/>
  <c r="G37" i="7"/>
  <c r="G23" i="7"/>
  <c r="G42" i="7"/>
  <c r="G54" i="7"/>
  <c r="G58" i="7"/>
  <c r="G36" i="7"/>
  <c r="G53" i="7"/>
  <c r="G38" i="7"/>
  <c r="G51" i="7"/>
  <c r="G62" i="7"/>
  <c r="G57" i="7"/>
  <c r="G24" i="7"/>
  <c r="G31" i="7"/>
  <c r="G52" i="7"/>
  <c r="G21" i="7"/>
  <c r="G50" i="7"/>
  <c r="G59" i="7"/>
  <c r="G30" i="7"/>
  <c r="G47" i="7"/>
  <c r="G9" i="7"/>
  <c r="G26" i="7"/>
  <c r="G41" i="7"/>
  <c r="G17" i="7"/>
  <c r="G45" i="7"/>
  <c r="G64" i="7"/>
  <c r="G32" i="7"/>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0" i="7"/>
  <c r="K10" i="7"/>
  <c r="K19" i="7"/>
  <c r="K46" i="7"/>
  <c r="K9" i="7"/>
  <c r="K22" i="7"/>
  <c r="K42" i="7"/>
  <c r="K23" i="7"/>
  <c r="K21" i="7"/>
  <c r="K48" i="7"/>
  <c r="K45" i="7"/>
  <c r="K24" i="7"/>
  <c r="K31" i="7"/>
  <c r="K50" i="7"/>
  <c r="K17" i="7"/>
  <c r="K12" i="7"/>
  <c r="K60" i="7"/>
  <c r="K29" i="7"/>
  <c r="K39" i="7"/>
  <c r="K37" i="7"/>
  <c r="K63" i="7"/>
  <c r="K33" i="7"/>
  <c r="K54" i="7"/>
  <c r="K34" i="7"/>
  <c r="K36" i="7"/>
  <c r="K53" i="7"/>
  <c r="K32" i="7"/>
  <c r="K62" i="7"/>
  <c r="K49" i="7"/>
  <c r="K18" i="7"/>
  <c r="K28" i="7"/>
  <c r="K35" i="7"/>
  <c r="K41" i="7"/>
  <c r="K55" i="7"/>
  <c r="K43" i="7"/>
  <c r="K30" i="7"/>
  <c r="K44" i="7"/>
  <c r="K58" i="7"/>
  <c r="K57" i="7"/>
  <c r="K56" i="7"/>
  <c r="K40" i="7"/>
  <c r="K47" i="7"/>
  <c r="K64" i="7"/>
  <c r="K26" i="7"/>
  <c r="K52" i="7"/>
  <c r="K27" i="7"/>
  <c r="K25" i="7"/>
  <c r="K51" i="7"/>
  <c r="K38" i="7"/>
  <c r="K61" i="7"/>
  <c r="K59"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64" i="7"/>
  <c r="M11" i="8"/>
  <c r="M24" i="8"/>
  <c r="M13" i="8"/>
  <c r="M22" i="8"/>
  <c r="M30" i="8"/>
  <c r="M15" i="8"/>
  <c r="M17" i="8"/>
  <c r="M20" i="8"/>
  <c r="M62" i="8"/>
  <c r="M49" i="8"/>
  <c r="M14" i="8"/>
  <c r="M21" i="8"/>
  <c r="M16" i="8"/>
  <c r="M34" i="8"/>
  <c r="M42" i="8"/>
  <c r="M44" i="8"/>
  <c r="M64" i="8"/>
  <c r="M54" i="8"/>
  <c r="M63" i="8"/>
  <c r="M41" i="8"/>
  <c r="M32" i="8"/>
  <c r="M57" i="8"/>
  <c r="M9" i="8"/>
  <c r="M27" i="8"/>
  <c r="M35" i="8"/>
  <c r="M61" i="8"/>
  <c r="M19" i="8"/>
  <c r="M36" i="8"/>
  <c r="M52" i="8"/>
  <c r="M65" i="8"/>
  <c r="M51" i="8"/>
  <c r="M59" i="8"/>
  <c r="M28" i="8"/>
  <c r="M37" i="8"/>
  <c r="M45" i="8"/>
  <c r="M53" i="8"/>
  <c r="M39" i="8"/>
  <c r="M12" i="8"/>
  <c r="M23" i="8"/>
  <c r="M38" i="8"/>
  <c r="M48" i="8"/>
  <c r="M60" i="8"/>
  <c r="M47" i="8"/>
  <c r="M50" i="8"/>
  <c r="M58" i="8"/>
  <c r="M66" i="8"/>
  <c r="M46" i="8"/>
  <c r="M43" i="8"/>
  <c r="M10" i="8"/>
  <c r="M18" i="8"/>
  <c r="M33" i="8"/>
  <c r="M25" i="8"/>
  <c r="M31" i="8"/>
  <c r="M40" i="8"/>
  <c r="M55" i="8"/>
  <c r="M56" i="8"/>
  <c r="M29" i="8"/>
  <c r="M26"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12" i="72"/>
  <c r="M18" i="72"/>
  <c r="M27" i="72"/>
  <c r="M22" i="72"/>
  <c r="M16" i="72"/>
  <c r="M23" i="72"/>
  <c r="M29" i="72"/>
  <c r="M26" i="72"/>
  <c r="M14" i="72"/>
  <c r="M20" i="72"/>
  <c r="M17" i="72"/>
  <c r="M25" i="72"/>
  <c r="M15" i="72"/>
  <c r="M21" i="72"/>
  <c r="M28" i="72"/>
  <c r="M9" i="72"/>
  <c r="M19" i="72"/>
  <c r="M13" i="72"/>
  <c r="M10" i="72"/>
  <c r="M11" i="72"/>
  <c r="M30" i="72"/>
  <c r="I27"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7"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3" i="5"/>
  <c r="O33" i="5"/>
  <c r="G32" i="6"/>
  <c r="O32" i="6"/>
  <c r="W32" i="6"/>
  <c r="M27"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1" i="28"/>
  <c r="Q20" i="50"/>
  <c r="Y14" i="50"/>
  <c r="I27" i="31"/>
  <c r="I27" i="32"/>
  <c r="O10" i="31"/>
  <c r="E29" i="72"/>
  <c r="G28" i="73"/>
  <c r="K16" i="72"/>
  <c r="S21" i="72"/>
  <c r="G23" i="72"/>
  <c r="G15" i="69"/>
  <c r="O20" i="69"/>
  <c r="M13" i="69"/>
  <c r="Q23" i="68"/>
  <c r="S19" i="68"/>
  <c r="O24" i="68"/>
  <c r="I8" i="72"/>
  <c r="E15" i="72"/>
  <c r="I12" i="72"/>
  <c r="S30" i="72"/>
  <c r="G16" i="72"/>
  <c r="K20" i="72"/>
  <c r="E19" i="72"/>
  <c r="O21" i="69"/>
  <c r="G9" i="72"/>
  <c r="O24" i="69"/>
  <c r="M15" i="69"/>
  <c r="Q16" i="69"/>
  <c r="E16" i="68"/>
  <c r="S25" i="68"/>
  <c r="O8" i="68"/>
  <c r="E11" i="72"/>
  <c r="K29" i="72"/>
  <c r="E10" i="68"/>
  <c r="E12" i="68"/>
  <c r="Q13" i="68"/>
  <c r="M14" i="68"/>
  <c r="E17" i="68"/>
  <c r="G27" i="68"/>
  <c r="E13" i="72"/>
  <c r="S12" i="72"/>
  <c r="G21" i="72"/>
  <c r="S22" i="72"/>
  <c r="K27" i="72"/>
  <c r="I30"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M28"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8" i="73"/>
  <c r="S26" i="69"/>
  <c r="K17" i="68"/>
  <c r="E21" i="68"/>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E11" i="69"/>
  <c r="Q10" i="69"/>
  <c r="M19" i="69"/>
  <c r="M18" i="68"/>
  <c r="Q22" i="68"/>
  <c r="S28" i="68"/>
  <c r="M22"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2" i="69"/>
  <c r="Q9" i="69"/>
  <c r="G21" i="30"/>
  <c r="G19" i="30"/>
  <c r="I39" i="56"/>
  <c r="I25" i="56"/>
  <c r="I20" i="56"/>
  <c r="K24" i="60"/>
  <c r="K24" i="61"/>
  <c r="K9" i="2"/>
  <c r="I37" i="4"/>
  <c r="S36" i="43"/>
  <c r="Q16" i="45"/>
  <c r="K28" i="37"/>
  <c r="G9" i="69"/>
  <c r="O9" i="69"/>
  <c r="I8" i="71"/>
  <c r="K19" i="31"/>
  <c r="K28"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S36" i="44"/>
  <c r="E9" i="68"/>
  <c r="D34" i="72"/>
  <c r="M8" i="72"/>
  <c r="I9" i="72"/>
  <c r="I27" i="61"/>
  <c r="I26" i="61"/>
  <c r="I33"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I28" i="73"/>
  <c r="E12" i="72"/>
  <c r="I13" i="72"/>
  <c r="E16" i="72"/>
  <c r="I17" i="72"/>
  <c r="E20" i="72"/>
  <c r="I21"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2" i="37"/>
  <c r="K10" i="37"/>
  <c r="E11"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2" i="37"/>
  <c r="G10" i="39"/>
  <c r="G16" i="39"/>
  <c r="W36" i="44"/>
  <c r="K12" i="31"/>
  <c r="I13" i="31"/>
  <c r="D18" i="33"/>
  <c r="L18" i="33"/>
  <c r="I10" i="33"/>
  <c r="Q10" i="33"/>
  <c r="E11" i="33"/>
  <c r="S11" i="33"/>
  <c r="G12" i="33"/>
  <c r="O12" i="33"/>
  <c r="K13" i="33"/>
  <c r="S13" i="33"/>
  <c r="G14" i="33"/>
  <c r="O14" i="33"/>
  <c r="J14" i="36"/>
  <c r="R14" i="36"/>
  <c r="G8" i="35"/>
  <c r="O8" i="35"/>
  <c r="K9" i="35"/>
  <c r="S9" i="35"/>
  <c r="E10" i="37"/>
  <c r="K17" i="37"/>
  <c r="E26"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6" i="47"/>
  <c r="F35" i="47"/>
  <c r="F34" i="47"/>
  <c r="G20" i="47"/>
  <c r="G18" i="47"/>
  <c r="G16" i="47"/>
  <c r="R36" i="47"/>
  <c r="R35" i="47"/>
  <c r="R34" i="47"/>
  <c r="S20" i="47"/>
  <c r="S18" i="47"/>
  <c r="S16" i="47"/>
  <c r="Z36" i="47"/>
  <c r="Z35" i="47"/>
  <c r="Z34"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N36" i="47"/>
  <c r="N35" i="47"/>
  <c r="N34"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6" i="47"/>
  <c r="J35" i="47"/>
  <c r="J34" i="47"/>
  <c r="K20" i="47"/>
  <c r="K18" i="47"/>
  <c r="K16" i="47"/>
  <c r="V36" i="47"/>
  <c r="V35" i="47"/>
  <c r="V34" i="47"/>
  <c r="W20" i="47"/>
  <c r="W18" i="47"/>
  <c r="W16" i="47"/>
  <c r="D36" i="47"/>
  <c r="D35" i="47"/>
  <c r="D34" i="47"/>
  <c r="E21" i="47"/>
  <c r="E19" i="47"/>
  <c r="E17" i="47"/>
  <c r="H36" i="47"/>
  <c r="H35" i="47"/>
  <c r="H34" i="47"/>
  <c r="I22" i="47"/>
  <c r="I19" i="47"/>
  <c r="I17" i="47"/>
  <c r="L36" i="47"/>
  <c r="L35" i="47"/>
  <c r="L34" i="47"/>
  <c r="M19" i="47"/>
  <c r="M17" i="47"/>
  <c r="P36" i="47"/>
  <c r="P35" i="47"/>
  <c r="P34" i="47"/>
  <c r="Q19" i="47"/>
  <c r="Q17" i="47"/>
  <c r="T36" i="47"/>
  <c r="T35" i="47"/>
  <c r="T34" i="47"/>
  <c r="U19" i="47"/>
  <c r="U17" i="47"/>
  <c r="X36" i="47"/>
  <c r="X35" i="47"/>
  <c r="X34"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I30" i="47"/>
  <c r="Q30" i="47"/>
  <c r="Y30" i="47"/>
  <c r="E31" i="47"/>
  <c r="M31" i="47"/>
  <c r="U31" i="47"/>
  <c r="E32" i="47"/>
  <c r="M32" i="47"/>
  <c r="U32" i="47"/>
  <c r="I21" i="47"/>
  <c r="Y21" i="47"/>
  <c r="S22" i="47"/>
  <c r="K23" i="47"/>
  <c r="S23" i="47"/>
  <c r="AA23" i="47"/>
  <c r="G24" i="47"/>
  <c r="O24" i="47"/>
  <c r="W24" i="47"/>
  <c r="K25" i="47"/>
  <c r="S25" i="47"/>
  <c r="AA25" i="47"/>
  <c r="G26" i="47"/>
  <c r="O26" i="47"/>
  <c r="W26" i="47"/>
  <c r="K27" i="47"/>
  <c r="S27" i="47"/>
  <c r="AA27" i="47"/>
  <c r="G29" i="47"/>
  <c r="O29" i="47"/>
  <c r="W29" i="47"/>
  <c r="K28" i="47"/>
  <c r="S28" i="47"/>
  <c r="AA28" i="47"/>
  <c r="K30" i="47"/>
  <c r="S30" i="47"/>
  <c r="AA30" i="47"/>
  <c r="G31" i="47"/>
  <c r="O31" i="47"/>
  <c r="AA31" i="47"/>
  <c r="G32" i="47"/>
  <c r="O32" i="47"/>
  <c r="W32" i="47"/>
  <c r="U21" i="47"/>
  <c r="O22" i="47"/>
  <c r="E23" i="47"/>
  <c r="M23" i="47"/>
  <c r="U23" i="47"/>
  <c r="I24" i="47"/>
  <c r="Q24" i="47"/>
  <c r="Y24" i="47"/>
  <c r="E25" i="47"/>
  <c r="M25" i="47"/>
  <c r="U25" i="47"/>
  <c r="I26" i="47"/>
  <c r="Q26" i="47"/>
  <c r="Y26" i="47"/>
  <c r="E27" i="47"/>
  <c r="M27" i="47"/>
  <c r="U27" i="47"/>
  <c r="I29" i="47"/>
  <c r="Q29" i="47"/>
  <c r="Y29" i="47"/>
  <c r="E28" i="47"/>
  <c r="M28" i="47"/>
  <c r="U28" i="47"/>
  <c r="E30" i="47"/>
  <c r="M30" i="47"/>
  <c r="U30" i="47"/>
  <c r="I31" i="47"/>
  <c r="Q31" i="47"/>
  <c r="I32" i="47"/>
  <c r="Q32" i="47"/>
  <c r="Y32" i="47"/>
  <c r="W28" i="47"/>
  <c r="G30" i="47"/>
  <c r="O30" i="47"/>
  <c r="W30" i="47"/>
  <c r="K31" i="47"/>
  <c r="S31" i="47"/>
  <c r="K32" i="47"/>
  <c r="S32" i="47"/>
  <c r="AA32" i="47"/>
  <c r="M10" i="48"/>
  <c r="G10" i="48"/>
  <c r="I31"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2" i="48"/>
  <c r="K9" i="48"/>
  <c r="Q30" i="48"/>
  <c r="Q23" i="48"/>
  <c r="Q9" i="48"/>
  <c r="Q32"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2" i="48"/>
  <c r="I11" i="48"/>
  <c r="Y11" i="48"/>
  <c r="Y12" i="48"/>
  <c r="Q21" i="48"/>
  <c r="E23" i="48"/>
  <c r="O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Q31" i="48"/>
  <c r="U27" i="48"/>
  <c r="U25" i="48"/>
  <c r="U23" i="48"/>
  <c r="U9" i="48"/>
  <c r="I12" i="48"/>
  <c r="I13" i="48"/>
  <c r="Y13" i="48"/>
  <c r="I14" i="48"/>
  <c r="I15" i="48"/>
  <c r="Y17" i="48"/>
  <c r="I8" i="48"/>
  <c r="I26" i="48"/>
  <c r="I9" i="48"/>
  <c r="I29" i="48"/>
  <c r="Y9" i="48"/>
  <c r="Y29"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0" i="48"/>
  <c r="M30" i="48"/>
  <c r="E15" i="48"/>
  <c r="U15" i="48"/>
  <c r="M16" i="48"/>
  <c r="E17" i="48"/>
  <c r="U17" i="48"/>
  <c r="M18" i="48"/>
  <c r="E19" i="48"/>
  <c r="U19" i="48"/>
  <c r="AA19" i="48"/>
  <c r="O20" i="48"/>
  <c r="K21" i="48"/>
  <c r="W21" i="48"/>
  <c r="S22" i="48"/>
  <c r="G23" i="48"/>
  <c r="E24" i="48"/>
  <c r="I25" i="48"/>
  <c r="W25" i="48"/>
  <c r="U26" i="48"/>
  <c r="Y27" i="48"/>
  <c r="E28" i="48"/>
  <c r="M28" i="48"/>
  <c r="Q29" i="48"/>
  <c r="G30" i="48"/>
  <c r="U30" i="48"/>
  <c r="E31" i="48"/>
  <c r="I32" i="48"/>
  <c r="W32" i="48"/>
  <c r="Y14" i="48"/>
  <c r="Q15" i="48"/>
  <c r="I16" i="48"/>
  <c r="Y16" i="48"/>
  <c r="Q17" i="48"/>
  <c r="I18" i="48"/>
  <c r="Y18" i="48"/>
  <c r="Q19" i="48"/>
  <c r="E20" i="48"/>
  <c r="Q20" i="48"/>
  <c r="M21" i="48"/>
  <c r="Y21" i="48"/>
  <c r="U22" i="48"/>
  <c r="I23" i="48"/>
  <c r="W23" i="48"/>
  <c r="U24" i="48"/>
  <c r="Y25" i="48"/>
  <c r="O26" i="48"/>
  <c r="M27" i="48"/>
  <c r="G28" i="48"/>
  <c r="U28" i="48"/>
  <c r="E29" i="48"/>
  <c r="I30" i="48"/>
  <c r="W30" i="48"/>
  <c r="M31" i="48"/>
  <c r="U31" i="48"/>
  <c r="Y32" i="48"/>
  <c r="M15" i="48"/>
  <c r="E16" i="48"/>
  <c r="U16" i="48"/>
  <c r="M17" i="48"/>
  <c r="E18" i="48"/>
  <c r="U18" i="48"/>
  <c r="M19" i="48"/>
  <c r="S20" i="48"/>
  <c r="G21" i="48"/>
  <c r="AA21" i="48"/>
  <c r="O22" i="48"/>
  <c r="K23" i="48"/>
  <c r="Y23" i="48"/>
  <c r="O24" i="48"/>
  <c r="M25" i="48"/>
  <c r="Q26" i="48"/>
  <c r="G27" i="48"/>
  <c r="I28" i="48"/>
  <c r="W28" i="48"/>
  <c r="M29" i="48"/>
  <c r="U29" i="48"/>
  <c r="Y30" i="48"/>
  <c r="O31" i="48"/>
  <c r="E32" i="48"/>
  <c r="M32" i="48"/>
  <c r="K20" i="48"/>
  <c r="AA20" i="48"/>
  <c r="S21" i="48"/>
  <c r="K22" i="48"/>
  <c r="AA22" i="48"/>
  <c r="S23" i="48"/>
  <c r="K24" i="48"/>
  <c r="AA24" i="48"/>
  <c r="S25" i="48"/>
  <c r="K26" i="48"/>
  <c r="AA26" i="48"/>
  <c r="S27" i="48"/>
  <c r="S28" i="48"/>
  <c r="K29" i="48"/>
  <c r="AA29" i="48"/>
  <c r="S30" i="48"/>
  <c r="K31" i="48"/>
  <c r="AA31" i="48"/>
  <c r="S32" i="48"/>
  <c r="G20" i="48"/>
  <c r="W20" i="48"/>
  <c r="O21" i="48"/>
  <c r="G22" i="48"/>
  <c r="W22" i="48"/>
  <c r="O23" i="48"/>
  <c r="G24" i="48"/>
  <c r="W24" i="48"/>
  <c r="O25" i="48"/>
  <c r="G26" i="48"/>
  <c r="W26" i="48"/>
  <c r="O27" i="48"/>
  <c r="O28" i="48"/>
  <c r="G29" i="48"/>
  <c r="W29" i="48"/>
  <c r="O30" i="48"/>
  <c r="G31" i="48"/>
  <c r="O32" i="48"/>
  <c r="AA23" i="48"/>
  <c r="S24" i="48"/>
  <c r="K25" i="48"/>
  <c r="AA25" i="48"/>
  <c r="S26" i="48"/>
  <c r="K27" i="48"/>
  <c r="AA27" i="48"/>
  <c r="K28" i="48"/>
  <c r="AA28" i="48"/>
  <c r="S29" i="48"/>
  <c r="K30" i="48"/>
  <c r="AA30" i="48"/>
  <c r="S31" i="48"/>
  <c r="K32" i="48"/>
  <c r="AA32" i="48"/>
  <c r="E8" i="48"/>
  <c r="U8" i="48"/>
  <c r="L34" i="48"/>
  <c r="Q8" i="48"/>
  <c r="F36" i="48"/>
  <c r="F35" i="48"/>
  <c r="F34" i="48"/>
  <c r="J36" i="48"/>
  <c r="J35" i="48"/>
  <c r="J34" i="48"/>
  <c r="R36" i="48"/>
  <c r="R35" i="48"/>
  <c r="R34" i="48"/>
  <c r="V36" i="48"/>
  <c r="V35" i="48"/>
  <c r="V34" i="48"/>
  <c r="Z36" i="48"/>
  <c r="Z35" i="48"/>
  <c r="Z34" i="48"/>
  <c r="N36" i="48"/>
  <c r="N35" i="48"/>
  <c r="N34" i="48"/>
  <c r="G8" i="48"/>
  <c r="K8" i="48"/>
  <c r="O8" i="48"/>
  <c r="S8" i="48"/>
  <c r="W8" i="48"/>
  <c r="AA8" i="48"/>
  <c r="D34" i="48"/>
  <c r="D35" i="48"/>
  <c r="D36" i="48"/>
  <c r="H36" i="48"/>
  <c r="H35" i="48"/>
  <c r="H34" i="48"/>
  <c r="L35" i="48"/>
  <c r="L36" i="48"/>
  <c r="P36" i="48"/>
  <c r="P35" i="48"/>
  <c r="P34" i="48"/>
  <c r="T36" i="48"/>
  <c r="T34" i="48"/>
  <c r="X36" i="48"/>
  <c r="X35" i="48"/>
  <c r="X34" i="48"/>
  <c r="T35"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2" i="22"/>
  <c r="K15" i="22"/>
  <c r="K8" i="27"/>
  <c r="Q11" i="22"/>
  <c r="Q29" i="22"/>
  <c r="S9" i="22"/>
  <c r="O10" i="22"/>
  <c r="O14" i="22"/>
  <c r="E13" i="21"/>
  <c r="M9" i="21"/>
  <c r="E10" i="24"/>
  <c r="M29" i="22"/>
  <c r="Q13" i="22"/>
  <c r="M29" i="21"/>
  <c r="E29" i="21"/>
  <c r="E16" i="21"/>
  <c r="G9" i="22"/>
  <c r="O9" i="22"/>
  <c r="I29" i="22"/>
  <c r="Q15" i="22"/>
  <c r="M16" i="22"/>
  <c r="K12" i="21"/>
  <c r="K14" i="21"/>
  <c r="K15" i="21"/>
  <c r="Q8" i="27"/>
  <c r="M8" i="30"/>
  <c r="G8" i="29"/>
  <c r="G8" i="23"/>
  <c r="G11" i="24"/>
  <c r="S8" i="27"/>
  <c r="K9" i="22"/>
  <c r="E10" i="22"/>
  <c r="K10" i="22"/>
  <c r="I18" i="22"/>
  <c r="G12"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8" i="27"/>
  <c r="E8" i="27"/>
  <c r="O8" i="27"/>
  <c r="E9" i="27"/>
  <c r="E21" i="27"/>
  <c r="E26" i="27"/>
  <c r="E18" i="27"/>
  <c r="E20" i="27"/>
  <c r="E23" i="27"/>
  <c r="E25" i="27"/>
  <c r="E27" i="27"/>
  <c r="E29" i="27"/>
  <c r="E31" i="27"/>
  <c r="E32" i="27"/>
  <c r="E12" i="27"/>
  <c r="E19" i="27"/>
  <c r="E22" i="27"/>
  <c r="E14" i="27"/>
  <c r="E16" i="27"/>
  <c r="E30" i="27"/>
  <c r="E24" i="27"/>
  <c r="E11" i="27"/>
  <c r="E13" i="27"/>
  <c r="E15" i="27"/>
  <c r="E17" i="27"/>
  <c r="L36" i="27"/>
  <c r="L35" i="27"/>
  <c r="L34" i="27"/>
  <c r="H36" i="27"/>
  <c r="H35" i="27"/>
  <c r="H34" i="27"/>
  <c r="D36" i="27"/>
  <c r="D35" i="27"/>
  <c r="D34" i="27"/>
  <c r="P36" i="27"/>
  <c r="P35" i="27"/>
  <c r="P34" i="27"/>
  <c r="F36" i="27"/>
  <c r="F35" i="27"/>
  <c r="F34" i="27"/>
  <c r="J36" i="27"/>
  <c r="J35" i="27"/>
  <c r="J34" i="27"/>
  <c r="N36" i="27"/>
  <c r="N35" i="27"/>
  <c r="N34" i="27"/>
  <c r="R36" i="27"/>
  <c r="R35" i="27"/>
  <c r="R34" i="27"/>
  <c r="G9" i="28"/>
  <c r="E12" i="28"/>
  <c r="G13" i="28"/>
  <c r="E16" i="28"/>
  <c r="G25" i="28"/>
  <c r="G26" i="28"/>
  <c r="G28" i="28"/>
  <c r="M8" i="28"/>
  <c r="E10" i="28"/>
  <c r="G11" i="28"/>
  <c r="E14" i="28"/>
  <c r="G15" i="28"/>
  <c r="H36" i="28"/>
  <c r="H35" i="28"/>
  <c r="H34" i="28"/>
  <c r="R36" i="28"/>
  <c r="R35" i="28"/>
  <c r="R34" i="28"/>
  <c r="S8" i="28"/>
  <c r="G20" i="28"/>
  <c r="G21" i="28"/>
  <c r="N36" i="28"/>
  <c r="N35" i="28"/>
  <c r="N34" i="28"/>
  <c r="O8" i="28"/>
  <c r="E18" i="28"/>
  <c r="E19" i="28"/>
  <c r="E22" i="28"/>
  <c r="E23" i="28"/>
  <c r="E27" i="28"/>
  <c r="E8" i="28"/>
  <c r="J36" i="28"/>
  <c r="J35" i="28"/>
  <c r="J34" i="28"/>
  <c r="K8" i="28"/>
  <c r="P36" i="28"/>
  <c r="P35" i="28"/>
  <c r="P34" i="28"/>
  <c r="G18" i="28"/>
  <c r="G19" i="28"/>
  <c r="G22" i="28"/>
  <c r="G23" i="28"/>
  <c r="G17" i="28"/>
  <c r="G24" i="28"/>
  <c r="D36" i="28"/>
  <c r="D34" i="28"/>
  <c r="E31" i="28"/>
  <c r="I8" i="28"/>
  <c r="G32" i="28"/>
  <c r="F36" i="28"/>
  <c r="F35" i="28"/>
  <c r="F34" i="28"/>
  <c r="G8" i="28"/>
  <c r="L36" i="28"/>
  <c r="L34" i="28"/>
  <c r="L35" i="28"/>
  <c r="Q8" i="28"/>
  <c r="E9" i="28"/>
  <c r="G10" i="28"/>
  <c r="E11" i="28"/>
  <c r="G12" i="28"/>
  <c r="E13" i="28"/>
  <c r="G14" i="28"/>
  <c r="E15" i="28"/>
  <c r="G16" i="28"/>
  <c r="E17" i="28"/>
  <c r="E20" i="28"/>
  <c r="E21" i="28"/>
  <c r="E24" i="28"/>
  <c r="E25" i="28"/>
  <c r="E29" i="28"/>
  <c r="G30" i="28"/>
  <c r="D35" i="28"/>
  <c r="E26" i="28"/>
  <c r="G27" i="28"/>
  <c r="E28" i="28"/>
  <c r="G29" i="28"/>
  <c r="E30" i="28"/>
  <c r="E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1"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7" i="8"/>
  <c r="E31" i="8"/>
  <c r="E66" i="8"/>
  <c r="E17" i="8"/>
  <c r="E49" i="8"/>
  <c r="E47" i="8"/>
  <c r="E45" i="8"/>
  <c r="E43" i="8"/>
  <c r="E61" i="8"/>
  <c r="E39" i="8"/>
  <c r="E37" i="8"/>
  <c r="E34" i="8"/>
  <c r="E32" i="8"/>
  <c r="E30" i="8"/>
  <c r="E28" i="8"/>
  <c r="E26" i="8"/>
  <c r="E24" i="8"/>
  <c r="E22" i="8"/>
  <c r="E20" i="8"/>
  <c r="E19" i="8"/>
  <c r="M8" i="8"/>
  <c r="E36" i="8"/>
  <c r="E21" i="8"/>
  <c r="E25" i="8"/>
  <c r="E29" i="8"/>
  <c r="E33" i="8"/>
  <c r="E38" i="8"/>
  <c r="E54" i="8"/>
  <c r="E23" i="8"/>
  <c r="E35" i="8"/>
  <c r="E8" i="8"/>
  <c r="O8" i="8"/>
  <c r="E14" i="8"/>
  <c r="E15" i="8"/>
  <c r="E18" i="8"/>
  <c r="E41" i="8"/>
  <c r="E63" i="8"/>
  <c r="E42" i="8"/>
  <c r="E56" i="8"/>
  <c r="E50" i="8"/>
  <c r="E58" i="8"/>
  <c r="E40" i="8"/>
  <c r="E52" i="8"/>
  <c r="E60" i="8"/>
  <c r="E44" i="8"/>
  <c r="E46" i="8"/>
  <c r="E48" i="8"/>
  <c r="E51" i="8"/>
  <c r="E53" i="8"/>
  <c r="E55" i="8"/>
  <c r="E57" i="8"/>
  <c r="E59" i="8"/>
  <c r="E62" i="8"/>
  <c r="E64" i="8"/>
  <c r="E65"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9" i="7"/>
  <c r="E8" i="7"/>
  <c r="E9" i="7"/>
  <c r="E13" i="7"/>
  <c r="E14" i="7"/>
  <c r="E16" i="7"/>
  <c r="E38" i="7"/>
  <c r="E12" i="7"/>
  <c r="E18" i="7"/>
  <c r="E15" i="7"/>
  <c r="E17" i="7"/>
  <c r="E36" i="7"/>
  <c r="E40" i="7"/>
  <c r="E42" i="7"/>
  <c r="E46" i="7"/>
  <c r="E50" i="7"/>
  <c r="E56" i="7"/>
  <c r="E58" i="7"/>
  <c r="E64" i="7"/>
  <c r="G8" i="7"/>
  <c r="E10" i="7"/>
  <c r="E33" i="7"/>
  <c r="E44" i="7"/>
  <c r="E52" i="7"/>
  <c r="E54" i="7"/>
  <c r="E61" i="7"/>
  <c r="E21" i="7"/>
  <c r="E23" i="7"/>
  <c r="E25" i="7"/>
  <c r="E27" i="7"/>
  <c r="E29" i="7"/>
  <c r="E31" i="7"/>
  <c r="E35" i="7"/>
  <c r="E63" i="7"/>
  <c r="K8" i="7"/>
  <c r="E20" i="7"/>
  <c r="E22" i="7"/>
  <c r="E24" i="7"/>
  <c r="E26" i="7"/>
  <c r="E28" i="7"/>
  <c r="E30" i="7"/>
  <c r="E32" i="7"/>
  <c r="E34" i="7"/>
  <c r="E37" i="7"/>
  <c r="E39" i="7"/>
  <c r="E60" i="7"/>
  <c r="E41" i="7"/>
  <c r="E43" i="7"/>
  <c r="E45" i="7"/>
  <c r="E47" i="7"/>
  <c r="E48" i="7"/>
  <c r="E49" i="7"/>
  <c r="E51" i="7"/>
  <c r="E53" i="7"/>
  <c r="E55" i="7"/>
  <c r="E57" i="7"/>
  <c r="E59" i="7"/>
  <c r="E62"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6" i="7"/>
  <c r="R69" i="8"/>
  <c r="F48" i="5"/>
  <c r="R66" i="7"/>
  <c r="J69" i="8"/>
  <c r="D45" i="6"/>
  <c r="L45" i="6"/>
  <c r="T45" i="6"/>
  <c r="F23" i="1"/>
  <c r="H24" i="1"/>
  <c r="P24" i="1"/>
  <c r="L67" i="7"/>
  <c r="D68" i="8"/>
  <c r="L68" i="8"/>
  <c r="F70" i="8"/>
  <c r="N70" i="8"/>
  <c r="H68" i="7"/>
  <c r="P68" i="7"/>
  <c r="H70" i="8"/>
  <c r="P70"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8" i="7"/>
  <c r="H66" i="7"/>
  <c r="J67" i="7"/>
  <c r="L68" i="7"/>
  <c r="P66" i="7"/>
  <c r="R67" i="7"/>
  <c r="R70" i="8"/>
  <c r="N68" i="8"/>
  <c r="L69" i="8"/>
  <c r="J70" i="8"/>
  <c r="F68" i="8"/>
  <c r="D69" i="8"/>
  <c r="H38" i="2"/>
  <c r="H37" i="2"/>
  <c r="H36" i="2"/>
  <c r="P38" i="2"/>
  <c r="P37" i="2"/>
  <c r="P36" i="2"/>
  <c r="F18" i="9"/>
  <c r="F17" i="9"/>
  <c r="F19" i="9"/>
  <c r="F66" i="7"/>
  <c r="H67" i="7"/>
  <c r="J68" i="7"/>
  <c r="N66" i="7"/>
  <c r="P67" i="7"/>
  <c r="R68" i="7"/>
  <c r="P68" i="8"/>
  <c r="N69" i="8"/>
  <c r="L70" i="8"/>
  <c r="H68" i="8"/>
  <c r="F69" i="8"/>
  <c r="D70" i="8"/>
  <c r="J36" i="2"/>
  <c r="J38" i="2"/>
  <c r="J37" i="2"/>
  <c r="R36" i="2"/>
  <c r="R38" i="2"/>
  <c r="R37" i="2"/>
  <c r="H17" i="9"/>
  <c r="H19" i="9"/>
  <c r="H18" i="9"/>
  <c r="P19" i="9"/>
  <c r="P18" i="9"/>
  <c r="P17" i="9"/>
  <c r="D66" i="7"/>
  <c r="F67" i="7"/>
  <c r="L66" i="7"/>
  <c r="N67" i="7"/>
  <c r="R68" i="8"/>
  <c r="P69" i="8"/>
  <c r="J68" i="8"/>
  <c r="H69" i="8"/>
  <c r="D37" i="2"/>
  <c r="D36" i="2"/>
  <c r="D38" i="2"/>
  <c r="L37" i="2"/>
  <c r="L36" i="2"/>
  <c r="L38" i="2"/>
  <c r="J19" i="9"/>
  <c r="J18" i="9"/>
  <c r="J17" i="9"/>
  <c r="E8" i="9"/>
  <c r="D19" i="9"/>
  <c r="D18" i="9"/>
  <c r="D17" i="9"/>
  <c r="D67" i="7"/>
  <c r="F68" i="7"/>
  <c r="N68"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<sst xmlns="http://schemas.openxmlformats.org/spreadsheetml/2006/main" count="10848" uniqueCount="2046">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</sst>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438</v>
      </c>
      <c r="D3" s="145"/>
      <c r="E3" s="146"/>
      <c r="F3" s="48"/>
      <c r="G3" s="144" t="s">
        <v>439</v>
      </c>
      <c r="H3" s="145"/>
      <c r="I3" s="146"/>
      <c r="J3" s="48"/>
      <c r="K3" s="144" t="s">
        <v>440</v>
      </c>
      <c r="L3" s="145"/>
      <c r="M3" s="146"/>
      <c r="N3" s="48"/>
      <c r="O3" s="144" t="s">
        <v>441</v>
      </c>
      <c r="P3" s="145"/>
      <c r="Q3" s="146"/>
      <c r="R3" s="48"/>
      <c r="S3" s="144" t="s">
        <v>1734</v>
      </c>
      <c r="T3" s="145"/>
      <c r="U3" s="146"/>
      <c r="V3" s="48"/>
      <c r="W3" s="144" t="s">
        <v>1735</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442</v>
      </c>
      <c r="D7" s="145"/>
      <c r="E7" s="146"/>
      <c r="F7" s="48"/>
      <c r="G7" s="144" t="s">
        <v>443</v>
      </c>
      <c r="H7" s="145"/>
      <c r="I7" s="146"/>
      <c r="J7" s="48"/>
      <c r="K7" s="144" t="s">
        <v>444</v>
      </c>
      <c r="L7" s="145"/>
      <c r="M7" s="146"/>
      <c r="N7" s="48"/>
      <c r="O7" s="144" t="s">
        <v>445</v>
      </c>
      <c r="P7" s="145"/>
      <c r="Q7" s="146"/>
      <c r="R7" s="48"/>
      <c r="S7" s="144" t="s">
        <v>446</v>
      </c>
      <c r="T7" s="145"/>
      <c r="U7" s="146"/>
      <c r="V7" s="48"/>
      <c r="W7" s="144" t="s">
        <v>447</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450</v>
      </c>
      <c r="L11" s="145"/>
      <c r="M11" s="146"/>
      <c r="N11" s="51"/>
      <c r="O11" s="144" t="s">
        <v>451</v>
      </c>
      <c r="P11" s="145"/>
      <c r="Q11" s="146"/>
      <c r="R11" s="48"/>
      <c r="S11" s="144" t="s">
        <v>448</v>
      </c>
      <c r="T11" s="145"/>
      <c r="U11" s="146"/>
      <c r="V11" s="51"/>
      <c r="W11" s="144" t="s">
        <v>449</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1721</v>
      </c>
      <c r="L15" s="145"/>
      <c r="M15" s="146"/>
      <c r="N15" s="51"/>
      <c r="O15" s="144" t="s">
        <v>1722</v>
      </c>
      <c r="P15" s="145"/>
      <c r="Q15" s="146"/>
      <c r="S15" s="144" t="s">
        <v>1568</v>
      </c>
      <c r="T15" s="145"/>
      <c r="U15" s="146"/>
      <c r="V15" s="51"/>
      <c r="W15" s="144" t="s">
        <v>1569</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0" t="s">
        <v>454</v>
      </c>
      <c r="D19" s="151"/>
      <c r="E19" s="152"/>
      <c r="F19" s="51"/>
      <c r="G19" s="150" t="s">
        <v>455</v>
      </c>
      <c r="H19" s="151"/>
      <c r="I19" s="152"/>
      <c r="K19" s="150" t="s">
        <v>456</v>
      </c>
      <c r="L19" s="151"/>
      <c r="M19" s="152"/>
      <c r="N19" s="51"/>
      <c r="O19" s="150" t="s">
        <v>457</v>
      </c>
      <c r="P19" s="151"/>
      <c r="Q19" s="152"/>
      <c r="S19" s="150" t="s">
        <v>459</v>
      </c>
      <c r="T19" s="151"/>
      <c r="U19" s="152"/>
      <c r="V19" s="51"/>
      <c r="W19" s="150" t="s">
        <v>458</v>
      </c>
      <c r="X19" s="151"/>
      <c r="Y19" s="152"/>
      <c r="Z19" s="52"/>
    </row>
    <row r="20" spans="2:26" s="16" customFormat="1" ht="15" customHeight="1" thickBot="1" x14ac:dyDescent="0.35">
      <c r="B20" s="50"/>
      <c r="C20" s="153"/>
      <c r="D20" s="154"/>
      <c r="E20" s="155"/>
      <c r="F20" s="51"/>
      <c r="G20" s="153"/>
      <c r="H20" s="154"/>
      <c r="I20" s="155"/>
      <c r="K20" s="153"/>
      <c r="L20" s="154"/>
      <c r="M20" s="155"/>
      <c r="N20" s="51"/>
      <c r="O20" s="153"/>
      <c r="P20" s="154"/>
      <c r="Q20" s="155"/>
      <c r="S20" s="153"/>
      <c r="T20" s="154"/>
      <c r="U20" s="155"/>
      <c r="V20" s="51"/>
      <c r="W20" s="153"/>
      <c r="X20" s="154"/>
      <c r="Y20" s="155"/>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0" t="s">
        <v>1566</v>
      </c>
      <c r="D23" s="151"/>
      <c r="E23" s="152"/>
      <c r="F23" s="51"/>
      <c r="G23" s="150" t="s">
        <v>1567</v>
      </c>
      <c r="H23" s="151"/>
      <c r="I23" s="152"/>
      <c r="K23" s="132" t="s">
        <v>452</v>
      </c>
      <c r="L23" s="133"/>
      <c r="M23" s="134"/>
      <c r="N23" s="51"/>
      <c r="O23" s="132" t="s">
        <v>453</v>
      </c>
      <c r="P23" s="133"/>
      <c r="Q23" s="134"/>
      <c r="S23" s="132" t="s">
        <v>336</v>
      </c>
      <c r="T23" s="133"/>
      <c r="U23" s="134"/>
      <c r="V23" s="51"/>
      <c r="W23" s="132" t="s">
        <v>337</v>
      </c>
      <c r="X23" s="133"/>
      <c r="Y23" s="134"/>
      <c r="Z23" s="52"/>
    </row>
    <row r="24" spans="2:26" s="16" customFormat="1" ht="15" thickBot="1" x14ac:dyDescent="0.35">
      <c r="B24" s="50"/>
      <c r="C24" s="153"/>
      <c r="D24" s="154"/>
      <c r="E24" s="155"/>
      <c r="F24" s="51"/>
      <c r="G24" s="153"/>
      <c r="H24" s="154"/>
      <c r="I24" s="155"/>
      <c r="K24" s="135"/>
      <c r="L24" s="136"/>
      <c r="M24" s="137"/>
      <c r="N24" s="51"/>
      <c r="O24" s="135"/>
      <c r="P24" s="136"/>
      <c r="Q24" s="137"/>
      <c r="S24" s="135"/>
      <c r="T24" s="136"/>
      <c r="U24" s="137"/>
      <c r="V24" s="51"/>
      <c r="W24" s="135"/>
      <c r="X24" s="136"/>
      <c r="Y24" s="13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2" t="s">
        <v>1519</v>
      </c>
      <c r="D27" s="133"/>
      <c r="E27" s="134"/>
      <c r="F27" s="51"/>
      <c r="G27" s="132" t="s">
        <v>1520</v>
      </c>
      <c r="H27" s="133"/>
      <c r="I27" s="134"/>
      <c r="K27" s="132" t="s">
        <v>462</v>
      </c>
      <c r="L27" s="133"/>
      <c r="M27" s="134"/>
      <c r="N27" s="51"/>
      <c r="O27" s="132" t="s">
        <v>463</v>
      </c>
      <c r="P27" s="133"/>
      <c r="Q27" s="134"/>
      <c r="S27" s="132" t="s">
        <v>464</v>
      </c>
      <c r="T27" s="133"/>
      <c r="U27" s="134"/>
      <c r="V27" s="51"/>
      <c r="W27" s="132" t="s">
        <v>465</v>
      </c>
      <c r="X27" s="133"/>
      <c r="Y27" s="134"/>
      <c r="Z27" s="52"/>
    </row>
    <row r="28" spans="2:26" s="16" customFormat="1" ht="15" thickBot="1" x14ac:dyDescent="0.35">
      <c r="B28" s="50"/>
      <c r="C28" s="135"/>
      <c r="D28" s="136"/>
      <c r="E28" s="137"/>
      <c r="F28" s="51"/>
      <c r="G28" s="135"/>
      <c r="H28" s="136"/>
      <c r="I28" s="137"/>
      <c r="K28" s="135"/>
      <c r="L28" s="136"/>
      <c r="M28" s="137"/>
      <c r="N28" s="51"/>
      <c r="O28" s="135"/>
      <c r="P28" s="136"/>
      <c r="Q28" s="137"/>
      <c r="S28" s="135"/>
      <c r="T28" s="136"/>
      <c r="U28" s="137"/>
      <c r="V28" s="51"/>
      <c r="W28" s="135"/>
      <c r="X28" s="136"/>
      <c r="Y28" s="13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2" t="s">
        <v>467</v>
      </c>
      <c r="D31" s="133"/>
      <c r="E31" s="134"/>
      <c r="F31" s="51"/>
      <c r="G31" s="132" t="s">
        <v>466</v>
      </c>
      <c r="H31" s="133"/>
      <c r="I31" s="134"/>
      <c r="K31" s="132" t="s">
        <v>468</v>
      </c>
      <c r="L31" s="133"/>
      <c r="M31" s="134"/>
      <c r="N31" s="51"/>
      <c r="O31" s="132" t="s">
        <v>469</v>
      </c>
      <c r="P31" s="133"/>
      <c r="Q31" s="134"/>
      <c r="S31" s="132" t="s">
        <v>470</v>
      </c>
      <c r="T31" s="133"/>
      <c r="U31" s="134"/>
      <c r="W31" s="132" t="s">
        <v>471</v>
      </c>
      <c r="X31" s="133"/>
      <c r="Y31" s="134"/>
      <c r="Z31" s="52"/>
    </row>
    <row r="32" spans="2:26" s="16" customFormat="1" ht="15" thickBot="1" x14ac:dyDescent="0.35">
      <c r="B32" s="50"/>
      <c r="C32" s="135"/>
      <c r="D32" s="136"/>
      <c r="E32" s="137"/>
      <c r="F32" s="51"/>
      <c r="G32" s="135"/>
      <c r="H32" s="136"/>
      <c r="I32" s="137"/>
      <c r="K32" s="135"/>
      <c r="L32" s="136"/>
      <c r="M32" s="137"/>
      <c r="N32" s="51"/>
      <c r="O32" s="135"/>
      <c r="P32" s="136"/>
      <c r="Q32" s="137"/>
      <c r="S32" s="135"/>
      <c r="T32" s="136"/>
      <c r="U32" s="137"/>
      <c r="W32" s="135"/>
      <c r="X32" s="136"/>
      <c r="Y32" s="13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2" t="s">
        <v>472</v>
      </c>
      <c r="D35" s="133"/>
      <c r="E35" s="134"/>
      <c r="F35" s="51"/>
      <c r="G35" s="132" t="s">
        <v>473</v>
      </c>
      <c r="H35" s="133"/>
      <c r="I35" s="134"/>
      <c r="K35" s="132" t="s">
        <v>338</v>
      </c>
      <c r="L35" s="133"/>
      <c r="M35" s="134"/>
      <c r="O35" s="132" t="s">
        <v>339</v>
      </c>
      <c r="P35" s="133"/>
      <c r="Q35" s="134"/>
      <c r="S35" s="132" t="s">
        <v>474</v>
      </c>
      <c r="T35" s="133"/>
      <c r="U35" s="134"/>
      <c r="W35" s="132" t="s">
        <v>475</v>
      </c>
      <c r="X35" s="133"/>
      <c r="Y35" s="134"/>
      <c r="Z35" s="52"/>
    </row>
    <row r="36" spans="2:26" s="16" customFormat="1" ht="15" thickBot="1" x14ac:dyDescent="0.35">
      <c r="B36" s="50"/>
      <c r="C36" s="135"/>
      <c r="D36" s="136"/>
      <c r="E36" s="137"/>
      <c r="F36" s="51"/>
      <c r="G36" s="135"/>
      <c r="H36" s="136"/>
      <c r="I36" s="137"/>
      <c r="K36" s="135"/>
      <c r="L36" s="136"/>
      <c r="M36" s="137"/>
      <c r="O36" s="135"/>
      <c r="P36" s="136"/>
      <c r="Q36" s="137"/>
      <c r="S36" s="135"/>
      <c r="T36" s="136"/>
      <c r="U36" s="137"/>
      <c r="W36" s="135"/>
      <c r="X36" s="136"/>
      <c r="Y36" s="13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2" t="s">
        <v>1558</v>
      </c>
      <c r="D39" s="133"/>
      <c r="E39" s="134"/>
      <c r="F39" s="51"/>
      <c r="G39" s="132" t="s">
        <v>1559</v>
      </c>
      <c r="H39" s="133"/>
      <c r="I39" s="134"/>
      <c r="K39" s="132" t="s">
        <v>1517</v>
      </c>
      <c r="L39" s="133"/>
      <c r="M39" s="134"/>
      <c r="N39" s="51"/>
      <c r="O39" s="132" t="s">
        <v>1518</v>
      </c>
      <c r="P39" s="133"/>
      <c r="Q39" s="134"/>
      <c r="S39" s="138" t="s">
        <v>460</v>
      </c>
      <c r="T39" s="139"/>
      <c r="U39" s="140"/>
      <c r="V39" s="51"/>
      <c r="W39" s="138" t="s">
        <v>461</v>
      </c>
      <c r="X39" s="139"/>
      <c r="Y39" s="140"/>
      <c r="Z39" s="52"/>
    </row>
    <row r="40" spans="2:26" s="16" customFormat="1" ht="15" thickBot="1" x14ac:dyDescent="0.35">
      <c r="B40" s="50"/>
      <c r="C40" s="135"/>
      <c r="D40" s="136"/>
      <c r="E40" s="137"/>
      <c r="F40" s="51"/>
      <c r="G40" s="135"/>
      <c r="H40" s="136"/>
      <c r="I40" s="137"/>
      <c r="K40" s="135"/>
      <c r="L40" s="136"/>
      <c r="M40" s="137"/>
      <c r="N40" s="51"/>
      <c r="O40" s="135"/>
      <c r="P40" s="136"/>
      <c r="Q40" s="137"/>
      <c r="S40" s="141"/>
      <c r="T40" s="142"/>
      <c r="U40" s="143"/>
      <c r="V40" s="51"/>
      <c r="W40" s="141"/>
      <c r="X40" s="142"/>
      <c r="Y40" s="143"/>
      <c r="Z40" s="52"/>
    </row>
    <row r="41" spans="2:26" s="16" customFormat="1" ht="12" customHeight="1" x14ac:dyDescent="0.3">
      <c r="B41" s="50"/>
      <c r="C41" s="51"/>
      <c r="D41" s="51"/>
      <c r="E41" s="51"/>
      <c r="F41" s="51"/>
      <c r="G41" s="51"/>
      <c r="H41" s="51"/>
      <c r="I41" s="51"/>
      <c r="Z41" s="52"/>
    </row>
    <row r="42" spans="2:26" x14ac:dyDescent="0.3">
      <c r="B42" s="47"/>
      <c r="C42" s="48"/>
      <c r="D42" s="48"/>
      <c r="E42" s="131"/>
      <c r="F42" s="131"/>
      <c r="G42" s="131"/>
      <c r="H42" s="131" t="s">
        <v>353</v>
      </c>
      <c r="I42" s="131"/>
      <c r="J42" s="131"/>
      <c r="K42" s="131" t="s">
        <v>352</v>
      </c>
      <c r="L42" s="131"/>
      <c r="M42" s="131"/>
      <c r="N42" s="131"/>
      <c r="O42" s="131" t="s">
        <v>354</v>
      </c>
      <c r="P42" s="131"/>
      <c r="Q42" s="131"/>
      <c r="R42" s="131"/>
      <c r="S42" s="13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44616</v>
      </c>
      <c r="C8" s="65">
        <f>VLOOKUP($A8,'Return Data'!$B$7:$R$2292,4,0)</f>
        <v>1133.3399999999999</v>
      </c>
      <c r="D8" s="65">
        <f>VLOOKUP($A8,'Return Data'!$B$7:$R$2292,10,0)</f>
        <v>-2.8759999999999999</v>
      </c>
      <c r="E8" s="66">
        <f t="shared" ref="E8:E40" si="0">RANK(D8,D$8:D$40,0)</f>
        <v>2</v>
      </c>
      <c r="F8" s="65">
        <f>VLOOKUP($A8,'Return Data'!$B$7:$R$2292,11,0)</f>
        <v>1.0900000000000001</v>
      </c>
      <c r="G8" s="66">
        <f t="shared" ref="G8:G40" si="1">RANK(F8,F$8:F$40,0)</f>
        <v>7</v>
      </c>
      <c r="H8" s="65">
        <f>VLOOKUP($A8,'Return Data'!$B$7:$R$2292,12,0)</f>
        <v>10.486800000000001</v>
      </c>
      <c r="I8" s="66">
        <f t="shared" ref="I8:I40" si="2">RANK(H8,H$8:H$40,0)</f>
        <v>5</v>
      </c>
      <c r="J8" s="65">
        <f>VLOOKUP($A8,'Return Data'!$B$7:$R$2292,13,0)</f>
        <v>14.3956</v>
      </c>
      <c r="K8" s="66">
        <f>RANK(J8,J$8:J$40,0)</f>
        <v>7</v>
      </c>
      <c r="L8" s="65">
        <f>VLOOKUP($A8,'Return Data'!$B$7:$R$2292,17,0)</f>
        <v>18.991299999999999</v>
      </c>
      <c r="M8" s="66">
        <f>RANK(L8,L$8:L$40,0)</f>
        <v>8</v>
      </c>
      <c r="N8" s="65">
        <f>VLOOKUP($A8,'Return Data'!$B$7:$R$2292,14,0)</f>
        <v>14.1556</v>
      </c>
      <c r="O8" s="66">
        <f>RANK(N8,N$8:N$40,0)</f>
        <v>19</v>
      </c>
      <c r="P8" s="65">
        <f>VLOOKUP($A8,'Return Data'!$B$7:$R$2292,15,0)</f>
        <v>10.4955</v>
      </c>
      <c r="Q8" s="66">
        <f>RANK(P8,P$8:P$40,0)</f>
        <v>15</v>
      </c>
      <c r="R8" s="65">
        <f>VLOOKUP($A8,'Return Data'!$B$7:$R$2292,16,0)</f>
        <v>13.735300000000001</v>
      </c>
      <c r="S8" s="67">
        <f>RANK(R8,R$8:R$40,0)</f>
        <v>13</v>
      </c>
    </row>
    <row r="9" spans="1:20" x14ac:dyDescent="0.3">
      <c r="A9" s="63" t="s">
        <v>480</v>
      </c>
      <c r="B9" s="64">
        <f>VLOOKUP($A9,'Return Data'!$B$7:$R$2292,3,0)</f>
        <v>44616</v>
      </c>
      <c r="C9" s="65">
        <f>VLOOKUP($A9,'Return Data'!$B$7:$R$2292,4,0)</f>
        <v>15.37</v>
      </c>
      <c r="D9" s="65">
        <f>VLOOKUP($A9,'Return Data'!$B$7:$R$2292,10,0)</f>
        <v>-8.2387999999999995</v>
      </c>
      <c r="E9" s="66">
        <f t="shared" si="0"/>
        <v>30</v>
      </c>
      <c r="F9" s="65">
        <f>VLOOKUP($A9,'Return Data'!$B$7:$R$2292,11,0)</f>
        <v>-1.4743999999999999</v>
      </c>
      <c r="G9" s="66">
        <f t="shared" si="1"/>
        <v>21</v>
      </c>
      <c r="H9" s="65">
        <f>VLOOKUP($A9,'Return Data'!$B$7:$R$2292,12,0)</f>
        <v>9.4728999999999992</v>
      </c>
      <c r="I9" s="66">
        <f t="shared" si="2"/>
        <v>7</v>
      </c>
      <c r="J9" s="65">
        <f>VLOOKUP($A9,'Return Data'!$B$7:$R$2292,13,0)</f>
        <v>11.296200000000001</v>
      </c>
      <c r="K9" s="66">
        <f t="shared" ref="K9:K40" si="3">RANK(J9,J$8:J$40,0)</f>
        <v>14</v>
      </c>
      <c r="L9" s="65">
        <f>VLOOKUP($A9,'Return Data'!$B$7:$R$2292,17,0)</f>
        <v>14.8888</v>
      </c>
      <c r="M9" s="66">
        <f t="shared" ref="M9:M40" si="4">RANK(L9,L$8:L$40,0)</f>
        <v>21</v>
      </c>
      <c r="N9" s="65">
        <f>VLOOKUP($A9,'Return Data'!$B$7:$R$2292,14,0)</f>
        <v>16.6539</v>
      </c>
      <c r="O9" s="66">
        <f t="shared" ref="O9:O40" si="5">RANK(N9,N$8:N$40,0)</f>
        <v>8</v>
      </c>
      <c r="P9" s="65"/>
      <c r="Q9" s="66"/>
      <c r="R9" s="65">
        <f>VLOOKUP($A9,'Return Data'!$B$7:$R$2292,16,0)</f>
        <v>12.8794</v>
      </c>
      <c r="S9" s="67">
        <f t="shared" ref="S9:S40" si="6">RANK(R9,R$8:R$40,0)</f>
        <v>18</v>
      </c>
    </row>
    <row r="10" spans="1:20" x14ac:dyDescent="0.3">
      <c r="A10" s="63" t="s">
        <v>483</v>
      </c>
      <c r="B10" s="64">
        <f>VLOOKUP($A10,'Return Data'!$B$7:$R$2292,3,0)</f>
        <v>44616</v>
      </c>
      <c r="C10" s="65">
        <f>VLOOKUP($A10,'Return Data'!$B$7:$R$2292,4,0)</f>
        <v>86.35</v>
      </c>
      <c r="D10" s="65">
        <f>VLOOKUP($A10,'Return Data'!$B$7:$R$2292,10,0)</f>
        <v>-6.3144</v>
      </c>
      <c r="E10" s="66">
        <f t="shared" si="0"/>
        <v>23</v>
      </c>
      <c r="F10" s="65">
        <f>VLOOKUP($A10,'Return Data'!$B$7:$R$2292,11,0)</f>
        <v>1.7798</v>
      </c>
      <c r="G10" s="66">
        <f t="shared" si="1"/>
        <v>4</v>
      </c>
      <c r="H10" s="65">
        <f>VLOOKUP($A10,'Return Data'!$B$7:$R$2292,12,0)</f>
        <v>11.304500000000001</v>
      </c>
      <c r="I10" s="66">
        <f t="shared" si="2"/>
        <v>3</v>
      </c>
      <c r="J10" s="65">
        <f>VLOOKUP($A10,'Return Data'!$B$7:$R$2292,13,0)</f>
        <v>14.5985</v>
      </c>
      <c r="K10" s="66">
        <f t="shared" si="3"/>
        <v>6</v>
      </c>
      <c r="L10" s="65">
        <f>VLOOKUP($A10,'Return Data'!$B$7:$R$2292,17,0)</f>
        <v>18.408100000000001</v>
      </c>
      <c r="M10" s="66">
        <f t="shared" si="4"/>
        <v>9</v>
      </c>
      <c r="N10" s="65">
        <f>VLOOKUP($A10,'Return Data'!$B$7:$R$2292,14,0)</f>
        <v>14.906700000000001</v>
      </c>
      <c r="O10" s="66">
        <f t="shared" si="5"/>
        <v>15</v>
      </c>
      <c r="P10" s="65">
        <f>VLOOKUP($A10,'Return Data'!$B$7:$R$2292,15,0)</f>
        <v>11.3962</v>
      </c>
      <c r="Q10" s="66">
        <f t="shared" ref="Q10:Q40" si="7">RANK(P10,P$8:P$40,0)</f>
        <v>12</v>
      </c>
      <c r="R10" s="65">
        <f>VLOOKUP($A10,'Return Data'!$B$7:$R$2292,16,0)</f>
        <v>12.1578</v>
      </c>
      <c r="S10" s="67">
        <f t="shared" si="6"/>
        <v>21</v>
      </c>
    </row>
    <row r="11" spans="1:20" x14ac:dyDescent="0.3">
      <c r="A11" s="63" t="s">
        <v>1728</v>
      </c>
      <c r="B11" s="64">
        <f>VLOOKUP($A11,'Return Data'!$B$7:$R$2292,3,0)</f>
        <v>44616</v>
      </c>
      <c r="C11" s="65">
        <f>VLOOKUP($A11,'Return Data'!$B$7:$R$2292,4,0)</f>
        <v>18.678899999999999</v>
      </c>
      <c r="D11" s="65">
        <f>VLOOKUP($A11,'Return Data'!$B$7:$R$2292,10,0)</f>
        <v>-5.8585000000000003</v>
      </c>
      <c r="E11" s="66">
        <f t="shared" si="0"/>
        <v>17</v>
      </c>
      <c r="F11" s="65">
        <f>VLOOKUP($A11,'Return Data'!$B$7:$R$2292,11,0)</f>
        <v>-1.4639</v>
      </c>
      <c r="G11" s="66">
        <f t="shared" si="1"/>
        <v>20</v>
      </c>
      <c r="H11" s="65">
        <f>VLOOKUP($A11,'Return Data'!$B$7:$R$2292,12,0)</f>
        <v>3.9455</v>
      </c>
      <c r="I11" s="66">
        <f t="shared" si="2"/>
        <v>30</v>
      </c>
      <c r="J11" s="65">
        <f>VLOOKUP($A11,'Return Data'!$B$7:$R$2292,13,0)</f>
        <v>8.9822000000000006</v>
      </c>
      <c r="K11" s="66">
        <f t="shared" si="3"/>
        <v>21</v>
      </c>
      <c r="L11" s="65">
        <f>VLOOKUP($A11,'Return Data'!$B$7:$R$2292,17,0)</f>
        <v>15.2646</v>
      </c>
      <c r="M11" s="66">
        <f t="shared" si="4"/>
        <v>18</v>
      </c>
      <c r="N11" s="65">
        <f>VLOOKUP($A11,'Return Data'!$B$7:$R$2292,14,0)</f>
        <v>18.064699999999998</v>
      </c>
      <c r="O11" s="66">
        <f t="shared" si="5"/>
        <v>5</v>
      </c>
      <c r="P11" s="65"/>
      <c r="Q11" s="66"/>
      <c r="R11" s="65">
        <f>VLOOKUP($A11,'Return Data'!$B$7:$R$2292,16,0)</f>
        <v>13.6364</v>
      </c>
      <c r="S11" s="67">
        <f t="shared" si="6"/>
        <v>14</v>
      </c>
    </row>
    <row r="12" spans="1:20" x14ac:dyDescent="0.3">
      <c r="A12" s="63" t="s">
        <v>484</v>
      </c>
      <c r="B12" s="64">
        <f>VLOOKUP($A12,'Return Data'!$B$7:$R$2292,3,0)</f>
        <v>44616</v>
      </c>
      <c r="C12" s="65">
        <f>VLOOKUP($A12,'Return Data'!$B$7:$R$2292,4,0)</f>
        <v>22.22</v>
      </c>
      <c r="D12" s="65">
        <f>VLOOKUP($A12,'Return Data'!$B$7:$R$2292,10,0)</f>
        <v>-8.2576000000000001</v>
      </c>
      <c r="E12" s="66">
        <f t="shared" si="0"/>
        <v>32</v>
      </c>
      <c r="F12" s="65">
        <f>VLOOKUP($A12,'Return Data'!$B$7:$R$2292,11,0)</f>
        <v>-0.49259999999999998</v>
      </c>
      <c r="G12" s="66">
        <f t="shared" si="1"/>
        <v>16</v>
      </c>
      <c r="H12" s="65">
        <f>VLOOKUP($A12,'Return Data'!$B$7:$R$2292,12,0)</f>
        <v>13.5992</v>
      </c>
      <c r="I12" s="66">
        <f t="shared" si="2"/>
        <v>2</v>
      </c>
      <c r="J12" s="65">
        <f>VLOOKUP($A12,'Return Data'!$B$7:$R$2292,13,0)</f>
        <v>30.246200000000002</v>
      </c>
      <c r="K12" s="66">
        <f t="shared" si="3"/>
        <v>1</v>
      </c>
      <c r="L12" s="65">
        <f>VLOOKUP($A12,'Return Data'!$B$7:$R$2292,17,0)</f>
        <v>28.107900000000001</v>
      </c>
      <c r="M12" s="66">
        <f t="shared" si="4"/>
        <v>2</v>
      </c>
      <c r="N12" s="65">
        <f>VLOOKUP($A12,'Return Data'!$B$7:$R$2292,14,0)</f>
        <v>22.088799999999999</v>
      </c>
      <c r="O12" s="66">
        <f t="shared" si="5"/>
        <v>2</v>
      </c>
      <c r="P12" s="65">
        <f>VLOOKUP($A12,'Return Data'!$B$7:$R$2292,15,0)</f>
        <v>15.2911</v>
      </c>
      <c r="Q12" s="66">
        <f t="shared" si="7"/>
        <v>2</v>
      </c>
      <c r="R12" s="65">
        <f>VLOOKUP($A12,'Return Data'!$B$7:$R$2292,16,0)</f>
        <v>15.3157</v>
      </c>
      <c r="S12" s="67">
        <f t="shared" si="6"/>
        <v>4</v>
      </c>
    </row>
    <row r="13" spans="1:20" x14ac:dyDescent="0.3">
      <c r="A13" s="63" t="s">
        <v>486</v>
      </c>
      <c r="B13" s="64">
        <f>VLOOKUP($A13,'Return Data'!$B$7:$R$2292,3,0)</f>
        <v>44616</v>
      </c>
      <c r="C13" s="65">
        <f>VLOOKUP($A13,'Return Data'!$B$7:$R$2292,4,0)</f>
        <v>253.88</v>
      </c>
      <c r="D13" s="65">
        <f>VLOOKUP($A13,'Return Data'!$B$7:$R$2292,10,0)</f>
        <v>-4.4593999999999996</v>
      </c>
      <c r="E13" s="66">
        <f t="shared" si="0"/>
        <v>4</v>
      </c>
      <c r="F13" s="65">
        <f>VLOOKUP($A13,'Return Data'!$B$7:$R$2292,11,0)</f>
        <v>-0.78939999999999999</v>
      </c>
      <c r="G13" s="66">
        <f t="shared" si="1"/>
        <v>18</v>
      </c>
      <c r="H13" s="65">
        <f>VLOOKUP($A13,'Return Data'!$B$7:$R$2292,12,0)</f>
        <v>7.9696999999999996</v>
      </c>
      <c r="I13" s="66">
        <f t="shared" si="2"/>
        <v>11</v>
      </c>
      <c r="J13" s="65">
        <f>VLOOKUP($A13,'Return Data'!$B$7:$R$2292,13,0)</f>
        <v>11.068300000000001</v>
      </c>
      <c r="K13" s="66">
        <f t="shared" si="3"/>
        <v>15</v>
      </c>
      <c r="L13" s="65">
        <f>VLOOKUP($A13,'Return Data'!$B$7:$R$2292,17,0)</f>
        <v>17.0199</v>
      </c>
      <c r="M13" s="66">
        <f t="shared" si="4"/>
        <v>15</v>
      </c>
      <c r="N13" s="65">
        <f>VLOOKUP($A13,'Return Data'!$B$7:$R$2292,14,0)</f>
        <v>17.308900000000001</v>
      </c>
      <c r="O13" s="66">
        <f t="shared" si="5"/>
        <v>6</v>
      </c>
      <c r="P13" s="65">
        <f>VLOOKUP($A13,'Return Data'!$B$7:$R$2292,15,0)</f>
        <v>14.3177</v>
      </c>
      <c r="Q13" s="66">
        <f t="shared" si="7"/>
        <v>4</v>
      </c>
      <c r="R13" s="65">
        <f>VLOOKUP($A13,'Return Data'!$B$7:$R$2292,16,0)</f>
        <v>14.8178</v>
      </c>
      <c r="S13" s="67">
        <f t="shared" si="6"/>
        <v>7</v>
      </c>
    </row>
    <row r="14" spans="1:20" x14ac:dyDescent="0.3">
      <c r="A14" s="63" t="s">
        <v>488</v>
      </c>
      <c r="B14" s="64">
        <f>VLOOKUP($A14,'Return Data'!$B$7:$R$2292,3,0)</f>
        <v>44616</v>
      </c>
      <c r="C14" s="65">
        <f>VLOOKUP($A14,'Return Data'!$B$7:$R$2292,4,0)</f>
        <v>237.51499999999999</v>
      </c>
      <c r="D14" s="65">
        <f>VLOOKUP($A14,'Return Data'!$B$7:$R$2292,10,0)</f>
        <v>-7.5781000000000001</v>
      </c>
      <c r="E14" s="66">
        <f t="shared" si="0"/>
        <v>28</v>
      </c>
      <c r="F14" s="65">
        <f>VLOOKUP($A14,'Return Data'!$B$7:$R$2292,11,0)</f>
        <v>-4.1614000000000004</v>
      </c>
      <c r="G14" s="66">
        <f t="shared" si="1"/>
        <v>31</v>
      </c>
      <c r="H14" s="65">
        <f>VLOOKUP($A14,'Return Data'!$B$7:$R$2292,12,0)</f>
        <v>4.0911</v>
      </c>
      <c r="I14" s="66">
        <f t="shared" si="2"/>
        <v>29</v>
      </c>
      <c r="J14" s="65">
        <f>VLOOKUP($A14,'Return Data'!$B$7:$R$2292,13,0)</f>
        <v>8.5525000000000002</v>
      </c>
      <c r="K14" s="66">
        <f t="shared" si="3"/>
        <v>23</v>
      </c>
      <c r="L14" s="65">
        <f>VLOOKUP($A14,'Return Data'!$B$7:$R$2292,17,0)</f>
        <v>14.0709</v>
      </c>
      <c r="M14" s="66">
        <f t="shared" si="4"/>
        <v>23</v>
      </c>
      <c r="N14" s="65">
        <f>VLOOKUP($A14,'Return Data'!$B$7:$R$2292,14,0)</f>
        <v>17.103400000000001</v>
      </c>
      <c r="O14" s="66">
        <f t="shared" si="5"/>
        <v>7</v>
      </c>
      <c r="P14" s="65">
        <f>VLOOKUP($A14,'Return Data'!$B$7:$R$2292,15,0)</f>
        <v>12.499599999999999</v>
      </c>
      <c r="Q14" s="66">
        <f t="shared" si="7"/>
        <v>10</v>
      </c>
      <c r="R14" s="65">
        <f>VLOOKUP($A14,'Return Data'!$B$7:$R$2292,16,0)</f>
        <v>13.8781</v>
      </c>
      <c r="S14" s="67">
        <f t="shared" si="6"/>
        <v>12</v>
      </c>
    </row>
    <row r="15" spans="1:20" x14ac:dyDescent="0.3">
      <c r="A15" s="63" t="s">
        <v>490</v>
      </c>
      <c r="B15" s="64">
        <f>VLOOKUP($A15,'Return Data'!$B$7:$R$2292,3,0)</f>
        <v>44616</v>
      </c>
      <c r="C15" s="65">
        <f>VLOOKUP($A15,'Return Data'!$B$7:$R$2292,4,0)</f>
        <v>39.619999999999997</v>
      </c>
      <c r="D15" s="65">
        <f>VLOOKUP($A15,'Return Data'!$B$7:$R$2292,10,0)</f>
        <v>-4.8967999999999998</v>
      </c>
      <c r="E15" s="66">
        <f t="shared" si="0"/>
        <v>8</v>
      </c>
      <c r="F15" s="65">
        <f>VLOOKUP($A15,'Return Data'!$B$7:$R$2292,11,0)</f>
        <v>2.1661000000000001</v>
      </c>
      <c r="G15" s="66">
        <f t="shared" si="1"/>
        <v>2</v>
      </c>
      <c r="H15" s="65">
        <f>VLOOKUP($A15,'Return Data'!$B$7:$R$2292,12,0)</f>
        <v>10.546900000000001</v>
      </c>
      <c r="I15" s="66">
        <f t="shared" si="2"/>
        <v>4</v>
      </c>
      <c r="J15" s="65">
        <f>VLOOKUP($A15,'Return Data'!$B$7:$R$2292,13,0)</f>
        <v>14.9072</v>
      </c>
      <c r="K15" s="66">
        <f t="shared" si="3"/>
        <v>5</v>
      </c>
      <c r="L15" s="65">
        <f>VLOOKUP($A15,'Return Data'!$B$7:$R$2292,17,0)</f>
        <v>18.0032</v>
      </c>
      <c r="M15" s="66">
        <f t="shared" si="4"/>
        <v>11</v>
      </c>
      <c r="N15" s="65">
        <f>VLOOKUP($A15,'Return Data'!$B$7:$R$2292,14,0)</f>
        <v>16.648900000000001</v>
      </c>
      <c r="O15" s="66">
        <f t="shared" si="5"/>
        <v>9</v>
      </c>
      <c r="P15" s="65">
        <f>VLOOKUP($A15,'Return Data'!$B$7:$R$2292,15,0)</f>
        <v>13.0418</v>
      </c>
      <c r="Q15" s="66">
        <f t="shared" si="7"/>
        <v>9</v>
      </c>
      <c r="R15" s="65">
        <f>VLOOKUP($A15,'Return Data'!$B$7:$R$2292,16,0)</f>
        <v>13.095700000000001</v>
      </c>
      <c r="S15" s="67">
        <f t="shared" si="6"/>
        <v>17</v>
      </c>
    </row>
    <row r="16" spans="1:20" x14ac:dyDescent="0.3">
      <c r="A16" s="63" t="s">
        <v>493</v>
      </c>
      <c r="B16" s="64">
        <f>VLOOKUP($A16,'Return Data'!$B$7:$R$2292,3,0)</f>
        <v>44616</v>
      </c>
      <c r="C16" s="65">
        <f>VLOOKUP($A16,'Return Data'!$B$7:$R$2292,4,0)</f>
        <v>182.64400000000001</v>
      </c>
      <c r="D16" s="65">
        <f>VLOOKUP($A16,'Return Data'!$B$7:$R$2292,10,0)</f>
        <v>-6.1985000000000001</v>
      </c>
      <c r="E16" s="66">
        <f t="shared" si="0"/>
        <v>21</v>
      </c>
      <c r="F16" s="65">
        <f>VLOOKUP($A16,'Return Data'!$B$7:$R$2292,11,0)</f>
        <v>-2.4159000000000002</v>
      </c>
      <c r="G16" s="66">
        <f t="shared" si="1"/>
        <v>28</v>
      </c>
      <c r="H16" s="65">
        <f>VLOOKUP($A16,'Return Data'!$B$7:$R$2292,12,0)</f>
        <v>4.8204000000000002</v>
      </c>
      <c r="I16" s="66">
        <f t="shared" si="2"/>
        <v>25</v>
      </c>
      <c r="J16" s="65">
        <f>VLOOKUP($A16,'Return Data'!$B$7:$R$2292,13,0)</f>
        <v>8.3285</v>
      </c>
      <c r="K16" s="66">
        <f t="shared" si="3"/>
        <v>24</v>
      </c>
      <c r="L16" s="65">
        <f>VLOOKUP($A16,'Return Data'!$B$7:$R$2292,17,0)</f>
        <v>16.483599999999999</v>
      </c>
      <c r="M16" s="66">
        <f t="shared" si="4"/>
        <v>16</v>
      </c>
      <c r="N16" s="65">
        <f>VLOOKUP($A16,'Return Data'!$B$7:$R$2292,14,0)</f>
        <v>14.468299999999999</v>
      </c>
      <c r="O16" s="66">
        <f t="shared" si="5"/>
        <v>17</v>
      </c>
      <c r="P16" s="65">
        <f>VLOOKUP($A16,'Return Data'!$B$7:$R$2292,15,0)</f>
        <v>11.2342</v>
      </c>
      <c r="Q16" s="66">
        <f t="shared" si="7"/>
        <v>13</v>
      </c>
      <c r="R16" s="65">
        <f>VLOOKUP($A16,'Return Data'!$B$7:$R$2292,16,0)</f>
        <v>13.975899999999999</v>
      </c>
      <c r="S16" s="67">
        <f t="shared" si="6"/>
        <v>10</v>
      </c>
    </row>
    <row r="17" spans="1:19" x14ac:dyDescent="0.3">
      <c r="A17" s="63" t="s">
        <v>495</v>
      </c>
      <c r="B17" s="64">
        <f>VLOOKUP($A17,'Return Data'!$B$7:$R$2292,3,0)</f>
        <v>44616</v>
      </c>
      <c r="C17" s="65">
        <f>VLOOKUP($A17,'Return Data'!$B$7:$R$2292,4,0)</f>
        <v>80.161000000000001</v>
      </c>
      <c r="D17" s="65">
        <f>VLOOKUP($A17,'Return Data'!$B$7:$R$2292,10,0)</f>
        <v>-4.4656000000000002</v>
      </c>
      <c r="E17" s="66">
        <f t="shared" si="0"/>
        <v>5</v>
      </c>
      <c r="F17" s="65">
        <f>VLOOKUP($A17,'Return Data'!$B$7:$R$2292,11,0)</f>
        <v>1.2568999999999999</v>
      </c>
      <c r="G17" s="66">
        <f t="shared" si="1"/>
        <v>5</v>
      </c>
      <c r="H17" s="65">
        <f>VLOOKUP($A17,'Return Data'!$B$7:$R$2292,12,0)</f>
        <v>6.8228999999999997</v>
      </c>
      <c r="I17" s="66">
        <f t="shared" si="2"/>
        <v>18</v>
      </c>
      <c r="J17" s="65">
        <f>VLOOKUP($A17,'Return Data'!$B$7:$R$2292,13,0)</f>
        <v>10.404</v>
      </c>
      <c r="K17" s="66">
        <f t="shared" si="3"/>
        <v>17</v>
      </c>
      <c r="L17" s="65">
        <f>VLOOKUP($A17,'Return Data'!$B$7:$R$2292,17,0)</f>
        <v>18.263300000000001</v>
      </c>
      <c r="M17" s="66">
        <f t="shared" si="4"/>
        <v>10</v>
      </c>
      <c r="N17" s="65">
        <f>VLOOKUP($A17,'Return Data'!$B$7:$R$2292,14,0)</f>
        <v>15.1111</v>
      </c>
      <c r="O17" s="66">
        <f t="shared" si="5"/>
        <v>13</v>
      </c>
      <c r="P17" s="65">
        <f>VLOOKUP($A17,'Return Data'!$B$7:$R$2292,15,0)</f>
        <v>12.2278</v>
      </c>
      <c r="Q17" s="66">
        <f t="shared" si="7"/>
        <v>11</v>
      </c>
      <c r="R17" s="65">
        <f>VLOOKUP($A17,'Return Data'!$B$7:$R$2292,16,0)</f>
        <v>15.1409</v>
      </c>
      <c r="S17" s="67">
        <f t="shared" si="6"/>
        <v>6</v>
      </c>
    </row>
    <row r="18" spans="1:19" x14ac:dyDescent="0.3">
      <c r="A18" s="63" t="s">
        <v>496</v>
      </c>
      <c r="B18" s="64">
        <f>VLOOKUP($A18,'Return Data'!$B$7:$R$2292,3,0)</f>
        <v>44616</v>
      </c>
      <c r="C18" s="65">
        <f>VLOOKUP($A18,'Return Data'!$B$7:$R$2292,4,0)</f>
        <v>15.638500000000001</v>
      </c>
      <c r="D18" s="65">
        <f>VLOOKUP($A18,'Return Data'!$B$7:$R$2292,10,0)</f>
        <v>-5.3301999999999996</v>
      </c>
      <c r="E18" s="66">
        <f t="shared" si="0"/>
        <v>11</v>
      </c>
      <c r="F18" s="65">
        <f>VLOOKUP($A18,'Return Data'!$B$7:$R$2292,11,0)</f>
        <v>-1.0872999999999999</v>
      </c>
      <c r="G18" s="66">
        <f t="shared" si="1"/>
        <v>19</v>
      </c>
      <c r="H18" s="65">
        <f>VLOOKUP($A18,'Return Data'!$B$7:$R$2292,12,0)</f>
        <v>6.2846000000000002</v>
      </c>
      <c r="I18" s="66">
        <f t="shared" si="2"/>
        <v>21</v>
      </c>
      <c r="J18" s="65">
        <f>VLOOKUP($A18,'Return Data'!$B$7:$R$2292,13,0)</f>
        <v>8.2444000000000006</v>
      </c>
      <c r="K18" s="66">
        <f t="shared" si="3"/>
        <v>25</v>
      </c>
      <c r="L18" s="65">
        <f>VLOOKUP($A18,'Return Data'!$B$7:$R$2292,17,0)</f>
        <v>14.9336</v>
      </c>
      <c r="M18" s="66">
        <f t="shared" si="4"/>
        <v>20</v>
      </c>
      <c r="N18" s="65">
        <f>VLOOKUP($A18,'Return Data'!$B$7:$R$2292,14,0)</f>
        <v>15.0852</v>
      </c>
      <c r="O18" s="66">
        <f t="shared" si="5"/>
        <v>14</v>
      </c>
      <c r="P18" s="65"/>
      <c r="Q18" s="66"/>
      <c r="R18" s="65">
        <f>VLOOKUP($A18,'Return Data'!$B$7:$R$2292,16,0)</f>
        <v>14.301500000000001</v>
      </c>
      <c r="S18" s="67">
        <f t="shared" si="6"/>
        <v>8</v>
      </c>
    </row>
    <row r="19" spans="1:19" x14ac:dyDescent="0.3">
      <c r="A19" s="63" t="s">
        <v>499</v>
      </c>
      <c r="B19" s="64">
        <f>VLOOKUP($A19,'Return Data'!$B$7:$R$2292,3,0)</f>
        <v>44616</v>
      </c>
      <c r="C19" s="65">
        <f>VLOOKUP($A19,'Return Data'!$B$7:$R$2292,4,0)</f>
        <v>232.91</v>
      </c>
      <c r="D19" s="65">
        <f>VLOOKUP($A19,'Return Data'!$B$7:$R$2292,10,0)</f>
        <v>-2.9460999999999999</v>
      </c>
      <c r="E19" s="66">
        <f t="shared" si="0"/>
        <v>3</v>
      </c>
      <c r="F19" s="65">
        <f>VLOOKUP($A19,'Return Data'!$B$7:$R$2292,11,0)</f>
        <v>9.5582999999999991</v>
      </c>
      <c r="G19" s="66">
        <f t="shared" si="1"/>
        <v>1</v>
      </c>
      <c r="H19" s="65">
        <f>VLOOKUP($A19,'Return Data'!$B$7:$R$2292,12,0)</f>
        <v>18.0487</v>
      </c>
      <c r="I19" s="66">
        <f t="shared" si="2"/>
        <v>1</v>
      </c>
      <c r="J19" s="65">
        <f>VLOOKUP($A19,'Return Data'!$B$7:$R$2292,13,0)</f>
        <v>24.577400000000001</v>
      </c>
      <c r="K19" s="66">
        <f t="shared" si="3"/>
        <v>3</v>
      </c>
      <c r="L19" s="65">
        <f>VLOOKUP($A19,'Return Data'!$B$7:$R$2292,17,0)</f>
        <v>26.1129</v>
      </c>
      <c r="M19" s="66">
        <f t="shared" si="4"/>
        <v>3</v>
      </c>
      <c r="N19" s="65">
        <f>VLOOKUP($A19,'Return Data'!$B$7:$R$2292,14,0)</f>
        <v>20.254200000000001</v>
      </c>
      <c r="O19" s="66">
        <f t="shared" si="5"/>
        <v>3</v>
      </c>
      <c r="P19" s="65">
        <f>VLOOKUP($A19,'Return Data'!$B$7:$R$2292,15,0)</f>
        <v>14.6515</v>
      </c>
      <c r="Q19" s="66">
        <f t="shared" si="7"/>
        <v>3</v>
      </c>
      <c r="R19" s="65">
        <f>VLOOKUP($A19,'Return Data'!$B$7:$R$2292,16,0)</f>
        <v>16.810300000000002</v>
      </c>
      <c r="S19" s="67">
        <f t="shared" si="6"/>
        <v>3</v>
      </c>
    </row>
    <row r="20" spans="1:19" x14ac:dyDescent="0.3">
      <c r="A20" s="63" t="s">
        <v>501</v>
      </c>
      <c r="B20" s="64">
        <f>VLOOKUP($A20,'Return Data'!$B$7:$R$2292,3,0)</f>
        <v>44616</v>
      </c>
      <c r="C20" s="65">
        <f>VLOOKUP($A20,'Return Data'!$B$7:$R$2292,4,0)</f>
        <v>16.3279</v>
      </c>
      <c r="D20" s="65">
        <f>VLOOKUP($A20,'Return Data'!$B$7:$R$2292,10,0)</f>
        <v>-5.7389000000000001</v>
      </c>
      <c r="E20" s="66">
        <f t="shared" si="0"/>
        <v>15</v>
      </c>
      <c r="F20" s="65">
        <f>VLOOKUP($A20,'Return Data'!$B$7:$R$2292,11,0)</f>
        <v>1.1623000000000001</v>
      </c>
      <c r="G20" s="66">
        <f t="shared" si="1"/>
        <v>6</v>
      </c>
      <c r="H20" s="65">
        <f>VLOOKUP($A20,'Return Data'!$B$7:$R$2292,12,0)</f>
        <v>7.4847000000000001</v>
      </c>
      <c r="I20" s="66">
        <f t="shared" si="2"/>
        <v>16</v>
      </c>
      <c r="J20" s="65">
        <f>VLOOKUP($A20,'Return Data'!$B$7:$R$2292,13,0)</f>
        <v>10.001799999999999</v>
      </c>
      <c r="K20" s="66">
        <f t="shared" si="3"/>
        <v>18</v>
      </c>
      <c r="L20" s="65">
        <f>VLOOKUP($A20,'Return Data'!$B$7:$R$2292,17,0)</f>
        <v>15.061500000000001</v>
      </c>
      <c r="M20" s="66">
        <f t="shared" si="4"/>
        <v>19</v>
      </c>
      <c r="N20" s="65">
        <f>VLOOKUP($A20,'Return Data'!$B$7:$R$2292,14,0)</f>
        <v>12.685700000000001</v>
      </c>
      <c r="O20" s="66">
        <f t="shared" si="5"/>
        <v>26</v>
      </c>
      <c r="P20" s="65">
        <f>VLOOKUP($A20,'Return Data'!$B$7:$R$2292,15,0)</f>
        <v>8.6937999999999995</v>
      </c>
      <c r="Q20" s="66">
        <f t="shared" si="7"/>
        <v>23</v>
      </c>
      <c r="R20" s="65">
        <f>VLOOKUP($A20,'Return Data'!$B$7:$R$2292,16,0)</f>
        <v>9.6166999999999998</v>
      </c>
      <c r="S20" s="67">
        <f t="shared" si="6"/>
        <v>32</v>
      </c>
    </row>
    <row r="21" spans="1:19" x14ac:dyDescent="0.3">
      <c r="A21" s="63" t="s">
        <v>502</v>
      </c>
      <c r="B21" s="64">
        <f>VLOOKUP($A21,'Return Data'!$B$7:$R$2292,3,0)</f>
        <v>44616</v>
      </c>
      <c r="C21" s="65">
        <f>VLOOKUP($A21,'Return Data'!$B$7:$R$2292,4,0)</f>
        <v>17.260000000000002</v>
      </c>
      <c r="D21" s="65">
        <f>VLOOKUP($A21,'Return Data'!$B$7:$R$2292,10,0)</f>
        <v>-5.8373999999999997</v>
      </c>
      <c r="E21" s="66">
        <f t="shared" si="0"/>
        <v>16</v>
      </c>
      <c r="F21" s="65">
        <f>VLOOKUP($A21,'Return Data'!$B$7:$R$2292,11,0)</f>
        <v>-2.6509</v>
      </c>
      <c r="G21" s="66">
        <f t="shared" si="1"/>
        <v>29</v>
      </c>
      <c r="H21" s="65">
        <f>VLOOKUP($A21,'Return Data'!$B$7:$R$2292,12,0)</f>
        <v>7.875</v>
      </c>
      <c r="I21" s="66">
        <f t="shared" si="2"/>
        <v>12</v>
      </c>
      <c r="J21" s="65">
        <f>VLOOKUP($A21,'Return Data'!$B$7:$R$2292,13,0)</f>
        <v>13.4034</v>
      </c>
      <c r="K21" s="66">
        <f t="shared" si="3"/>
        <v>9</v>
      </c>
      <c r="L21" s="65">
        <f>VLOOKUP($A21,'Return Data'!$B$7:$R$2292,17,0)</f>
        <v>17.622599999999998</v>
      </c>
      <c r="M21" s="66">
        <f t="shared" si="4"/>
        <v>13</v>
      </c>
      <c r="N21" s="65">
        <f>VLOOKUP($A21,'Return Data'!$B$7:$R$2292,14,0)</f>
        <v>15.188499999999999</v>
      </c>
      <c r="O21" s="66">
        <f t="shared" si="5"/>
        <v>12</v>
      </c>
      <c r="P21" s="65">
        <f>VLOOKUP($A21,'Return Data'!$B$7:$R$2292,15,0)</f>
        <v>10.755100000000001</v>
      </c>
      <c r="Q21" s="66">
        <f t="shared" si="7"/>
        <v>14</v>
      </c>
      <c r="R21" s="65">
        <f>VLOOKUP($A21,'Return Data'!$B$7:$R$2292,16,0)</f>
        <v>11.1661</v>
      </c>
      <c r="S21" s="67">
        <f t="shared" si="6"/>
        <v>27</v>
      </c>
    </row>
    <row r="22" spans="1:19" x14ac:dyDescent="0.3">
      <c r="A22" s="63" t="s">
        <v>504</v>
      </c>
      <c r="B22" s="64">
        <f>VLOOKUP($A22,'Return Data'!$B$7:$R$2292,3,0)</f>
        <v>44616</v>
      </c>
      <c r="C22" s="65">
        <f>VLOOKUP($A22,'Return Data'!$B$7:$R$2292,4,0)</f>
        <v>14.646000000000001</v>
      </c>
      <c r="D22" s="65">
        <f>VLOOKUP($A22,'Return Data'!$B$7:$R$2292,10,0)</f>
        <v>-6.8155000000000001</v>
      </c>
      <c r="E22" s="66">
        <f t="shared" si="0"/>
        <v>27</v>
      </c>
      <c r="F22" s="65">
        <f>VLOOKUP($A22,'Return Data'!$B$7:$R$2292,11,0)</f>
        <v>-0.63570000000000004</v>
      </c>
      <c r="G22" s="66">
        <f t="shared" si="1"/>
        <v>17</v>
      </c>
      <c r="H22" s="65">
        <f>VLOOKUP($A22,'Return Data'!$B$7:$R$2292,12,0)</f>
        <v>5.4958999999999998</v>
      </c>
      <c r="I22" s="66">
        <f t="shared" si="2"/>
        <v>22</v>
      </c>
      <c r="J22" s="65">
        <f>VLOOKUP($A22,'Return Data'!$B$7:$R$2292,13,0)</f>
        <v>8.0374999999999996</v>
      </c>
      <c r="K22" s="66">
        <f t="shared" si="3"/>
        <v>26</v>
      </c>
      <c r="L22" s="65">
        <f>VLOOKUP($A22,'Return Data'!$B$7:$R$2292,17,0)</f>
        <v>13.742100000000001</v>
      </c>
      <c r="M22" s="66">
        <f t="shared" si="4"/>
        <v>25</v>
      </c>
      <c r="N22" s="65">
        <f>VLOOKUP($A22,'Return Data'!$B$7:$R$2292,14,0)</f>
        <v>13.4323</v>
      </c>
      <c r="O22" s="66">
        <f t="shared" si="5"/>
        <v>22</v>
      </c>
      <c r="P22" s="65"/>
      <c r="Q22" s="66"/>
      <c r="R22" s="65">
        <f>VLOOKUP($A22,'Return Data'!$B$7:$R$2292,16,0)</f>
        <v>12.653</v>
      </c>
      <c r="S22" s="67">
        <f t="shared" si="6"/>
        <v>19</v>
      </c>
    </row>
    <row r="23" spans="1:19" x14ac:dyDescent="0.3">
      <c r="A23" s="63" t="s">
        <v>506</v>
      </c>
      <c r="B23" s="64">
        <f>VLOOKUP($A23,'Return Data'!$B$7:$R$2292,3,0)</f>
        <v>44616</v>
      </c>
      <c r="C23" s="65">
        <f>VLOOKUP($A23,'Return Data'!$B$7:$R$2292,4,0)</f>
        <v>14.2729</v>
      </c>
      <c r="D23" s="65">
        <f>VLOOKUP($A23,'Return Data'!$B$7:$R$2292,10,0)</f>
        <v>-6.2497999999999996</v>
      </c>
      <c r="E23" s="66">
        <f t="shared" si="0"/>
        <v>22</v>
      </c>
      <c r="F23" s="65">
        <f>VLOOKUP($A23,'Return Data'!$B$7:$R$2292,11,0)</f>
        <v>-2.0074999999999998</v>
      </c>
      <c r="G23" s="66">
        <f t="shared" si="1"/>
        <v>23</v>
      </c>
      <c r="H23" s="65">
        <f>VLOOKUP($A23,'Return Data'!$B$7:$R$2292,12,0)</f>
        <v>5.0945999999999998</v>
      </c>
      <c r="I23" s="66">
        <f t="shared" si="2"/>
        <v>24</v>
      </c>
      <c r="J23" s="65">
        <f>VLOOKUP($A23,'Return Data'!$B$7:$R$2292,13,0)</f>
        <v>7.2851999999999997</v>
      </c>
      <c r="K23" s="66">
        <f t="shared" si="3"/>
        <v>28</v>
      </c>
      <c r="L23" s="65">
        <f>VLOOKUP($A23,'Return Data'!$B$7:$R$2292,17,0)</f>
        <v>11.172700000000001</v>
      </c>
      <c r="M23" s="66">
        <f t="shared" si="4"/>
        <v>29</v>
      </c>
      <c r="N23" s="65">
        <f>VLOOKUP($A23,'Return Data'!$B$7:$R$2292,14,0)</f>
        <v>12.601100000000001</v>
      </c>
      <c r="O23" s="66">
        <f t="shared" si="5"/>
        <v>27</v>
      </c>
      <c r="P23" s="65"/>
      <c r="Q23" s="66"/>
      <c r="R23" s="65">
        <f>VLOOKUP($A23,'Return Data'!$B$7:$R$2292,16,0)</f>
        <v>10.216100000000001</v>
      </c>
      <c r="S23" s="67">
        <f t="shared" si="6"/>
        <v>29</v>
      </c>
    </row>
    <row r="24" spans="1:19" x14ac:dyDescent="0.3">
      <c r="A24" s="63" t="s">
        <v>509</v>
      </c>
      <c r="B24" s="64">
        <f>VLOOKUP($A24,'Return Data'!$B$7:$R$2292,3,0)</f>
        <v>44616</v>
      </c>
      <c r="C24" s="65">
        <f>VLOOKUP($A24,'Return Data'!$B$7:$R$2292,4,0)</f>
        <v>69.665599999999998</v>
      </c>
      <c r="D24" s="65">
        <f>VLOOKUP($A24,'Return Data'!$B$7:$R$2292,10,0)</f>
        <v>-5.9141000000000004</v>
      </c>
      <c r="E24" s="66">
        <f t="shared" si="0"/>
        <v>18</v>
      </c>
      <c r="F24" s="65">
        <f>VLOOKUP($A24,'Return Data'!$B$7:$R$2292,11,0)</f>
        <v>-2.1533000000000002</v>
      </c>
      <c r="G24" s="66">
        <f t="shared" si="1"/>
        <v>25</v>
      </c>
      <c r="H24" s="65">
        <f>VLOOKUP($A24,'Return Data'!$B$7:$R$2292,12,0)</f>
        <v>4.2198000000000002</v>
      </c>
      <c r="I24" s="66">
        <f t="shared" si="2"/>
        <v>27</v>
      </c>
      <c r="J24" s="65">
        <f>VLOOKUP($A24,'Return Data'!$B$7:$R$2292,13,0)</f>
        <v>9.2181999999999995</v>
      </c>
      <c r="K24" s="66">
        <f t="shared" si="3"/>
        <v>20</v>
      </c>
      <c r="L24" s="65">
        <f>VLOOKUP($A24,'Return Data'!$B$7:$R$2292,17,0)</f>
        <v>24.578299999999999</v>
      </c>
      <c r="M24" s="66">
        <f t="shared" si="4"/>
        <v>4</v>
      </c>
      <c r="N24" s="65">
        <f>VLOOKUP($A24,'Return Data'!$B$7:$R$2292,14,0)</f>
        <v>12.962400000000001</v>
      </c>
      <c r="O24" s="66">
        <f t="shared" si="5"/>
        <v>24</v>
      </c>
      <c r="P24" s="65">
        <f>VLOOKUP($A24,'Return Data'!$B$7:$R$2292,15,0)</f>
        <v>10.420299999999999</v>
      </c>
      <c r="Q24" s="66">
        <f t="shared" si="7"/>
        <v>16</v>
      </c>
      <c r="R24" s="65">
        <f>VLOOKUP($A24,'Return Data'!$B$7:$R$2292,16,0)</f>
        <v>11.845800000000001</v>
      </c>
      <c r="S24" s="67">
        <f t="shared" si="6"/>
        <v>24</v>
      </c>
    </row>
    <row r="25" spans="1:19" x14ac:dyDescent="0.3">
      <c r="A25" s="63" t="s">
        <v>1785</v>
      </c>
      <c r="B25" s="64">
        <f>VLOOKUP($A25,'Return Data'!$B$7:$R$2292,3,0)</f>
        <v>44616</v>
      </c>
      <c r="C25" s="65">
        <f>VLOOKUP($A25,'Return Data'!$B$7:$R$2292,4,0)</f>
        <v>42.414999999999999</v>
      </c>
      <c r="D25" s="65">
        <f>VLOOKUP($A25,'Return Data'!$B$7:$R$2292,10,0)</f>
        <v>-4.6833</v>
      </c>
      <c r="E25" s="66">
        <f t="shared" si="0"/>
        <v>7</v>
      </c>
      <c r="F25" s="65">
        <f>VLOOKUP($A25,'Return Data'!$B$7:$R$2292,11,0)</f>
        <v>1.8367</v>
      </c>
      <c r="G25" s="66">
        <f t="shared" si="1"/>
        <v>3</v>
      </c>
      <c r="H25" s="65">
        <f>VLOOKUP($A25,'Return Data'!$B$7:$R$2292,12,0)</f>
        <v>8.0417000000000005</v>
      </c>
      <c r="I25" s="66">
        <f t="shared" si="2"/>
        <v>10</v>
      </c>
      <c r="J25" s="65">
        <f>VLOOKUP($A25,'Return Data'!$B$7:$R$2292,13,0)</f>
        <v>14.1938</v>
      </c>
      <c r="K25" s="66">
        <f t="shared" si="3"/>
        <v>8</v>
      </c>
      <c r="L25" s="65">
        <f>VLOOKUP($A25,'Return Data'!$B$7:$R$2292,17,0)</f>
        <v>20.181899999999999</v>
      </c>
      <c r="M25" s="66">
        <f t="shared" si="4"/>
        <v>6</v>
      </c>
      <c r="N25" s="65">
        <f>VLOOKUP($A25,'Return Data'!$B$7:$R$2292,14,0)</f>
        <v>19.834399999999999</v>
      </c>
      <c r="O25" s="66">
        <f t="shared" si="5"/>
        <v>4</v>
      </c>
      <c r="P25" s="65">
        <f>VLOOKUP($A25,'Return Data'!$B$7:$R$2292,15,0)</f>
        <v>13.1396</v>
      </c>
      <c r="Q25" s="66">
        <f t="shared" si="7"/>
        <v>8</v>
      </c>
      <c r="R25" s="65">
        <f>VLOOKUP($A25,'Return Data'!$B$7:$R$2292,16,0)</f>
        <v>12.4879</v>
      </c>
      <c r="S25" s="67">
        <f t="shared" si="6"/>
        <v>20</v>
      </c>
    </row>
    <row r="26" spans="1:19" x14ac:dyDescent="0.3">
      <c r="A26" s="63" t="s">
        <v>510</v>
      </c>
      <c r="B26" s="64">
        <f>VLOOKUP($A26,'Return Data'!$B$7:$R$2292,3,0)</f>
        <v>44616</v>
      </c>
      <c r="C26" s="65">
        <f>VLOOKUP($A26,'Return Data'!$B$7:$R$2292,4,0)</f>
        <v>38.115000000000002</v>
      </c>
      <c r="D26" s="65">
        <f>VLOOKUP($A26,'Return Data'!$B$7:$R$2292,10,0)</f>
        <v>-6.6860999999999997</v>
      </c>
      <c r="E26" s="66">
        <f t="shared" si="0"/>
        <v>26</v>
      </c>
      <c r="F26" s="65">
        <f>VLOOKUP($A26,'Return Data'!$B$7:$R$2292,11,0)</f>
        <v>-2.1312000000000002</v>
      </c>
      <c r="G26" s="66">
        <f t="shared" si="1"/>
        <v>24</v>
      </c>
      <c r="H26" s="65">
        <f>VLOOKUP($A26,'Return Data'!$B$7:$R$2292,12,0)</f>
        <v>4.1223000000000001</v>
      </c>
      <c r="I26" s="66">
        <f t="shared" si="2"/>
        <v>28</v>
      </c>
      <c r="J26" s="65">
        <f>VLOOKUP($A26,'Return Data'!$B$7:$R$2292,13,0)</f>
        <v>7.5297999999999998</v>
      </c>
      <c r="K26" s="66">
        <f t="shared" si="3"/>
        <v>27</v>
      </c>
      <c r="L26" s="65">
        <f>VLOOKUP($A26,'Return Data'!$B$7:$R$2292,17,0)</f>
        <v>13.8406</v>
      </c>
      <c r="M26" s="66">
        <f t="shared" si="4"/>
        <v>24</v>
      </c>
      <c r="N26" s="65">
        <f>VLOOKUP($A26,'Return Data'!$B$7:$R$2292,14,0)</f>
        <v>13.417400000000001</v>
      </c>
      <c r="O26" s="66">
        <f t="shared" si="5"/>
        <v>23</v>
      </c>
      <c r="P26" s="65">
        <f>VLOOKUP($A26,'Return Data'!$B$7:$R$2292,15,0)</f>
        <v>10.2272</v>
      </c>
      <c r="Q26" s="66">
        <f t="shared" si="7"/>
        <v>18</v>
      </c>
      <c r="R26" s="65">
        <f>VLOOKUP($A26,'Return Data'!$B$7:$R$2292,16,0)</f>
        <v>13.946400000000001</v>
      </c>
      <c r="S26" s="67">
        <f t="shared" si="6"/>
        <v>11</v>
      </c>
    </row>
    <row r="27" spans="1:19" x14ac:dyDescent="0.3">
      <c r="A27" s="63" t="s">
        <v>513</v>
      </c>
      <c r="B27" s="64">
        <f>VLOOKUP($A27,'Return Data'!$B$7:$R$2292,3,0)</f>
        <v>44616</v>
      </c>
      <c r="C27" s="65">
        <f>VLOOKUP($A27,'Return Data'!$B$7:$R$2292,4,0)</f>
        <v>142.2381</v>
      </c>
      <c r="D27" s="65">
        <f>VLOOKUP($A27,'Return Data'!$B$7:$R$2292,10,0)</f>
        <v>-6.1562999999999999</v>
      </c>
      <c r="E27" s="66">
        <f t="shared" si="0"/>
        <v>20</v>
      </c>
      <c r="F27" s="65">
        <f>VLOOKUP($A27,'Return Data'!$B$7:$R$2292,11,0)</f>
        <v>-2.9643999999999999</v>
      </c>
      <c r="G27" s="66">
        <f t="shared" si="1"/>
        <v>30</v>
      </c>
      <c r="H27" s="65">
        <f>VLOOKUP($A27,'Return Data'!$B$7:$R$2292,12,0)</f>
        <v>5.2986000000000004</v>
      </c>
      <c r="I27" s="66">
        <f t="shared" si="2"/>
        <v>23</v>
      </c>
      <c r="J27" s="65">
        <f>VLOOKUP($A27,'Return Data'!$B$7:$R$2292,13,0)</f>
        <v>6.8849999999999998</v>
      </c>
      <c r="K27" s="66">
        <f t="shared" si="3"/>
        <v>30</v>
      </c>
      <c r="L27" s="65">
        <f>VLOOKUP($A27,'Return Data'!$B$7:$R$2292,17,0)</f>
        <v>9.4228000000000005</v>
      </c>
      <c r="M27" s="66">
        <f t="shared" si="4"/>
        <v>32</v>
      </c>
      <c r="N27" s="65">
        <f>VLOOKUP($A27,'Return Data'!$B$7:$R$2292,14,0)</f>
        <v>12.188700000000001</v>
      </c>
      <c r="O27" s="66">
        <f t="shared" si="5"/>
        <v>30</v>
      </c>
      <c r="P27" s="65">
        <f>VLOOKUP($A27,'Return Data'!$B$7:$R$2292,15,0)</f>
        <v>9.2050000000000001</v>
      </c>
      <c r="Q27" s="66">
        <f t="shared" si="7"/>
        <v>21</v>
      </c>
      <c r="R27" s="65">
        <f>VLOOKUP($A27,'Return Data'!$B$7:$R$2292,16,0)</f>
        <v>9.9122000000000003</v>
      </c>
      <c r="S27" s="67">
        <f t="shared" si="6"/>
        <v>31</v>
      </c>
    </row>
    <row r="28" spans="1:19" x14ac:dyDescent="0.3">
      <c r="A28" s="63" t="s">
        <v>514</v>
      </c>
      <c r="B28" s="64">
        <f>VLOOKUP($A28,'Return Data'!$B$7:$R$2292,3,0)</f>
        <v>44616</v>
      </c>
      <c r="C28" s="65">
        <f>VLOOKUP($A28,'Return Data'!$B$7:$R$2292,4,0)</f>
        <v>16.7119</v>
      </c>
      <c r="D28" s="65">
        <f>VLOOKUP($A28,'Return Data'!$B$7:$R$2292,10,0)</f>
        <v>-4.5693999999999999</v>
      </c>
      <c r="E28" s="66">
        <f t="shared" si="0"/>
        <v>6</v>
      </c>
      <c r="F28" s="65">
        <f>VLOOKUP($A28,'Return Data'!$B$7:$R$2292,11,0)</f>
        <v>0.51</v>
      </c>
      <c r="G28" s="66">
        <f t="shared" si="1"/>
        <v>8</v>
      </c>
      <c r="H28" s="65">
        <f>VLOOKUP($A28,'Return Data'!$B$7:$R$2292,12,0)</f>
        <v>10.4671</v>
      </c>
      <c r="I28" s="66">
        <f t="shared" si="2"/>
        <v>6</v>
      </c>
      <c r="J28" s="65">
        <f>VLOOKUP($A28,'Return Data'!$B$7:$R$2292,13,0)</f>
        <v>16.410599999999999</v>
      </c>
      <c r="K28" s="66">
        <f t="shared" si="3"/>
        <v>4</v>
      </c>
      <c r="L28" s="65">
        <f>VLOOKUP($A28,'Return Data'!$B$7:$R$2292,17,0)</f>
        <v>21.293900000000001</v>
      </c>
      <c r="M28" s="66">
        <f t="shared" si="4"/>
        <v>5</v>
      </c>
      <c r="N28" s="65"/>
      <c r="O28" s="66"/>
      <c r="P28" s="65"/>
      <c r="Q28" s="66"/>
      <c r="R28" s="65">
        <f>VLOOKUP($A28,'Return Data'!$B$7:$R$2292,16,0)</f>
        <v>21.7864</v>
      </c>
      <c r="S28" s="67">
        <f t="shared" si="6"/>
        <v>1</v>
      </c>
    </row>
    <row r="29" spans="1:19" x14ac:dyDescent="0.3">
      <c r="A29" s="63" t="s">
        <v>517</v>
      </c>
      <c r="B29" s="64">
        <f>VLOOKUP($A29,'Return Data'!$B$7:$R$2292,3,0)</f>
        <v>44616</v>
      </c>
      <c r="C29" s="65">
        <f>VLOOKUP($A29,'Return Data'!$B$7:$R$2292,4,0)</f>
        <v>23.001000000000001</v>
      </c>
      <c r="D29" s="65">
        <f>VLOOKUP($A29,'Return Data'!$B$7:$R$2292,10,0)</f>
        <v>-6.5683999999999996</v>
      </c>
      <c r="E29" s="66">
        <f t="shared" si="0"/>
        <v>25</v>
      </c>
      <c r="F29" s="65">
        <f>VLOOKUP($A29,'Return Data'!$B$7:$R$2292,11,0)</f>
        <v>-1.8058000000000001</v>
      </c>
      <c r="G29" s="66">
        <f t="shared" si="1"/>
        <v>22</v>
      </c>
      <c r="H29" s="65">
        <f>VLOOKUP($A29,'Return Data'!$B$7:$R$2292,12,0)</f>
        <v>6.4861000000000004</v>
      </c>
      <c r="I29" s="66">
        <f t="shared" si="2"/>
        <v>20</v>
      </c>
      <c r="J29" s="65">
        <f>VLOOKUP($A29,'Return Data'!$B$7:$R$2292,13,0)</f>
        <v>9.9841999999999995</v>
      </c>
      <c r="K29" s="66">
        <f t="shared" si="3"/>
        <v>19</v>
      </c>
      <c r="L29" s="65">
        <f>VLOOKUP($A29,'Return Data'!$B$7:$R$2292,17,0)</f>
        <v>17.046299999999999</v>
      </c>
      <c r="M29" s="66">
        <f t="shared" si="4"/>
        <v>14</v>
      </c>
      <c r="N29" s="65">
        <f>VLOOKUP($A29,'Return Data'!$B$7:$R$2292,14,0)</f>
        <v>16.030899999999999</v>
      </c>
      <c r="O29" s="66">
        <f t="shared" si="5"/>
        <v>11</v>
      </c>
      <c r="P29" s="65">
        <f>VLOOKUP($A29,'Return Data'!$B$7:$R$2292,15,0)</f>
        <v>13.8583</v>
      </c>
      <c r="Q29" s="66">
        <f t="shared" si="7"/>
        <v>5</v>
      </c>
      <c r="R29" s="65">
        <f>VLOOKUP($A29,'Return Data'!$B$7:$R$2292,16,0)</f>
        <v>13.4932</v>
      </c>
      <c r="S29" s="67">
        <f t="shared" si="6"/>
        <v>15</v>
      </c>
    </row>
    <row r="30" spans="1:19" x14ac:dyDescent="0.3">
      <c r="A30" s="63" t="s">
        <v>519</v>
      </c>
      <c r="B30" s="64">
        <f>VLOOKUP($A30,'Return Data'!$B$7:$R$2292,3,0)</f>
        <v>44616</v>
      </c>
      <c r="C30" s="65">
        <f>VLOOKUP($A30,'Return Data'!$B$7:$R$2292,4,0)</f>
        <v>14.8056</v>
      </c>
      <c r="D30" s="65">
        <f>VLOOKUP($A30,'Return Data'!$B$7:$R$2292,10,0)</f>
        <v>-8.1207999999999991</v>
      </c>
      <c r="E30" s="66">
        <f t="shared" si="0"/>
        <v>29</v>
      </c>
      <c r="F30" s="65">
        <f>VLOOKUP($A30,'Return Data'!$B$7:$R$2292,11,0)</f>
        <v>-4.3423999999999996</v>
      </c>
      <c r="G30" s="66">
        <f t="shared" si="1"/>
        <v>32</v>
      </c>
      <c r="H30" s="65">
        <f>VLOOKUP($A30,'Return Data'!$B$7:$R$2292,12,0)</f>
        <v>1.2528999999999999</v>
      </c>
      <c r="I30" s="66">
        <f t="shared" si="2"/>
        <v>31</v>
      </c>
      <c r="J30" s="65">
        <f>VLOOKUP($A30,'Return Data'!$B$7:$R$2292,13,0)</f>
        <v>1.7155</v>
      </c>
      <c r="K30" s="66">
        <f t="shared" si="3"/>
        <v>32</v>
      </c>
      <c r="L30" s="65">
        <f>VLOOKUP($A30,'Return Data'!$B$7:$R$2292,17,0)</f>
        <v>10.936500000000001</v>
      </c>
      <c r="M30" s="66">
        <f t="shared" si="4"/>
        <v>30</v>
      </c>
      <c r="N30" s="65">
        <f>VLOOKUP($A30,'Return Data'!$B$7:$R$2292,14,0)</f>
        <v>14.5106</v>
      </c>
      <c r="O30" s="66">
        <f t="shared" si="5"/>
        <v>16</v>
      </c>
      <c r="P30" s="65"/>
      <c r="Q30" s="66"/>
      <c r="R30" s="65">
        <f>VLOOKUP($A30,'Return Data'!$B$7:$R$2292,16,0)</f>
        <v>12.049200000000001</v>
      </c>
      <c r="S30" s="67">
        <f t="shared" si="6"/>
        <v>22</v>
      </c>
    </row>
    <row r="31" spans="1:19" x14ac:dyDescent="0.3">
      <c r="A31" s="63" t="s">
        <v>1954</v>
      </c>
      <c r="B31" s="64">
        <f>VLOOKUP($A31,'Return Data'!$B$7:$R$2292,3,0)</f>
        <v>44616</v>
      </c>
      <c r="C31" s="65">
        <f>VLOOKUP($A31,'Return Data'!$B$7:$R$2292,4,0)</f>
        <v>14.376099999999999</v>
      </c>
      <c r="D31" s="65">
        <f>VLOOKUP($A31,'Return Data'!$B$7:$R$2292,10,0)</f>
        <v>-5.1996000000000002</v>
      </c>
      <c r="E31" s="66">
        <f t="shared" si="0"/>
        <v>10</v>
      </c>
      <c r="F31" s="65">
        <f>VLOOKUP($A31,'Return Data'!$B$7:$R$2292,11,0)</f>
        <v>-0.19020000000000001</v>
      </c>
      <c r="G31" s="66">
        <f t="shared" si="1"/>
        <v>14</v>
      </c>
      <c r="H31" s="65">
        <f>VLOOKUP($A31,'Return Data'!$B$7:$R$2292,12,0)</f>
        <v>8.4702000000000002</v>
      </c>
      <c r="I31" s="66">
        <f t="shared" si="2"/>
        <v>9</v>
      </c>
      <c r="J31" s="65">
        <f>VLOOKUP($A31,'Return Data'!$B$7:$R$2292,13,0)</f>
        <v>10.6637</v>
      </c>
      <c r="K31" s="66">
        <f t="shared" si="3"/>
        <v>16</v>
      </c>
      <c r="L31" s="65">
        <f>VLOOKUP($A31,'Return Data'!$B$7:$R$2292,17,0)</f>
        <v>11.855700000000001</v>
      </c>
      <c r="M31" s="66">
        <f t="shared" si="4"/>
        <v>28</v>
      </c>
      <c r="N31" s="65">
        <f>VLOOKUP($A31,'Return Data'!$B$7:$R$2292,14,0)</f>
        <v>12.827500000000001</v>
      </c>
      <c r="O31" s="66">
        <f t="shared" si="5"/>
        <v>25</v>
      </c>
      <c r="P31" s="65"/>
      <c r="Q31" s="66"/>
      <c r="R31" s="65">
        <f>VLOOKUP($A31,'Return Data'!$B$7:$R$2292,16,0)</f>
        <v>9.9555000000000007</v>
      </c>
      <c r="S31" s="67">
        <f t="shared" si="6"/>
        <v>30</v>
      </c>
    </row>
    <row r="32" spans="1:19" x14ac:dyDescent="0.3">
      <c r="A32" s="63" t="s">
        <v>522</v>
      </c>
      <c r="B32" s="64">
        <f>VLOOKUP($A32,'Return Data'!$B$7:$R$2292,3,0)</f>
        <v>44616</v>
      </c>
      <c r="C32" s="65">
        <f>VLOOKUP($A32,'Return Data'!$B$7:$R$2292,4,0)</f>
        <v>68.700800000000001</v>
      </c>
      <c r="D32" s="65">
        <f>VLOOKUP($A32,'Return Data'!$B$7:$R$2292,10,0)</f>
        <v>-5.6296999999999997</v>
      </c>
      <c r="E32" s="66">
        <f t="shared" si="0"/>
        <v>13</v>
      </c>
      <c r="F32" s="65">
        <f>VLOOKUP($A32,'Return Data'!$B$7:$R$2292,11,0)</f>
        <v>-0.1041</v>
      </c>
      <c r="G32" s="66">
        <f t="shared" si="1"/>
        <v>13</v>
      </c>
      <c r="H32" s="65">
        <f>VLOOKUP($A32,'Return Data'!$B$7:$R$2292,12,0)</f>
        <v>6.6689999999999996</v>
      </c>
      <c r="I32" s="66">
        <f t="shared" si="2"/>
        <v>19</v>
      </c>
      <c r="J32" s="65">
        <f>VLOOKUP($A32,'Return Data'!$B$7:$R$2292,13,0)</f>
        <v>11.5063</v>
      </c>
      <c r="K32" s="66">
        <f t="shared" si="3"/>
        <v>12</v>
      </c>
      <c r="L32" s="65">
        <f>VLOOKUP($A32,'Return Data'!$B$7:$R$2292,17,0)</f>
        <v>9.7693999999999992</v>
      </c>
      <c r="M32" s="66">
        <f t="shared" si="4"/>
        <v>31</v>
      </c>
      <c r="N32" s="65">
        <f>VLOOKUP($A32,'Return Data'!$B$7:$R$2292,14,0)</f>
        <v>7.6273</v>
      </c>
      <c r="O32" s="66">
        <f t="shared" si="5"/>
        <v>31</v>
      </c>
      <c r="P32" s="65">
        <f>VLOOKUP($A32,'Return Data'!$B$7:$R$2292,15,0)</f>
        <v>7.1417000000000002</v>
      </c>
      <c r="Q32" s="66">
        <f t="shared" si="7"/>
        <v>24</v>
      </c>
      <c r="R32" s="65">
        <f>VLOOKUP($A32,'Return Data'!$B$7:$R$2292,16,0)</f>
        <v>11.2994</v>
      </c>
      <c r="S32" s="67">
        <f t="shared" si="6"/>
        <v>25</v>
      </c>
    </row>
    <row r="33" spans="1:19" x14ac:dyDescent="0.3">
      <c r="A33" s="63" t="s">
        <v>528</v>
      </c>
      <c r="B33" s="64">
        <f>VLOOKUP($A33,'Return Data'!$B$7:$R$2292,3,0)</f>
        <v>44616</v>
      </c>
      <c r="C33" s="65">
        <f>VLOOKUP($A33,'Return Data'!$B$7:$R$2292,4,0)</f>
        <v>97.97</v>
      </c>
      <c r="D33" s="65">
        <f>VLOOKUP($A33,'Return Data'!$B$7:$R$2292,10,0)</f>
        <v>-11.515499999999999</v>
      </c>
      <c r="E33" s="66">
        <f t="shared" si="0"/>
        <v>33</v>
      </c>
      <c r="F33" s="65">
        <f>VLOOKUP($A33,'Return Data'!$B$7:$R$2292,11,0)</f>
        <v>-6.3474000000000004</v>
      </c>
      <c r="G33" s="66">
        <f t="shared" si="1"/>
        <v>33</v>
      </c>
      <c r="H33" s="65">
        <f>VLOOKUP($A33,'Return Data'!$B$7:$R$2292,12,0)</f>
        <v>0.30719999999999997</v>
      </c>
      <c r="I33" s="66">
        <f t="shared" si="2"/>
        <v>32</v>
      </c>
      <c r="J33" s="65">
        <f>VLOOKUP($A33,'Return Data'!$B$7:$R$2292,13,0)</f>
        <v>5.6622000000000003</v>
      </c>
      <c r="K33" s="66">
        <f t="shared" si="3"/>
        <v>31</v>
      </c>
      <c r="L33" s="65">
        <f>VLOOKUP($A33,'Return Data'!$B$7:$R$2292,17,0)</f>
        <v>12.488</v>
      </c>
      <c r="M33" s="66">
        <f t="shared" si="4"/>
        <v>27</v>
      </c>
      <c r="N33" s="65">
        <f>VLOOKUP($A33,'Return Data'!$B$7:$R$2292,14,0)</f>
        <v>12.1921</v>
      </c>
      <c r="O33" s="66">
        <f t="shared" si="5"/>
        <v>29</v>
      </c>
      <c r="P33" s="65">
        <f>VLOOKUP($A33,'Return Data'!$B$7:$R$2292,15,0)</f>
        <v>8.9704999999999995</v>
      </c>
      <c r="Q33" s="66">
        <f t="shared" si="7"/>
        <v>22</v>
      </c>
      <c r="R33" s="65">
        <f>VLOOKUP($A33,'Return Data'!$B$7:$R$2292,16,0)</f>
        <v>11.267200000000001</v>
      </c>
      <c r="S33" s="67">
        <f t="shared" si="6"/>
        <v>26</v>
      </c>
    </row>
    <row r="34" spans="1:19" x14ac:dyDescent="0.3">
      <c r="A34" s="63" t="s">
        <v>530</v>
      </c>
      <c r="B34" s="64">
        <f>VLOOKUP($A34,'Return Data'!$B$7:$R$2292,3,0)</f>
        <v>44616</v>
      </c>
      <c r="C34" s="65">
        <f>VLOOKUP($A34,'Return Data'!$B$7:$R$2292,4,0)</f>
        <v>263.55579999999998</v>
      </c>
      <c r="D34" s="65">
        <f>VLOOKUP($A34,'Return Data'!$B$7:$R$2292,10,0)</f>
        <v>-8.2566000000000006</v>
      </c>
      <c r="E34" s="66">
        <f t="shared" si="0"/>
        <v>31</v>
      </c>
      <c r="F34" s="65">
        <f>VLOOKUP($A34,'Return Data'!$B$7:$R$2292,11,0)</f>
        <v>6.4000000000000003E-3</v>
      </c>
      <c r="G34" s="66">
        <f t="shared" si="1"/>
        <v>11</v>
      </c>
      <c r="H34" s="65">
        <f>VLOOKUP($A34,'Return Data'!$B$7:$R$2292,12,0)</f>
        <v>7.4210000000000003</v>
      </c>
      <c r="I34" s="66">
        <f t="shared" si="2"/>
        <v>17</v>
      </c>
      <c r="J34" s="65">
        <f>VLOOKUP($A34,'Return Data'!$B$7:$R$2292,13,0)</f>
        <v>29.456199999999999</v>
      </c>
      <c r="K34" s="66">
        <f t="shared" si="3"/>
        <v>2</v>
      </c>
      <c r="L34" s="65">
        <f>VLOOKUP($A34,'Return Data'!$B$7:$R$2292,17,0)</f>
        <v>35.062899999999999</v>
      </c>
      <c r="M34" s="66">
        <f t="shared" si="4"/>
        <v>1</v>
      </c>
      <c r="N34" s="65">
        <f>VLOOKUP($A34,'Return Data'!$B$7:$R$2292,14,0)</f>
        <v>27.296099999999999</v>
      </c>
      <c r="O34" s="66">
        <f t="shared" si="5"/>
        <v>1</v>
      </c>
      <c r="P34" s="65">
        <f>VLOOKUP($A34,'Return Data'!$B$7:$R$2292,15,0)</f>
        <v>18.663499999999999</v>
      </c>
      <c r="Q34" s="66">
        <f t="shared" si="7"/>
        <v>1</v>
      </c>
      <c r="R34" s="65">
        <f>VLOOKUP($A34,'Return Data'!$B$7:$R$2292,16,0)</f>
        <v>16.8551</v>
      </c>
      <c r="S34" s="67">
        <f t="shared" si="6"/>
        <v>2</v>
      </c>
    </row>
    <row r="35" spans="1:19" x14ac:dyDescent="0.3">
      <c r="A35" s="63" t="s">
        <v>1789</v>
      </c>
      <c r="B35" s="64">
        <f>VLOOKUP($A35,'Return Data'!$B$7:$R$2292,3,0)</f>
        <v>44616</v>
      </c>
      <c r="C35" s="65">
        <f>VLOOKUP($A35,'Return Data'!$B$7:$R$2292,4,0)</f>
        <v>208.00819999999999</v>
      </c>
      <c r="D35" s="65">
        <f>VLOOKUP($A35,'Return Data'!$B$7:$R$2292,10,0)</f>
        <v>-5.0411999999999999</v>
      </c>
      <c r="E35" s="66">
        <f t="shared" si="0"/>
        <v>9</v>
      </c>
      <c r="F35" s="65">
        <f>VLOOKUP($A35,'Return Data'!$B$7:$R$2292,11,0)</f>
        <v>0.30349999999999999</v>
      </c>
      <c r="G35" s="66">
        <f t="shared" si="1"/>
        <v>9</v>
      </c>
      <c r="H35" s="65">
        <f>VLOOKUP($A35,'Return Data'!$B$7:$R$2292,12,0)</f>
        <v>7.8387000000000002</v>
      </c>
      <c r="I35" s="66">
        <f t="shared" si="2"/>
        <v>13</v>
      </c>
      <c r="J35" s="65">
        <f>VLOOKUP($A35,'Return Data'!$B$7:$R$2292,13,0)</f>
        <v>11.3592</v>
      </c>
      <c r="K35" s="66">
        <f t="shared" si="3"/>
        <v>13</v>
      </c>
      <c r="L35" s="65">
        <f>VLOOKUP($A35,'Return Data'!$B$7:$R$2292,17,0)</f>
        <v>14.5212</v>
      </c>
      <c r="M35" s="66">
        <f t="shared" si="4"/>
        <v>22</v>
      </c>
      <c r="N35" s="65">
        <f>VLOOKUP($A35,'Return Data'!$B$7:$R$2292,14,0)</f>
        <v>16.043500000000002</v>
      </c>
      <c r="O35" s="66">
        <f t="shared" si="5"/>
        <v>10</v>
      </c>
      <c r="P35" s="65">
        <f>VLOOKUP($A35,'Return Data'!$B$7:$R$2292,15,0)</f>
        <v>13.4611</v>
      </c>
      <c r="Q35" s="66">
        <f t="shared" si="7"/>
        <v>6</v>
      </c>
      <c r="R35" s="65">
        <f>VLOOKUP($A35,'Return Data'!$B$7:$R$2292,16,0)</f>
        <v>15.253399999999999</v>
      </c>
      <c r="S35" s="67">
        <f t="shared" si="6"/>
        <v>5</v>
      </c>
    </row>
    <row r="36" spans="1:19" x14ac:dyDescent="0.3">
      <c r="A36" s="63" t="s">
        <v>531</v>
      </c>
      <c r="B36" s="64">
        <f>VLOOKUP($A36,'Return Data'!$B$7:$R$2292,3,0)</f>
        <v>44616</v>
      </c>
      <c r="C36" s="65">
        <f>VLOOKUP($A36,'Return Data'!$B$7:$R$2292,4,0)</f>
        <v>23.362400000000001</v>
      </c>
      <c r="D36" s="65">
        <f>VLOOKUP($A36,'Return Data'!$B$7:$R$2292,10,0)</f>
        <v>-5.5263</v>
      </c>
      <c r="E36" s="66">
        <f t="shared" si="0"/>
        <v>12</v>
      </c>
      <c r="F36" s="65">
        <f>VLOOKUP($A36,'Return Data'!$B$7:$R$2292,11,0)</f>
        <v>-2.2599999999999998</v>
      </c>
      <c r="G36" s="66">
        <f t="shared" si="1"/>
        <v>27</v>
      </c>
      <c r="H36" s="65">
        <f>VLOOKUP($A36,'Return Data'!$B$7:$R$2292,12,0)</f>
        <v>4.7603999999999997</v>
      </c>
      <c r="I36" s="66">
        <f t="shared" si="2"/>
        <v>26</v>
      </c>
      <c r="J36" s="65">
        <f>VLOOKUP($A36,'Return Data'!$B$7:$R$2292,13,0)</f>
        <v>6.9237000000000002</v>
      </c>
      <c r="K36" s="66">
        <f t="shared" si="3"/>
        <v>29</v>
      </c>
      <c r="L36" s="65">
        <f>VLOOKUP($A36,'Return Data'!$B$7:$R$2292,17,0)</f>
        <v>12.5059</v>
      </c>
      <c r="M36" s="66">
        <f t="shared" si="4"/>
        <v>26</v>
      </c>
      <c r="N36" s="65">
        <f>VLOOKUP($A36,'Return Data'!$B$7:$R$2292,14,0)</f>
        <v>12.391299999999999</v>
      </c>
      <c r="O36" s="66">
        <f t="shared" si="5"/>
        <v>28</v>
      </c>
      <c r="P36" s="65">
        <f>VLOOKUP($A36,'Return Data'!$B$7:$R$2292,15,0)</f>
        <v>10.1911</v>
      </c>
      <c r="Q36" s="66">
        <f t="shared" si="7"/>
        <v>19</v>
      </c>
      <c r="R36" s="65">
        <f>VLOOKUP($A36,'Return Data'!$B$7:$R$2292,16,0)</f>
        <v>10.8757</v>
      </c>
      <c r="S36" s="67">
        <f t="shared" si="6"/>
        <v>28</v>
      </c>
    </row>
    <row r="37" spans="1:19" x14ac:dyDescent="0.3">
      <c r="A37" s="63" t="s">
        <v>1989</v>
      </c>
      <c r="B37" s="64">
        <f>VLOOKUP($A37,'Return Data'!$B$7:$R$2292,3,0)</f>
        <v>44616</v>
      </c>
      <c r="C37" s="65">
        <f>VLOOKUP($A37,'Return Data'!$B$7:$R$2292,4,0)</f>
        <v>116.0684</v>
      </c>
      <c r="D37" s="65">
        <f>VLOOKUP($A37,'Return Data'!$B$7:$R$2292,10,0)</f>
        <v>-5.9489999999999998</v>
      </c>
      <c r="E37" s="66">
        <f t="shared" si="0"/>
        <v>19</v>
      </c>
      <c r="F37" s="65">
        <f>VLOOKUP($A37,'Return Data'!$B$7:$R$2292,11,0)</f>
        <v>0.14530000000000001</v>
      </c>
      <c r="G37" s="66">
        <f t="shared" si="1"/>
        <v>10</v>
      </c>
      <c r="H37" s="65">
        <f>VLOOKUP($A37,'Return Data'!$B$7:$R$2292,12,0)</f>
        <v>9.3953000000000007</v>
      </c>
      <c r="I37" s="66">
        <f t="shared" si="2"/>
        <v>8</v>
      </c>
      <c r="J37" s="65">
        <f>VLOOKUP($A37,'Return Data'!$B$7:$R$2292,13,0)</f>
        <v>11.776199999999999</v>
      </c>
      <c r="K37" s="66">
        <f t="shared" si="3"/>
        <v>11</v>
      </c>
      <c r="L37" s="65">
        <f>VLOOKUP($A37,'Return Data'!$B$7:$R$2292,17,0)</f>
        <v>17.8734</v>
      </c>
      <c r="M37" s="66">
        <f t="shared" si="4"/>
        <v>12</v>
      </c>
      <c r="N37" s="65">
        <f>VLOOKUP($A37,'Return Data'!$B$7:$R$2292,14,0)</f>
        <v>14.057499999999999</v>
      </c>
      <c r="O37" s="66">
        <f t="shared" si="5"/>
        <v>20</v>
      </c>
      <c r="P37" s="65">
        <f>VLOOKUP($A37,'Return Data'!$B$7:$R$2292,15,0)</f>
        <v>13.247299999999999</v>
      </c>
      <c r="Q37" s="66">
        <f t="shared" si="7"/>
        <v>7</v>
      </c>
      <c r="R37" s="65">
        <f>VLOOKUP($A37,'Return Data'!$B$7:$R$2292,16,0)</f>
        <v>14.1981</v>
      </c>
      <c r="S37" s="67">
        <f t="shared" si="6"/>
        <v>9</v>
      </c>
    </row>
    <row r="38" spans="1:19" x14ac:dyDescent="0.3">
      <c r="A38" s="63" t="s">
        <v>534</v>
      </c>
      <c r="B38" s="64">
        <f>VLOOKUP($A38,'Return Data'!$B$7:$R$2292,3,0)</f>
        <v>0</v>
      </c>
      <c r="C38" s="65">
        <f>VLOOKUP($A38,'Return Data'!$B$7:$R$2292,4,0)</f>
        <v>0</v>
      </c>
      <c r="D38" s="65">
        <f>VLOOKUP($A38,'Return Data'!$B$7:$R$2292,10,0)</f>
        <v>0</v>
      </c>
      <c r="E38" s="66">
        <f t="shared" si="0"/>
        <v>1</v>
      </c>
      <c r="F38" s="65">
        <f>VLOOKUP($A38,'Return Data'!$B$7:$R$2292,11,0)</f>
        <v>0</v>
      </c>
      <c r="G38" s="66">
        <f t="shared" si="1"/>
        <v>12</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7"/>
        <v>25</v>
      </c>
      <c r="R38" s="65">
        <f>VLOOKUP($A38,'Return Data'!$B$7:$R$2292,16,0)</f>
        <v>0</v>
      </c>
      <c r="S38" s="67">
        <f t="shared" si="6"/>
        <v>33</v>
      </c>
    </row>
    <row r="39" spans="1:19" x14ac:dyDescent="0.3">
      <c r="A39" s="63" t="s">
        <v>535</v>
      </c>
      <c r="B39" s="64">
        <f>VLOOKUP($A39,'Return Data'!$B$7:$R$2292,3,0)</f>
        <v>44616</v>
      </c>
      <c r="C39" s="65">
        <f>VLOOKUP($A39,'Return Data'!$B$7:$R$2292,4,0)</f>
        <v>309.6576</v>
      </c>
      <c r="D39" s="65">
        <f>VLOOKUP($A39,'Return Data'!$B$7:$R$2292,10,0)</f>
        <v>-5.6353999999999997</v>
      </c>
      <c r="E39" s="66">
        <f t="shared" si="0"/>
        <v>14</v>
      </c>
      <c r="F39" s="65">
        <f>VLOOKUP($A39,'Return Data'!$B$7:$R$2292,11,0)</f>
        <v>-2.2014</v>
      </c>
      <c r="G39" s="66">
        <f t="shared" si="1"/>
        <v>26</v>
      </c>
      <c r="H39" s="65">
        <f>VLOOKUP($A39,'Return Data'!$B$7:$R$2292,12,0)</f>
        <v>7.4976000000000003</v>
      </c>
      <c r="I39" s="66">
        <f t="shared" si="2"/>
        <v>14</v>
      </c>
      <c r="J39" s="65">
        <f>VLOOKUP($A39,'Return Data'!$B$7:$R$2292,13,0)</f>
        <v>8.8972999999999995</v>
      </c>
      <c r="K39" s="66">
        <f t="shared" si="3"/>
        <v>22</v>
      </c>
      <c r="L39" s="65">
        <f>VLOOKUP($A39,'Return Data'!$B$7:$R$2292,17,0)</f>
        <v>15.937900000000001</v>
      </c>
      <c r="M39" s="66">
        <f t="shared" si="4"/>
        <v>17</v>
      </c>
      <c r="N39" s="65">
        <f>VLOOKUP($A39,'Return Data'!$B$7:$R$2292,14,0)</f>
        <v>13.9979</v>
      </c>
      <c r="O39" s="66">
        <f t="shared" si="5"/>
        <v>21</v>
      </c>
      <c r="P39" s="65">
        <f>VLOOKUP($A39,'Return Data'!$B$7:$R$2292,15,0)</f>
        <v>10.045999999999999</v>
      </c>
      <c r="Q39" s="66">
        <f t="shared" si="7"/>
        <v>20</v>
      </c>
      <c r="R39" s="65">
        <f>VLOOKUP($A39,'Return Data'!$B$7:$R$2292,16,0)</f>
        <v>13.2418</v>
      </c>
      <c r="S39" s="67">
        <f t="shared" si="6"/>
        <v>16</v>
      </c>
    </row>
    <row r="40" spans="1:19" x14ac:dyDescent="0.3">
      <c r="A40" s="63" t="s">
        <v>537</v>
      </c>
      <c r="B40" s="64">
        <f>VLOOKUP($A40,'Return Data'!$B$7:$R$2292,3,0)</f>
        <v>44616</v>
      </c>
      <c r="C40" s="65">
        <f>VLOOKUP($A40,'Return Data'!$B$7:$R$2292,4,0)</f>
        <v>247.2473</v>
      </c>
      <c r="D40" s="65">
        <f>VLOOKUP($A40,'Return Data'!$B$7:$R$2292,10,0)</f>
        <v>-6.5263</v>
      </c>
      <c r="E40" s="66">
        <f t="shared" si="0"/>
        <v>24</v>
      </c>
      <c r="F40" s="65">
        <f>VLOOKUP($A40,'Return Data'!$B$7:$R$2292,11,0)</f>
        <v>-0.24349999999999999</v>
      </c>
      <c r="G40" s="66">
        <f t="shared" si="1"/>
        <v>15</v>
      </c>
      <c r="H40" s="65">
        <f>VLOOKUP($A40,'Return Data'!$B$7:$R$2292,12,0)</f>
        <v>7.4859999999999998</v>
      </c>
      <c r="I40" s="66">
        <f t="shared" si="2"/>
        <v>15</v>
      </c>
      <c r="J40" s="65">
        <f>VLOOKUP($A40,'Return Data'!$B$7:$R$2292,13,0)</f>
        <v>13.3599</v>
      </c>
      <c r="K40" s="66">
        <f t="shared" si="3"/>
        <v>10</v>
      </c>
      <c r="L40" s="65">
        <f>VLOOKUP($A40,'Return Data'!$B$7:$R$2292,17,0)</f>
        <v>20.020099999999999</v>
      </c>
      <c r="M40" s="66">
        <f t="shared" si="4"/>
        <v>7</v>
      </c>
      <c r="N40" s="65">
        <f>VLOOKUP($A40,'Return Data'!$B$7:$R$2292,14,0)</f>
        <v>14.437200000000001</v>
      </c>
      <c r="O40" s="66">
        <f t="shared" si="5"/>
        <v>18</v>
      </c>
      <c r="P40" s="65">
        <f>VLOOKUP($A40,'Return Data'!$B$7:$R$2292,15,0)</f>
        <v>10.389200000000001</v>
      </c>
      <c r="Q40" s="66">
        <f t="shared" si="7"/>
        <v>17</v>
      </c>
      <c r="R40" s="65">
        <f>VLOOKUP($A40,'Return Data'!$B$7:$R$2292,16,0)</f>
        <v>11.9253</v>
      </c>
      <c r="S40" s="67">
        <f t="shared" si="6"/>
        <v>23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-5.8799878787878779</v>
      </c>
      <c r="E42" s="74"/>
      <c r="F42" s="75">
        <f>AVERAGE(F8:F40)</f>
        <v>-0.66992121212121214</v>
      </c>
      <c r="G42" s="74"/>
      <c r="H42" s="75">
        <f>AVERAGE(H8:H40)</f>
        <v>7.0629484848484827</v>
      </c>
      <c r="I42" s="74"/>
      <c r="J42" s="75">
        <f>AVERAGE(J8:J40)</f>
        <v>11.511233333333333</v>
      </c>
      <c r="K42" s="74"/>
      <c r="L42" s="75">
        <f>AVERAGE(L8:L40)</f>
        <v>16.529751515151517</v>
      </c>
      <c r="M42" s="74"/>
      <c r="N42" s="75">
        <f>AVERAGE(N8:N40)</f>
        <v>14.861628124999998</v>
      </c>
      <c r="O42" s="74"/>
      <c r="P42" s="75">
        <f>AVERAGE(P8:P40)</f>
        <v>11.342604000000001</v>
      </c>
      <c r="Q42" s="74"/>
      <c r="R42" s="75">
        <f>AVERAGE(R8:R40)</f>
        <v>12.842100000000002</v>
      </c>
      <c r="S42" s="76"/>
    </row>
    <row r="43" spans="1:19" x14ac:dyDescent="0.3">
      <c r="A43" s="73" t="s">
        <v>28</v>
      </c>
      <c r="B43" s="74"/>
      <c r="C43" s="74"/>
      <c r="D43" s="75">
        <f>MIN(D8:D40)</f>
        <v>-11.515499999999999</v>
      </c>
      <c r="E43" s="74"/>
      <c r="F43" s="75">
        <f>MIN(F8:F40)</f>
        <v>-6.3474000000000004</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v>
      </c>
      <c r="E44" s="78"/>
      <c r="F44" s="79">
        <f>MAX(F8:F40)</f>
        <v>9.5582999999999991</v>
      </c>
      <c r="G44" s="78"/>
      <c r="H44" s="79">
        <f>MAX(H8:H40)</f>
        <v>18.0487</v>
      </c>
      <c r="I44" s="78"/>
      <c r="J44" s="79">
        <f>MAX(J8:J40)</f>
        <v>30.246200000000002</v>
      </c>
      <c r="K44" s="78"/>
      <c r="L44" s="79">
        <f>MAX(L8:L40)</f>
        <v>35.062899999999999</v>
      </c>
      <c r="M44" s="78"/>
      <c r="N44" s="79">
        <f>MAX(N8:N40)</f>
        <v>27.296099999999999</v>
      </c>
      <c r="O44" s="78"/>
      <c r="P44" s="79">
        <f>MAX(P8:P40)</f>
        <v>18.663499999999999</v>
      </c>
      <c r="Q44" s="78"/>
      <c r="R44" s="79">
        <f>MAX(R8:R40)</f>
        <v>21.7864</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44616</v>
      </c>
      <c r="C8" s="65">
        <f>VLOOKUP($A8,'Return Data'!$B$7:$R$2292,4,0)</f>
        <v>1039.1099999999999</v>
      </c>
      <c r="D8" s="65">
        <f>VLOOKUP($A8,'Return Data'!$B$7:$R$2292,10,0)</f>
        <v>-3.0653999999999999</v>
      </c>
      <c r="E8" s="66">
        <f t="shared" ref="E8:E40" si="0">RANK(D8,D$8:D$40,0)</f>
        <v>2</v>
      </c>
      <c r="F8" s="65">
        <f>VLOOKUP($A8,'Return Data'!$B$7:$R$2292,11,0)</f>
        <v>0.68700000000000006</v>
      </c>
      <c r="G8" s="66">
        <f t="shared" ref="G8:G40" si="1">RANK(F8,F$8:F$40,0)</f>
        <v>7</v>
      </c>
      <c r="H8" s="65">
        <f>VLOOKUP($A8,'Return Data'!$B$7:$R$2292,12,0)</f>
        <v>9.8087999999999997</v>
      </c>
      <c r="I8" s="66">
        <f t="shared" ref="I8:I40" si="2">RANK(H8,H$8:H$40,0)</f>
        <v>4</v>
      </c>
      <c r="J8" s="65">
        <f>VLOOKUP($A8,'Return Data'!$B$7:$R$2292,13,0)</f>
        <v>13.5205</v>
      </c>
      <c r="K8" s="66">
        <f t="shared" ref="K8:K40" si="3">RANK(J8,J$8:J$40,0)</f>
        <v>6</v>
      </c>
      <c r="L8" s="65">
        <f>VLOOKUP($A8,'Return Data'!$B$7:$R$2292,17,0)</f>
        <v>18.068300000000001</v>
      </c>
      <c r="M8" s="66">
        <f t="shared" ref="M8:M39" si="4">RANK(L8,L$8:L$40,0)</f>
        <v>8</v>
      </c>
      <c r="N8" s="65">
        <f>VLOOKUP($A8,'Return Data'!$B$7:$R$2292,14,0)</f>
        <v>13.284000000000001</v>
      </c>
      <c r="O8" s="66">
        <f t="shared" ref="O8:O39" si="5">RANK(N8,N$8:N$40,0)</f>
        <v>18</v>
      </c>
      <c r="P8" s="65">
        <f>VLOOKUP($A8,'Return Data'!$B$7:$R$2292,15,0)</f>
        <v>9.4672999999999998</v>
      </c>
      <c r="Q8" s="66">
        <f t="shared" ref="Q8:Q39" si="6">RANK(P8,P$8:P$40,0)</f>
        <v>16</v>
      </c>
      <c r="R8" s="65">
        <f>VLOOKUP($A8,'Return Data'!$B$7:$R$2292,16,0)</f>
        <v>18.722300000000001</v>
      </c>
      <c r="S8" s="67">
        <f t="shared" ref="S8:S39" si="7">RANK(R8,R$8:R$40,0)</f>
        <v>2</v>
      </c>
    </row>
    <row r="9" spans="1:20" x14ac:dyDescent="0.3">
      <c r="A9" s="63" t="s">
        <v>481</v>
      </c>
      <c r="B9" s="64">
        <f>VLOOKUP($A9,'Return Data'!$B$7:$R$2292,3,0)</f>
        <v>44616</v>
      </c>
      <c r="C9" s="65">
        <f>VLOOKUP($A9,'Return Data'!$B$7:$R$2292,4,0)</f>
        <v>14.59</v>
      </c>
      <c r="D9" s="65">
        <f>VLOOKUP($A9,'Return Data'!$B$7:$R$2292,10,0)</f>
        <v>-8.5266000000000002</v>
      </c>
      <c r="E9" s="66">
        <f t="shared" si="0"/>
        <v>32</v>
      </c>
      <c r="F9" s="65">
        <f>VLOOKUP($A9,'Return Data'!$B$7:$R$2292,11,0)</f>
        <v>-2.1461999999999999</v>
      </c>
      <c r="G9" s="66">
        <f t="shared" si="1"/>
        <v>20</v>
      </c>
      <c r="H9" s="65">
        <f>VLOOKUP($A9,'Return Data'!$B$7:$R$2292,12,0)</f>
        <v>8.3148</v>
      </c>
      <c r="I9" s="66">
        <f t="shared" si="2"/>
        <v>8</v>
      </c>
      <c r="J9" s="65">
        <f>VLOOKUP($A9,'Return Data'!$B$7:$R$2292,13,0)</f>
        <v>9.7818000000000005</v>
      </c>
      <c r="K9" s="66">
        <f t="shared" si="3"/>
        <v>14</v>
      </c>
      <c r="L9" s="65">
        <f>VLOOKUP($A9,'Return Data'!$B$7:$R$2292,17,0)</f>
        <v>13.3089</v>
      </c>
      <c r="M9" s="66">
        <f t="shared" si="4"/>
        <v>21</v>
      </c>
      <c r="N9" s="65">
        <f>VLOOKUP($A9,'Return Data'!$B$7:$R$2292,14,0)</f>
        <v>15.008599999999999</v>
      </c>
      <c r="O9" s="66">
        <f t="shared" si="5"/>
        <v>9</v>
      </c>
      <c r="P9" s="65"/>
      <c r="Q9" s="66"/>
      <c r="R9" s="65">
        <f>VLOOKUP($A9,'Return Data'!$B$7:$R$2292,16,0)</f>
        <v>11.234500000000001</v>
      </c>
      <c r="S9" s="67">
        <f t="shared" si="7"/>
        <v>21</v>
      </c>
    </row>
    <row r="10" spans="1:20" x14ac:dyDescent="0.3">
      <c r="A10" s="63" t="s">
        <v>482</v>
      </c>
      <c r="B10" s="64">
        <f>VLOOKUP($A10,'Return Data'!$B$7:$R$2292,3,0)</f>
        <v>44616</v>
      </c>
      <c r="C10" s="65">
        <f>VLOOKUP($A10,'Return Data'!$B$7:$R$2292,4,0)</f>
        <v>78.64</v>
      </c>
      <c r="D10" s="65">
        <f>VLOOKUP($A10,'Return Data'!$B$7:$R$2292,10,0)</f>
        <v>-6.4812000000000003</v>
      </c>
      <c r="E10" s="66">
        <f t="shared" si="0"/>
        <v>22</v>
      </c>
      <c r="F10" s="65">
        <f>VLOOKUP($A10,'Return Data'!$B$7:$R$2292,11,0)</f>
        <v>1.3925000000000001</v>
      </c>
      <c r="G10" s="66">
        <f t="shared" si="1"/>
        <v>2</v>
      </c>
      <c r="H10" s="65">
        <f>VLOOKUP($A10,'Return Data'!$B$7:$R$2292,12,0)</f>
        <v>10.6982</v>
      </c>
      <c r="I10" s="66">
        <f t="shared" si="2"/>
        <v>3</v>
      </c>
      <c r="J10" s="65">
        <f>VLOOKUP($A10,'Return Data'!$B$7:$R$2292,13,0)</f>
        <v>13.7896</v>
      </c>
      <c r="K10" s="66">
        <f t="shared" si="3"/>
        <v>5</v>
      </c>
      <c r="L10" s="65">
        <f>VLOOKUP($A10,'Return Data'!$B$7:$R$2292,17,0)</f>
        <v>17.618200000000002</v>
      </c>
      <c r="M10" s="66">
        <f t="shared" si="4"/>
        <v>9</v>
      </c>
      <c r="N10" s="65">
        <f>VLOOKUP($A10,'Return Data'!$B$7:$R$2292,14,0)</f>
        <v>14.109299999999999</v>
      </c>
      <c r="O10" s="66">
        <f t="shared" si="5"/>
        <v>13</v>
      </c>
      <c r="P10" s="65">
        <f>VLOOKUP($A10,'Return Data'!$B$7:$R$2292,15,0)</f>
        <v>10.278499999999999</v>
      </c>
      <c r="Q10" s="66">
        <f t="shared" si="6"/>
        <v>11</v>
      </c>
      <c r="R10" s="65">
        <f>VLOOKUP($A10,'Return Data'!$B$7:$R$2292,16,0)</f>
        <v>11.8157</v>
      </c>
      <c r="S10" s="67">
        <f t="shared" si="7"/>
        <v>16</v>
      </c>
    </row>
    <row r="11" spans="1:20" x14ac:dyDescent="0.3">
      <c r="A11" s="63" t="s">
        <v>1729</v>
      </c>
      <c r="B11" s="64">
        <f>VLOOKUP($A11,'Return Data'!$B$7:$R$2292,3,0)</f>
        <v>44616</v>
      </c>
      <c r="C11" s="65">
        <f>VLOOKUP($A11,'Return Data'!$B$7:$R$2292,4,0)</f>
        <v>17.274699999999999</v>
      </c>
      <c r="D11" s="65">
        <f>VLOOKUP($A11,'Return Data'!$B$7:$R$2292,10,0)</f>
        <v>-6.2594000000000003</v>
      </c>
      <c r="E11" s="66">
        <f t="shared" si="0"/>
        <v>19</v>
      </c>
      <c r="F11" s="65">
        <f>VLOOKUP($A11,'Return Data'!$B$7:$R$2292,11,0)</f>
        <v>-2.3083999999999998</v>
      </c>
      <c r="G11" s="66">
        <f t="shared" si="1"/>
        <v>21</v>
      </c>
      <c r="H11" s="65">
        <f>VLOOKUP($A11,'Return Data'!$B$7:$R$2292,12,0)</f>
        <v>2.6002000000000001</v>
      </c>
      <c r="I11" s="66">
        <f t="shared" si="2"/>
        <v>30</v>
      </c>
      <c r="J11" s="65">
        <f>VLOOKUP($A11,'Return Data'!$B$7:$R$2292,13,0)</f>
        <v>7.1040000000000001</v>
      </c>
      <c r="K11" s="66">
        <f t="shared" si="3"/>
        <v>24</v>
      </c>
      <c r="L11" s="65">
        <f>VLOOKUP($A11,'Return Data'!$B$7:$R$2292,17,0)</f>
        <v>13.347899999999999</v>
      </c>
      <c r="M11" s="66">
        <f t="shared" si="4"/>
        <v>20</v>
      </c>
      <c r="N11" s="65">
        <f>VLOOKUP($A11,'Return Data'!$B$7:$R$2292,14,0)</f>
        <v>16.164300000000001</v>
      </c>
      <c r="O11" s="66">
        <f t="shared" si="5"/>
        <v>5</v>
      </c>
      <c r="P11" s="65"/>
      <c r="Q11" s="66"/>
      <c r="R11" s="65">
        <f>VLOOKUP($A11,'Return Data'!$B$7:$R$2292,16,0)</f>
        <v>11.8339</v>
      </c>
      <c r="S11" s="67">
        <f t="shared" si="7"/>
        <v>15</v>
      </c>
    </row>
    <row r="12" spans="1:20" x14ac:dyDescent="0.3">
      <c r="A12" s="63" t="s">
        <v>485</v>
      </c>
      <c r="B12" s="64">
        <f>VLOOKUP($A12,'Return Data'!$B$7:$R$2292,3,0)</f>
        <v>44616</v>
      </c>
      <c r="C12" s="65">
        <f>VLOOKUP($A12,'Return Data'!$B$7:$R$2292,4,0)</f>
        <v>21.17</v>
      </c>
      <c r="D12" s="65">
        <f>VLOOKUP($A12,'Return Data'!$B$7:$R$2292,10,0)</f>
        <v>-8.4738000000000007</v>
      </c>
      <c r="E12" s="66">
        <f t="shared" si="0"/>
        <v>29</v>
      </c>
      <c r="F12" s="65">
        <f>VLOOKUP($A12,'Return Data'!$B$7:$R$2292,11,0)</f>
        <v>-0.93589999999999995</v>
      </c>
      <c r="G12" s="66">
        <f t="shared" si="1"/>
        <v>15</v>
      </c>
      <c r="H12" s="65">
        <f>VLOOKUP($A12,'Return Data'!$B$7:$R$2292,12,0)</f>
        <v>12.906700000000001</v>
      </c>
      <c r="I12" s="66">
        <f t="shared" si="2"/>
        <v>2</v>
      </c>
      <c r="J12" s="65">
        <f>VLOOKUP($A12,'Return Data'!$B$7:$R$2292,13,0)</f>
        <v>29.164100000000001</v>
      </c>
      <c r="K12" s="66">
        <f t="shared" si="3"/>
        <v>1</v>
      </c>
      <c r="L12" s="65">
        <f>VLOOKUP($A12,'Return Data'!$B$7:$R$2292,17,0)</f>
        <v>27.033100000000001</v>
      </c>
      <c r="M12" s="66">
        <f t="shared" si="4"/>
        <v>2</v>
      </c>
      <c r="N12" s="65">
        <f>VLOOKUP($A12,'Return Data'!$B$7:$R$2292,14,0)</f>
        <v>21.037800000000001</v>
      </c>
      <c r="O12" s="66">
        <f t="shared" si="5"/>
        <v>2</v>
      </c>
      <c r="P12" s="65">
        <f>VLOOKUP($A12,'Return Data'!$B$7:$R$2292,15,0)</f>
        <v>14.3286</v>
      </c>
      <c r="Q12" s="66">
        <f t="shared" si="6"/>
        <v>2</v>
      </c>
      <c r="R12" s="65">
        <f>VLOOKUP($A12,'Return Data'!$B$7:$R$2292,16,0)</f>
        <v>14.323600000000001</v>
      </c>
      <c r="S12" s="67">
        <f t="shared" si="7"/>
        <v>8</v>
      </c>
    </row>
    <row r="13" spans="1:20" x14ac:dyDescent="0.3">
      <c r="A13" s="63" t="s">
        <v>487</v>
      </c>
      <c r="B13" s="64">
        <f>VLOOKUP($A13,'Return Data'!$B$7:$R$2292,3,0)</f>
        <v>44616</v>
      </c>
      <c r="C13" s="65">
        <f>VLOOKUP($A13,'Return Data'!$B$7:$R$2292,4,0)</f>
        <v>233.42</v>
      </c>
      <c r="D13" s="65">
        <f>VLOOKUP($A13,'Return Data'!$B$7:$R$2292,10,0)</f>
        <v>-4.7576000000000001</v>
      </c>
      <c r="E13" s="66">
        <f t="shared" si="0"/>
        <v>5</v>
      </c>
      <c r="F13" s="65">
        <f>VLOOKUP($A13,'Return Data'!$B$7:$R$2292,11,0)</f>
        <v>-1.4107000000000001</v>
      </c>
      <c r="G13" s="66">
        <f t="shared" si="1"/>
        <v>17</v>
      </c>
      <c r="H13" s="65">
        <f>VLOOKUP($A13,'Return Data'!$B$7:$R$2292,12,0)</f>
        <v>6.9555999999999996</v>
      </c>
      <c r="I13" s="66">
        <f t="shared" si="2"/>
        <v>12</v>
      </c>
      <c r="J13" s="65">
        <f>VLOOKUP($A13,'Return Data'!$B$7:$R$2292,13,0)</f>
        <v>9.7104999999999997</v>
      </c>
      <c r="K13" s="66">
        <f t="shared" si="3"/>
        <v>15</v>
      </c>
      <c r="L13" s="65">
        <f>VLOOKUP($A13,'Return Data'!$B$7:$R$2292,17,0)</f>
        <v>15.6471</v>
      </c>
      <c r="M13" s="66">
        <f t="shared" si="4"/>
        <v>14</v>
      </c>
      <c r="N13" s="65">
        <f>VLOOKUP($A13,'Return Data'!$B$7:$R$2292,14,0)</f>
        <v>15.951000000000001</v>
      </c>
      <c r="O13" s="66">
        <f t="shared" si="5"/>
        <v>6</v>
      </c>
      <c r="P13" s="65">
        <f>VLOOKUP($A13,'Return Data'!$B$7:$R$2292,15,0)</f>
        <v>12.922800000000001</v>
      </c>
      <c r="Q13" s="66">
        <f t="shared" si="6"/>
        <v>4</v>
      </c>
      <c r="R13" s="65">
        <f>VLOOKUP($A13,'Return Data'!$B$7:$R$2292,16,0)</f>
        <v>11.4407</v>
      </c>
      <c r="S13" s="67">
        <f t="shared" si="7"/>
        <v>20</v>
      </c>
    </row>
    <row r="14" spans="1:20" x14ac:dyDescent="0.3">
      <c r="A14" s="63" t="s">
        <v>489</v>
      </c>
      <c r="B14" s="64">
        <f>VLOOKUP($A14,'Return Data'!$B$7:$R$2292,3,0)</f>
        <v>44616</v>
      </c>
      <c r="C14" s="65">
        <f>VLOOKUP($A14,'Return Data'!$B$7:$R$2292,4,0)</f>
        <v>218.846</v>
      </c>
      <c r="D14" s="65">
        <f>VLOOKUP($A14,'Return Data'!$B$7:$R$2292,10,0)</f>
        <v>-7.8139000000000003</v>
      </c>
      <c r="E14" s="66">
        <f t="shared" si="0"/>
        <v>28</v>
      </c>
      <c r="F14" s="65">
        <f>VLOOKUP($A14,'Return Data'!$B$7:$R$2292,11,0)</f>
        <v>-4.6489000000000003</v>
      </c>
      <c r="G14" s="66">
        <f t="shared" si="1"/>
        <v>31</v>
      </c>
      <c r="H14" s="65">
        <f>VLOOKUP($A14,'Return Data'!$B$7:$R$2292,12,0)</f>
        <v>3.2974999999999999</v>
      </c>
      <c r="I14" s="66">
        <f t="shared" si="2"/>
        <v>29</v>
      </c>
      <c r="J14" s="65">
        <f>VLOOKUP($A14,'Return Data'!$B$7:$R$2292,13,0)</f>
        <v>7.4565000000000001</v>
      </c>
      <c r="K14" s="66">
        <f t="shared" si="3"/>
        <v>22</v>
      </c>
      <c r="L14" s="65">
        <f>VLOOKUP($A14,'Return Data'!$B$7:$R$2292,17,0)</f>
        <v>12.932600000000001</v>
      </c>
      <c r="M14" s="66">
        <f t="shared" si="4"/>
        <v>23</v>
      </c>
      <c r="N14" s="65">
        <f>VLOOKUP($A14,'Return Data'!$B$7:$R$2292,14,0)</f>
        <v>15.9413</v>
      </c>
      <c r="O14" s="66">
        <f t="shared" si="5"/>
        <v>7</v>
      </c>
      <c r="P14" s="65">
        <f>VLOOKUP($A14,'Return Data'!$B$7:$R$2292,15,0)</f>
        <v>11.330500000000001</v>
      </c>
      <c r="Q14" s="66">
        <f t="shared" si="6"/>
        <v>10</v>
      </c>
      <c r="R14" s="65">
        <f>VLOOKUP($A14,'Return Data'!$B$7:$R$2292,16,0)</f>
        <v>14.516999999999999</v>
      </c>
      <c r="S14" s="67">
        <f t="shared" si="7"/>
        <v>7</v>
      </c>
    </row>
    <row r="15" spans="1:20" x14ac:dyDescent="0.3">
      <c r="A15" s="63" t="s">
        <v>491</v>
      </c>
      <c r="B15" s="64">
        <f>VLOOKUP($A15,'Return Data'!$B$7:$R$2292,3,0)</f>
        <v>44616</v>
      </c>
      <c r="C15" s="65">
        <f>VLOOKUP($A15,'Return Data'!$B$7:$R$2292,4,0)</f>
        <v>36.54</v>
      </c>
      <c r="D15" s="65">
        <f>VLOOKUP($A15,'Return Data'!$B$7:$R$2292,10,0)</f>
        <v>-5.3613</v>
      </c>
      <c r="E15" s="66">
        <f t="shared" si="0"/>
        <v>9</v>
      </c>
      <c r="F15" s="65">
        <f>VLOOKUP($A15,'Return Data'!$B$7:$R$2292,11,0)</f>
        <v>1.2188000000000001</v>
      </c>
      <c r="G15" s="66">
        <f t="shared" si="1"/>
        <v>3</v>
      </c>
      <c r="H15" s="65">
        <f>VLOOKUP($A15,'Return Data'!$B$7:$R$2292,12,0)</f>
        <v>9.0420999999999996</v>
      </c>
      <c r="I15" s="66">
        <f t="shared" si="2"/>
        <v>5</v>
      </c>
      <c r="J15" s="65">
        <f>VLOOKUP($A15,'Return Data'!$B$7:$R$2292,13,0)</f>
        <v>12.8126</v>
      </c>
      <c r="K15" s="66">
        <f t="shared" si="3"/>
        <v>7</v>
      </c>
      <c r="L15" s="65">
        <f>VLOOKUP($A15,'Return Data'!$B$7:$R$2292,17,0)</f>
        <v>15.966200000000001</v>
      </c>
      <c r="M15" s="66">
        <f t="shared" si="4"/>
        <v>13</v>
      </c>
      <c r="N15" s="65">
        <f>VLOOKUP($A15,'Return Data'!$B$7:$R$2292,14,0)</f>
        <v>14.6959</v>
      </c>
      <c r="O15" s="66">
        <f t="shared" si="5"/>
        <v>10</v>
      </c>
      <c r="P15" s="65">
        <f>VLOOKUP($A15,'Return Data'!$B$7:$R$2292,15,0)</f>
        <v>11.5634</v>
      </c>
      <c r="Q15" s="66">
        <f t="shared" si="6"/>
        <v>9</v>
      </c>
      <c r="R15" s="65">
        <f>VLOOKUP($A15,'Return Data'!$B$7:$R$2292,16,0)</f>
        <v>10.879</v>
      </c>
      <c r="S15" s="67">
        <f t="shared" si="7"/>
        <v>24</v>
      </c>
    </row>
    <row r="16" spans="1:20" x14ac:dyDescent="0.3">
      <c r="A16" s="63" t="s">
        <v>492</v>
      </c>
      <c r="B16" s="64">
        <f>VLOOKUP($A16,'Return Data'!$B$7:$R$2292,3,0)</f>
        <v>44616</v>
      </c>
      <c r="C16" s="65">
        <f>VLOOKUP($A16,'Return Data'!$B$7:$R$2292,4,0)</f>
        <v>165.62909999999999</v>
      </c>
      <c r="D16" s="65">
        <f>VLOOKUP($A16,'Return Data'!$B$7:$R$2292,10,0)</f>
        <v>-6.4324000000000003</v>
      </c>
      <c r="E16" s="66">
        <f t="shared" si="0"/>
        <v>20</v>
      </c>
      <c r="F16" s="65">
        <f>VLOOKUP($A16,'Return Data'!$B$7:$R$2292,11,0)</f>
        <v>-2.9087000000000001</v>
      </c>
      <c r="G16" s="66">
        <f t="shared" si="1"/>
        <v>27</v>
      </c>
      <c r="H16" s="65">
        <f>VLOOKUP($A16,'Return Data'!$B$7:$R$2292,12,0)</f>
        <v>4.0258000000000003</v>
      </c>
      <c r="I16" s="66">
        <f t="shared" si="2"/>
        <v>23</v>
      </c>
      <c r="J16" s="65">
        <f>VLOOKUP($A16,'Return Data'!$B$7:$R$2292,13,0)</f>
        <v>7.2468000000000004</v>
      </c>
      <c r="K16" s="66">
        <f t="shared" si="3"/>
        <v>23</v>
      </c>
      <c r="L16" s="65">
        <f>VLOOKUP($A16,'Return Data'!$B$7:$R$2292,17,0)</f>
        <v>15.3249</v>
      </c>
      <c r="M16" s="66">
        <f t="shared" si="4"/>
        <v>16</v>
      </c>
      <c r="N16" s="65">
        <f>VLOOKUP($A16,'Return Data'!$B$7:$R$2292,14,0)</f>
        <v>13.303100000000001</v>
      </c>
      <c r="O16" s="66">
        <f t="shared" si="5"/>
        <v>17</v>
      </c>
      <c r="P16" s="65">
        <f>VLOOKUP($A16,'Return Data'!$B$7:$R$2292,15,0)</f>
        <v>9.9687999999999999</v>
      </c>
      <c r="Q16" s="66">
        <f t="shared" si="6"/>
        <v>12</v>
      </c>
      <c r="R16" s="65">
        <f>VLOOKUP($A16,'Return Data'!$B$7:$R$2292,16,0)</f>
        <v>13.463200000000001</v>
      </c>
      <c r="S16" s="67">
        <f t="shared" si="7"/>
        <v>9</v>
      </c>
    </row>
    <row r="17" spans="1:19" x14ac:dyDescent="0.3">
      <c r="A17" s="63" t="s">
        <v>494</v>
      </c>
      <c r="B17" s="64">
        <f>VLOOKUP($A17,'Return Data'!$B$7:$R$2292,3,0)</f>
        <v>44616</v>
      </c>
      <c r="C17" s="65">
        <f>VLOOKUP($A17,'Return Data'!$B$7:$R$2292,4,0)</f>
        <v>75.581999999999994</v>
      </c>
      <c r="D17" s="65">
        <f>VLOOKUP($A17,'Return Data'!$B$7:$R$2292,10,0)</f>
        <v>-4.6223999999999998</v>
      </c>
      <c r="E17" s="66">
        <f t="shared" si="0"/>
        <v>4</v>
      </c>
      <c r="F17" s="65">
        <f>VLOOKUP($A17,'Return Data'!$B$7:$R$2292,11,0)</f>
        <v>0.93079999999999996</v>
      </c>
      <c r="G17" s="66">
        <f t="shared" si="1"/>
        <v>5</v>
      </c>
      <c r="H17" s="65">
        <f>VLOOKUP($A17,'Return Data'!$B$7:$R$2292,12,0)</f>
        <v>6.3083</v>
      </c>
      <c r="I17" s="66">
        <f t="shared" si="2"/>
        <v>18</v>
      </c>
      <c r="J17" s="65">
        <f>VLOOKUP($A17,'Return Data'!$B$7:$R$2292,13,0)</f>
        <v>9.7028999999999996</v>
      </c>
      <c r="K17" s="66">
        <f t="shared" si="3"/>
        <v>16</v>
      </c>
      <c r="L17" s="65">
        <f>VLOOKUP($A17,'Return Data'!$B$7:$R$2292,17,0)</f>
        <v>17.5242</v>
      </c>
      <c r="M17" s="66">
        <f t="shared" si="4"/>
        <v>10</v>
      </c>
      <c r="N17" s="65">
        <f>VLOOKUP($A17,'Return Data'!$B$7:$R$2292,14,0)</f>
        <v>14.390700000000001</v>
      </c>
      <c r="O17" s="66">
        <f t="shared" si="5"/>
        <v>11</v>
      </c>
      <c r="P17" s="65">
        <f>VLOOKUP($A17,'Return Data'!$B$7:$R$2292,15,0)</f>
        <v>9.8362999999999996</v>
      </c>
      <c r="Q17" s="66">
        <f t="shared" si="6"/>
        <v>13</v>
      </c>
      <c r="R17" s="65">
        <f>VLOOKUP($A17,'Return Data'!$B$7:$R$2292,16,0)</f>
        <v>12.715</v>
      </c>
      <c r="S17" s="67">
        <f t="shared" si="7"/>
        <v>10</v>
      </c>
    </row>
    <row r="18" spans="1:19" x14ac:dyDescent="0.3">
      <c r="A18" s="63" t="s">
        <v>497</v>
      </c>
      <c r="B18" s="64">
        <f>VLOOKUP($A18,'Return Data'!$B$7:$R$2292,3,0)</f>
        <v>44616</v>
      </c>
      <c r="C18" s="65">
        <f>VLOOKUP($A18,'Return Data'!$B$7:$R$2292,4,0)</f>
        <v>14.9072</v>
      </c>
      <c r="D18" s="65">
        <f>VLOOKUP($A18,'Return Data'!$B$7:$R$2292,10,0)</f>
        <v>-5.6863999999999999</v>
      </c>
      <c r="E18" s="66">
        <f t="shared" si="0"/>
        <v>11</v>
      </c>
      <c r="F18" s="65">
        <f>VLOOKUP($A18,'Return Data'!$B$7:$R$2292,11,0)</f>
        <v>-1.8236000000000001</v>
      </c>
      <c r="G18" s="66">
        <f t="shared" si="1"/>
        <v>19</v>
      </c>
      <c r="H18" s="65">
        <f>VLOOKUP($A18,'Return Data'!$B$7:$R$2292,12,0)</f>
        <v>5.0994000000000002</v>
      </c>
      <c r="I18" s="66">
        <f t="shared" si="2"/>
        <v>21</v>
      </c>
      <c r="J18" s="65">
        <f>VLOOKUP($A18,'Return Data'!$B$7:$R$2292,13,0)</f>
        <v>6.6498999999999997</v>
      </c>
      <c r="K18" s="66">
        <f t="shared" si="3"/>
        <v>25</v>
      </c>
      <c r="L18" s="65">
        <f>VLOOKUP($A18,'Return Data'!$B$7:$R$2292,17,0)</f>
        <v>13.247</v>
      </c>
      <c r="M18" s="66">
        <f t="shared" si="4"/>
        <v>22</v>
      </c>
      <c r="N18" s="65">
        <f>VLOOKUP($A18,'Return Data'!$B$7:$R$2292,14,0)</f>
        <v>13.4293</v>
      </c>
      <c r="O18" s="66">
        <f t="shared" si="5"/>
        <v>16</v>
      </c>
      <c r="P18" s="65"/>
      <c r="Q18" s="66"/>
      <c r="R18" s="65">
        <f>VLOOKUP($A18,'Return Data'!$B$7:$R$2292,16,0)</f>
        <v>12.6767</v>
      </c>
      <c r="S18" s="67">
        <f t="shared" si="7"/>
        <v>12</v>
      </c>
    </row>
    <row r="19" spans="1:19" x14ac:dyDescent="0.3">
      <c r="A19" s="63" t="s">
        <v>498</v>
      </c>
      <c r="B19" s="64">
        <f>VLOOKUP($A19,'Return Data'!$B$7:$R$2292,3,0)</f>
        <v>44616</v>
      </c>
      <c r="C19" s="65">
        <f>VLOOKUP($A19,'Return Data'!$B$7:$R$2292,4,0)</f>
        <v>214.09</v>
      </c>
      <c r="D19" s="65">
        <f>VLOOKUP($A19,'Return Data'!$B$7:$R$2292,10,0)</f>
        <v>-3.0872000000000002</v>
      </c>
      <c r="E19" s="66">
        <f t="shared" si="0"/>
        <v>3</v>
      </c>
      <c r="F19" s="65">
        <f>VLOOKUP($A19,'Return Data'!$B$7:$R$2292,11,0)</f>
        <v>9.2629999999999999</v>
      </c>
      <c r="G19" s="66">
        <f t="shared" si="1"/>
        <v>1</v>
      </c>
      <c r="H19" s="65">
        <f>VLOOKUP($A19,'Return Data'!$B$7:$R$2292,12,0)</f>
        <v>17.5931</v>
      </c>
      <c r="I19" s="66">
        <f t="shared" si="2"/>
        <v>1</v>
      </c>
      <c r="J19" s="65">
        <f>VLOOKUP($A19,'Return Data'!$B$7:$R$2292,13,0)</f>
        <v>23.952100000000002</v>
      </c>
      <c r="K19" s="66">
        <f t="shared" si="3"/>
        <v>3</v>
      </c>
      <c r="L19" s="65">
        <f>VLOOKUP($A19,'Return Data'!$B$7:$R$2292,17,0)</f>
        <v>25.4785</v>
      </c>
      <c r="M19" s="66">
        <f t="shared" si="4"/>
        <v>3</v>
      </c>
      <c r="N19" s="65">
        <f>VLOOKUP($A19,'Return Data'!$B$7:$R$2292,14,0)</f>
        <v>19.618400000000001</v>
      </c>
      <c r="O19" s="66">
        <f t="shared" si="5"/>
        <v>3</v>
      </c>
      <c r="P19" s="65">
        <f>VLOOKUP($A19,'Return Data'!$B$7:$R$2292,15,0)</f>
        <v>13.705500000000001</v>
      </c>
      <c r="Q19" s="66">
        <f t="shared" si="6"/>
        <v>3</v>
      </c>
      <c r="R19" s="65">
        <f>VLOOKUP($A19,'Return Data'!$B$7:$R$2292,16,0)</f>
        <v>14.709199999999999</v>
      </c>
      <c r="S19" s="67">
        <f t="shared" si="7"/>
        <v>6</v>
      </c>
    </row>
    <row r="20" spans="1:19" x14ac:dyDescent="0.3">
      <c r="A20" s="63" t="s">
        <v>500</v>
      </c>
      <c r="B20" s="64">
        <f>VLOOKUP($A20,'Return Data'!$B$7:$R$2292,3,0)</f>
        <v>44616</v>
      </c>
      <c r="C20" s="65">
        <f>VLOOKUP($A20,'Return Data'!$B$7:$R$2292,4,0)</f>
        <v>15.165699999999999</v>
      </c>
      <c r="D20" s="65">
        <f>VLOOKUP($A20,'Return Data'!$B$7:$R$2292,10,0)</f>
        <v>-5.9515000000000002</v>
      </c>
      <c r="E20" s="66">
        <f t="shared" si="0"/>
        <v>15</v>
      </c>
      <c r="F20" s="65">
        <f>VLOOKUP($A20,'Return Data'!$B$7:$R$2292,11,0)</f>
        <v>0.70450000000000002</v>
      </c>
      <c r="G20" s="66">
        <f t="shared" si="1"/>
        <v>6</v>
      </c>
      <c r="H20" s="65">
        <f>VLOOKUP($A20,'Return Data'!$B$7:$R$2292,12,0)</f>
        <v>6.7548000000000004</v>
      </c>
      <c r="I20" s="66">
        <f t="shared" si="2"/>
        <v>16</v>
      </c>
      <c r="J20" s="65">
        <f>VLOOKUP($A20,'Return Data'!$B$7:$R$2292,13,0)</f>
        <v>9.0680999999999994</v>
      </c>
      <c r="K20" s="66">
        <f t="shared" si="3"/>
        <v>17</v>
      </c>
      <c r="L20" s="65">
        <f>VLOOKUP($A20,'Return Data'!$B$7:$R$2292,17,0)</f>
        <v>14.1091</v>
      </c>
      <c r="M20" s="66">
        <f t="shared" si="4"/>
        <v>18</v>
      </c>
      <c r="N20" s="65">
        <f>VLOOKUP($A20,'Return Data'!$B$7:$R$2292,14,0)</f>
        <v>11.6119</v>
      </c>
      <c r="O20" s="66">
        <f t="shared" si="5"/>
        <v>24</v>
      </c>
      <c r="P20" s="65">
        <f>VLOOKUP($A20,'Return Data'!$B$7:$R$2292,15,0)</f>
        <v>7.2087000000000003</v>
      </c>
      <c r="Q20" s="66">
        <f t="shared" si="6"/>
        <v>23</v>
      </c>
      <c r="R20" s="65">
        <f>VLOOKUP($A20,'Return Data'!$B$7:$R$2292,16,0)</f>
        <v>8.1113</v>
      </c>
      <c r="S20" s="67">
        <f t="shared" si="7"/>
        <v>31</v>
      </c>
    </row>
    <row r="21" spans="1:19" x14ac:dyDescent="0.3">
      <c r="A21" s="63" t="s">
        <v>503</v>
      </c>
      <c r="B21" s="64">
        <f>VLOOKUP($A21,'Return Data'!$B$7:$R$2292,3,0)</f>
        <v>44616</v>
      </c>
      <c r="C21" s="65">
        <f>VLOOKUP($A21,'Return Data'!$B$7:$R$2292,4,0)</f>
        <v>15.97</v>
      </c>
      <c r="D21" s="65">
        <f>VLOOKUP($A21,'Return Data'!$B$7:$R$2292,10,0)</f>
        <v>-6.1140999999999996</v>
      </c>
      <c r="E21" s="66">
        <f t="shared" si="0"/>
        <v>16</v>
      </c>
      <c r="F21" s="65">
        <f>VLOOKUP($A21,'Return Data'!$B$7:$R$2292,11,0)</f>
        <v>-3.2121</v>
      </c>
      <c r="G21" s="66">
        <f t="shared" si="1"/>
        <v>29</v>
      </c>
      <c r="H21" s="65">
        <f>VLOOKUP($A21,'Return Data'!$B$7:$R$2292,12,0)</f>
        <v>6.8941999999999997</v>
      </c>
      <c r="I21" s="66">
        <f t="shared" si="2"/>
        <v>15</v>
      </c>
      <c r="J21" s="65">
        <f>VLOOKUP($A21,'Return Data'!$B$7:$R$2292,13,0)</f>
        <v>11.9916</v>
      </c>
      <c r="K21" s="66">
        <f t="shared" si="3"/>
        <v>10</v>
      </c>
      <c r="L21" s="65">
        <f>VLOOKUP($A21,'Return Data'!$B$7:$R$2292,17,0)</f>
        <v>16.114799999999999</v>
      </c>
      <c r="M21" s="66">
        <f t="shared" si="4"/>
        <v>12</v>
      </c>
      <c r="N21" s="65">
        <f>VLOOKUP($A21,'Return Data'!$B$7:$R$2292,14,0)</f>
        <v>13.7118</v>
      </c>
      <c r="O21" s="66">
        <f t="shared" si="5"/>
        <v>14</v>
      </c>
      <c r="P21" s="65">
        <f>VLOOKUP($A21,'Return Data'!$B$7:$R$2292,15,0)</f>
        <v>9.1089000000000002</v>
      </c>
      <c r="Q21" s="66">
        <f t="shared" si="6"/>
        <v>17</v>
      </c>
      <c r="R21" s="65">
        <f>VLOOKUP($A21,'Return Data'!$B$7:$R$2292,16,0)</f>
        <v>9.5038999999999998</v>
      </c>
      <c r="S21" s="67">
        <f t="shared" si="7"/>
        <v>28</v>
      </c>
    </row>
    <row r="22" spans="1:19" x14ac:dyDescent="0.3">
      <c r="A22" s="63" t="s">
        <v>505</v>
      </c>
      <c r="B22" s="64">
        <f>VLOOKUP($A22,'Return Data'!$B$7:$R$2292,3,0)</f>
        <v>44616</v>
      </c>
      <c r="C22" s="65">
        <f>VLOOKUP($A22,'Return Data'!$B$7:$R$2292,4,0)</f>
        <v>13.730600000000001</v>
      </c>
      <c r="D22" s="65">
        <f>VLOOKUP($A22,'Return Data'!$B$7:$R$2292,10,0)</f>
        <v>-7.2751999999999999</v>
      </c>
      <c r="E22" s="66">
        <f t="shared" si="0"/>
        <v>27</v>
      </c>
      <c r="F22" s="65">
        <f>VLOOKUP($A22,'Return Data'!$B$7:$R$2292,11,0)</f>
        <v>-1.6136999999999999</v>
      </c>
      <c r="G22" s="66">
        <f t="shared" si="1"/>
        <v>18</v>
      </c>
      <c r="H22" s="65">
        <f>VLOOKUP($A22,'Return Data'!$B$7:$R$2292,12,0)</f>
        <v>3.9394</v>
      </c>
      <c r="I22" s="66">
        <f t="shared" si="2"/>
        <v>24</v>
      </c>
      <c r="J22" s="65">
        <f>VLOOKUP($A22,'Return Data'!$B$7:$R$2292,13,0)</f>
        <v>5.9353999999999996</v>
      </c>
      <c r="K22" s="66">
        <f t="shared" si="3"/>
        <v>27</v>
      </c>
      <c r="L22" s="65">
        <f>VLOOKUP($A22,'Return Data'!$B$7:$R$2292,17,0)</f>
        <v>11.5002</v>
      </c>
      <c r="M22" s="66">
        <f t="shared" si="4"/>
        <v>25</v>
      </c>
      <c r="N22" s="65">
        <f>VLOOKUP($A22,'Return Data'!$B$7:$R$2292,14,0)</f>
        <v>11.172599999999999</v>
      </c>
      <c r="O22" s="66">
        <f t="shared" si="5"/>
        <v>25</v>
      </c>
      <c r="P22" s="65"/>
      <c r="Q22" s="66"/>
      <c r="R22" s="65">
        <f>VLOOKUP($A22,'Return Data'!$B$7:$R$2292,16,0)</f>
        <v>10.4056</v>
      </c>
      <c r="S22" s="67">
        <f t="shared" si="7"/>
        <v>25</v>
      </c>
    </row>
    <row r="23" spans="1:19" x14ac:dyDescent="0.3">
      <c r="A23" s="63" t="s">
        <v>507</v>
      </c>
      <c r="B23" s="64">
        <f>VLOOKUP($A23,'Return Data'!$B$7:$R$2292,3,0)</f>
        <v>44616</v>
      </c>
      <c r="C23" s="65">
        <f>VLOOKUP($A23,'Return Data'!$B$7:$R$2292,4,0)</f>
        <v>13.492100000000001</v>
      </c>
      <c r="D23" s="65">
        <f>VLOOKUP($A23,'Return Data'!$B$7:$R$2292,10,0)</f>
        <v>-6.6349</v>
      </c>
      <c r="E23" s="66">
        <f t="shared" si="0"/>
        <v>23</v>
      </c>
      <c r="F23" s="65">
        <f>VLOOKUP($A23,'Return Data'!$B$7:$R$2292,11,0)</f>
        <v>-2.8045</v>
      </c>
      <c r="G23" s="66">
        <f t="shared" si="1"/>
        <v>26</v>
      </c>
      <c r="H23" s="65">
        <f>VLOOKUP($A23,'Return Data'!$B$7:$R$2292,12,0)</f>
        <v>3.8205</v>
      </c>
      <c r="I23" s="66">
        <f t="shared" si="2"/>
        <v>25</v>
      </c>
      <c r="J23" s="65">
        <f>VLOOKUP($A23,'Return Data'!$B$7:$R$2292,13,0)</f>
        <v>5.5430999999999999</v>
      </c>
      <c r="K23" s="66">
        <f t="shared" si="3"/>
        <v>29</v>
      </c>
      <c r="L23" s="65">
        <f>VLOOKUP($A23,'Return Data'!$B$7:$R$2292,17,0)</f>
        <v>9.4105000000000008</v>
      </c>
      <c r="M23" s="66">
        <f t="shared" si="4"/>
        <v>29</v>
      </c>
      <c r="N23" s="65">
        <f>VLOOKUP($A23,'Return Data'!$B$7:$R$2292,14,0)</f>
        <v>10.9026</v>
      </c>
      <c r="O23" s="66">
        <f t="shared" si="5"/>
        <v>27</v>
      </c>
      <c r="P23" s="65"/>
      <c r="Q23" s="66"/>
      <c r="R23" s="65">
        <f>VLOOKUP($A23,'Return Data'!$B$7:$R$2292,16,0)</f>
        <v>8.5337999999999994</v>
      </c>
      <c r="S23" s="67">
        <f t="shared" si="7"/>
        <v>30</v>
      </c>
    </row>
    <row r="24" spans="1:19" x14ac:dyDescent="0.3">
      <c r="A24" s="63" t="s">
        <v>508</v>
      </c>
      <c r="B24" s="64">
        <f>VLOOKUP($A24,'Return Data'!$B$7:$R$2292,3,0)</f>
        <v>44616</v>
      </c>
      <c r="C24" s="65">
        <f>VLOOKUP($A24,'Return Data'!$B$7:$R$2292,4,0)</f>
        <v>190.32026144101499</v>
      </c>
      <c r="D24" s="65">
        <f>VLOOKUP($A24,'Return Data'!$B$7:$R$2292,10,0)</f>
        <v>-6.1185999999999998</v>
      </c>
      <c r="E24" s="66">
        <f t="shared" si="0"/>
        <v>17</v>
      </c>
      <c r="F24" s="65">
        <f>VLOOKUP($A24,'Return Data'!$B$7:$R$2292,11,0)</f>
        <v>-2.5579000000000001</v>
      </c>
      <c r="G24" s="66">
        <f t="shared" si="1"/>
        <v>23</v>
      </c>
      <c r="H24" s="65">
        <f>VLOOKUP($A24,'Return Data'!$B$7:$R$2292,12,0)</f>
        <v>3.5851999999999999</v>
      </c>
      <c r="I24" s="66">
        <f t="shared" si="2"/>
        <v>26</v>
      </c>
      <c r="J24" s="65">
        <f>VLOOKUP($A24,'Return Data'!$B$7:$R$2292,13,0)</f>
        <v>8.3467000000000002</v>
      </c>
      <c r="K24" s="66">
        <f t="shared" si="3"/>
        <v>20</v>
      </c>
      <c r="L24" s="65">
        <f>VLOOKUP($A24,'Return Data'!$B$7:$R$2292,17,0)</f>
        <v>23.598199999999999</v>
      </c>
      <c r="M24" s="66">
        <f t="shared" si="4"/>
        <v>4</v>
      </c>
      <c r="N24" s="65">
        <f>VLOOKUP($A24,'Return Data'!$B$7:$R$2292,14,0)</f>
        <v>11.8721</v>
      </c>
      <c r="O24" s="66">
        <f t="shared" si="5"/>
        <v>23</v>
      </c>
      <c r="P24" s="65">
        <f>VLOOKUP($A24,'Return Data'!$B$7:$R$2292,15,0)</f>
        <v>9.5815999999999999</v>
      </c>
      <c r="Q24" s="66">
        <f t="shared" si="6"/>
        <v>15</v>
      </c>
      <c r="R24" s="65">
        <f>VLOOKUP($A24,'Return Data'!$B$7:$R$2292,16,0)</f>
        <v>11.565099999999999</v>
      </c>
      <c r="S24" s="67">
        <f t="shared" si="7"/>
        <v>19</v>
      </c>
    </row>
    <row r="25" spans="1:19" x14ac:dyDescent="0.3">
      <c r="A25" s="63" t="s">
        <v>1784</v>
      </c>
      <c r="B25" s="64">
        <f>VLOOKUP($A25,'Return Data'!$B$7:$R$2292,3,0)</f>
        <v>44616</v>
      </c>
      <c r="C25" s="65">
        <f>VLOOKUP($A25,'Return Data'!$B$7:$R$2292,4,0)</f>
        <v>37.823999999999998</v>
      </c>
      <c r="D25" s="65">
        <f>VLOOKUP($A25,'Return Data'!$B$7:$R$2292,10,0)</f>
        <v>-5.0244999999999997</v>
      </c>
      <c r="E25" s="66">
        <f t="shared" si="0"/>
        <v>6</v>
      </c>
      <c r="F25" s="65">
        <f>VLOOKUP($A25,'Return Data'!$B$7:$R$2292,11,0)</f>
        <v>1.1121000000000001</v>
      </c>
      <c r="G25" s="66">
        <f t="shared" si="1"/>
        <v>4</v>
      </c>
      <c r="H25" s="65">
        <f>VLOOKUP($A25,'Return Data'!$B$7:$R$2292,12,0)</f>
        <v>6.8987999999999996</v>
      </c>
      <c r="I25" s="66">
        <f t="shared" si="2"/>
        <v>14</v>
      </c>
      <c r="J25" s="65">
        <f>VLOOKUP($A25,'Return Data'!$B$7:$R$2292,13,0)</f>
        <v>12.618399999999999</v>
      </c>
      <c r="K25" s="66">
        <f t="shared" si="3"/>
        <v>9</v>
      </c>
      <c r="L25" s="65">
        <f>VLOOKUP($A25,'Return Data'!$B$7:$R$2292,17,0)</f>
        <v>18.568899999999999</v>
      </c>
      <c r="M25" s="66">
        <f t="shared" si="4"/>
        <v>7</v>
      </c>
      <c r="N25" s="65">
        <f>VLOOKUP($A25,'Return Data'!$B$7:$R$2292,14,0)</f>
        <v>18.275200000000002</v>
      </c>
      <c r="O25" s="66">
        <f t="shared" si="5"/>
        <v>4</v>
      </c>
      <c r="P25" s="65">
        <f>VLOOKUP($A25,'Return Data'!$B$7:$R$2292,15,0)</f>
        <v>11.641500000000001</v>
      </c>
      <c r="Q25" s="66">
        <f t="shared" si="6"/>
        <v>8</v>
      </c>
      <c r="R25" s="65">
        <f>VLOOKUP($A25,'Return Data'!$B$7:$R$2292,16,0)</f>
        <v>10.955299999999999</v>
      </c>
      <c r="S25" s="67">
        <f t="shared" si="7"/>
        <v>23</v>
      </c>
    </row>
    <row r="26" spans="1:19" x14ac:dyDescent="0.3">
      <c r="A26" s="63" t="s">
        <v>511</v>
      </c>
      <c r="B26" s="64">
        <f>VLOOKUP($A26,'Return Data'!$B$7:$R$2292,3,0)</f>
        <v>44616</v>
      </c>
      <c r="C26" s="65">
        <f>VLOOKUP($A26,'Return Data'!$B$7:$R$2292,4,0)</f>
        <v>34.744999999999997</v>
      </c>
      <c r="D26" s="65">
        <f>VLOOKUP($A26,'Return Data'!$B$7:$R$2292,10,0)</f>
        <v>-6.9196999999999997</v>
      </c>
      <c r="E26" s="66">
        <f t="shared" si="0"/>
        <v>26</v>
      </c>
      <c r="F26" s="65">
        <f>VLOOKUP($A26,'Return Data'!$B$7:$R$2292,11,0)</f>
        <v>-2.6204999999999998</v>
      </c>
      <c r="G26" s="66">
        <f t="shared" si="1"/>
        <v>24</v>
      </c>
      <c r="H26" s="65">
        <f>VLOOKUP($A26,'Return Data'!$B$7:$R$2292,12,0)</f>
        <v>3.3309000000000002</v>
      </c>
      <c r="I26" s="66">
        <f t="shared" si="2"/>
        <v>28</v>
      </c>
      <c r="J26" s="65">
        <f>VLOOKUP($A26,'Return Data'!$B$7:$R$2292,13,0)</f>
        <v>6.4557000000000002</v>
      </c>
      <c r="K26" s="66">
        <f t="shared" si="3"/>
        <v>26</v>
      </c>
      <c r="L26" s="65">
        <f>VLOOKUP($A26,'Return Data'!$B$7:$R$2292,17,0)</f>
        <v>12.670199999999999</v>
      </c>
      <c r="M26" s="66">
        <f t="shared" si="4"/>
        <v>24</v>
      </c>
      <c r="N26" s="65">
        <f>VLOOKUP($A26,'Return Data'!$B$7:$R$2292,14,0)</f>
        <v>12.257</v>
      </c>
      <c r="O26" s="66">
        <f t="shared" si="5"/>
        <v>22</v>
      </c>
      <c r="P26" s="65">
        <f>VLOOKUP($A26,'Return Data'!$B$7:$R$2292,15,0)</f>
        <v>9.0882000000000005</v>
      </c>
      <c r="Q26" s="66">
        <f t="shared" si="6"/>
        <v>18</v>
      </c>
      <c r="R26" s="65">
        <f>VLOOKUP($A26,'Return Data'!$B$7:$R$2292,16,0)</f>
        <v>11.9253</v>
      </c>
      <c r="S26" s="67">
        <f t="shared" si="7"/>
        <v>14</v>
      </c>
    </row>
    <row r="27" spans="1:19" x14ac:dyDescent="0.3">
      <c r="A27" s="63" t="s">
        <v>512</v>
      </c>
      <c r="B27" s="64">
        <f>VLOOKUP($A27,'Return Data'!$B$7:$R$2292,3,0)</f>
        <v>44616</v>
      </c>
      <c r="C27" s="65">
        <f>VLOOKUP($A27,'Return Data'!$B$7:$R$2292,4,0)</f>
        <v>129.96780000000001</v>
      </c>
      <c r="D27" s="65">
        <f>VLOOKUP($A27,'Return Data'!$B$7:$R$2292,10,0)</f>
        <v>-6.4394</v>
      </c>
      <c r="E27" s="66">
        <f t="shared" si="0"/>
        <v>21</v>
      </c>
      <c r="F27" s="65">
        <f>VLOOKUP($A27,'Return Data'!$B$7:$R$2292,11,0)</f>
        <v>-3.5556000000000001</v>
      </c>
      <c r="G27" s="66">
        <f t="shared" si="1"/>
        <v>30</v>
      </c>
      <c r="H27" s="65">
        <f>VLOOKUP($A27,'Return Data'!$B$7:$R$2292,12,0)</f>
        <v>4.3343999999999996</v>
      </c>
      <c r="I27" s="66">
        <f t="shared" si="2"/>
        <v>22</v>
      </c>
      <c r="J27" s="65">
        <f>VLOOKUP($A27,'Return Data'!$B$7:$R$2292,13,0)</f>
        <v>5.5907999999999998</v>
      </c>
      <c r="K27" s="66">
        <f t="shared" si="3"/>
        <v>28</v>
      </c>
      <c r="L27" s="65">
        <f>VLOOKUP($A27,'Return Data'!$B$7:$R$2292,17,0)</f>
        <v>8.125</v>
      </c>
      <c r="M27" s="66">
        <f t="shared" si="4"/>
        <v>32</v>
      </c>
      <c r="N27" s="65">
        <f>VLOOKUP($A27,'Return Data'!$B$7:$R$2292,14,0)</f>
        <v>10.9451</v>
      </c>
      <c r="O27" s="66">
        <f t="shared" si="5"/>
        <v>26</v>
      </c>
      <c r="P27" s="65">
        <f>VLOOKUP($A27,'Return Data'!$B$7:$R$2292,15,0)</f>
        <v>7.8669000000000002</v>
      </c>
      <c r="Q27" s="66">
        <f t="shared" si="6"/>
        <v>21</v>
      </c>
      <c r="R27" s="65">
        <f>VLOOKUP($A27,'Return Data'!$B$7:$R$2292,16,0)</f>
        <v>8.5761000000000003</v>
      </c>
      <c r="S27" s="67">
        <f t="shared" si="7"/>
        <v>29</v>
      </c>
    </row>
    <row r="28" spans="1:19" x14ac:dyDescent="0.3">
      <c r="A28" s="63" t="s">
        <v>515</v>
      </c>
      <c r="B28" s="64">
        <f>VLOOKUP($A28,'Return Data'!$B$7:$R$2292,3,0)</f>
        <v>44616</v>
      </c>
      <c r="C28" s="65">
        <f>VLOOKUP($A28,'Return Data'!$B$7:$R$2292,4,0)</f>
        <v>15.9161</v>
      </c>
      <c r="D28" s="65">
        <f>VLOOKUP($A28,'Return Data'!$B$7:$R$2292,10,0)</f>
        <v>-5.0403000000000002</v>
      </c>
      <c r="E28" s="66">
        <f t="shared" si="0"/>
        <v>7</v>
      </c>
      <c r="F28" s="65">
        <f>VLOOKUP($A28,'Return Data'!$B$7:$R$2292,11,0)</f>
        <v>-0.46899999999999997</v>
      </c>
      <c r="G28" s="66">
        <f t="shared" si="1"/>
        <v>11</v>
      </c>
      <c r="H28" s="65">
        <f>VLOOKUP($A28,'Return Data'!$B$7:$R$2292,12,0)</f>
        <v>8.8489000000000004</v>
      </c>
      <c r="I28" s="66">
        <f t="shared" si="2"/>
        <v>6</v>
      </c>
      <c r="J28" s="65">
        <f>VLOOKUP($A28,'Return Data'!$B$7:$R$2292,13,0)</f>
        <v>14.1798</v>
      </c>
      <c r="K28" s="66">
        <f t="shared" si="3"/>
        <v>4</v>
      </c>
      <c r="L28" s="65">
        <f>VLOOKUP($A28,'Return Data'!$B$7:$R$2292,17,0)</f>
        <v>19.038799999999998</v>
      </c>
      <c r="M28" s="66">
        <f t="shared" si="4"/>
        <v>6</v>
      </c>
      <c r="N28" s="65"/>
      <c r="O28" s="66"/>
      <c r="P28" s="65"/>
      <c r="Q28" s="66"/>
      <c r="R28" s="65">
        <f>VLOOKUP($A28,'Return Data'!$B$7:$R$2292,16,0)</f>
        <v>19.527100000000001</v>
      </c>
      <c r="S28" s="67">
        <f t="shared" si="7"/>
        <v>1</v>
      </c>
    </row>
    <row r="29" spans="1:19" x14ac:dyDescent="0.3">
      <c r="A29" s="63" t="s">
        <v>518</v>
      </c>
      <c r="B29" s="64">
        <f>VLOOKUP($A29,'Return Data'!$B$7:$R$2292,3,0)</f>
        <v>44616</v>
      </c>
      <c r="C29" s="65">
        <f>VLOOKUP($A29,'Return Data'!$B$7:$R$2292,4,0)</f>
        <v>20.640999999999998</v>
      </c>
      <c r="D29" s="65">
        <f>VLOOKUP($A29,'Return Data'!$B$7:$R$2292,10,0)</f>
        <v>-6.8967000000000001</v>
      </c>
      <c r="E29" s="66">
        <f t="shared" si="0"/>
        <v>25</v>
      </c>
      <c r="F29" s="65">
        <f>VLOOKUP($A29,'Return Data'!$B$7:$R$2292,11,0)</f>
        <v>-2.5034000000000001</v>
      </c>
      <c r="G29" s="66">
        <f t="shared" si="1"/>
        <v>22</v>
      </c>
      <c r="H29" s="65">
        <f>VLOOKUP($A29,'Return Data'!$B$7:$R$2292,12,0)</f>
        <v>5.3434999999999997</v>
      </c>
      <c r="I29" s="66">
        <f t="shared" si="2"/>
        <v>20</v>
      </c>
      <c r="J29" s="65">
        <f>VLOOKUP($A29,'Return Data'!$B$7:$R$2292,13,0)</f>
        <v>8.4314</v>
      </c>
      <c r="K29" s="66">
        <f t="shared" si="3"/>
        <v>19</v>
      </c>
      <c r="L29" s="65">
        <f>VLOOKUP($A29,'Return Data'!$B$7:$R$2292,17,0)</f>
        <v>15.360900000000001</v>
      </c>
      <c r="M29" s="66">
        <f t="shared" si="4"/>
        <v>15</v>
      </c>
      <c r="N29" s="65">
        <f>VLOOKUP($A29,'Return Data'!$B$7:$R$2292,14,0)</f>
        <v>14.2821</v>
      </c>
      <c r="O29" s="66">
        <f t="shared" si="5"/>
        <v>12</v>
      </c>
      <c r="P29" s="65">
        <f>VLOOKUP($A29,'Return Data'!$B$7:$R$2292,15,0)</f>
        <v>12.080399999999999</v>
      </c>
      <c r="Q29" s="66">
        <f t="shared" si="6"/>
        <v>6</v>
      </c>
      <c r="R29" s="65">
        <f>VLOOKUP($A29,'Return Data'!$B$7:$R$2292,16,0)</f>
        <v>11.641400000000001</v>
      </c>
      <c r="S29" s="67">
        <f t="shared" si="7"/>
        <v>17</v>
      </c>
    </row>
    <row r="30" spans="1:19" x14ac:dyDescent="0.3">
      <c r="A30" s="63" t="s">
        <v>520</v>
      </c>
      <c r="B30" s="64">
        <f>VLOOKUP($A30,'Return Data'!$B$7:$R$2292,3,0)</f>
        <v>44616</v>
      </c>
      <c r="C30" s="65">
        <f>VLOOKUP($A30,'Return Data'!$B$7:$R$2292,4,0)</f>
        <v>14.0099</v>
      </c>
      <c r="D30" s="65">
        <f>VLOOKUP($A30,'Return Data'!$B$7:$R$2292,10,0)</f>
        <v>-8.4829000000000008</v>
      </c>
      <c r="E30" s="66">
        <f t="shared" si="0"/>
        <v>30</v>
      </c>
      <c r="F30" s="65">
        <f>VLOOKUP($A30,'Return Data'!$B$7:$R$2292,11,0)</f>
        <v>-5.0968</v>
      </c>
      <c r="G30" s="66">
        <f t="shared" si="1"/>
        <v>32</v>
      </c>
      <c r="H30" s="65">
        <f>VLOOKUP($A30,'Return Data'!$B$7:$R$2292,12,0)</f>
        <v>5.28E-2</v>
      </c>
      <c r="I30" s="66">
        <f t="shared" si="2"/>
        <v>31</v>
      </c>
      <c r="J30" s="65">
        <f>VLOOKUP($A30,'Return Data'!$B$7:$R$2292,13,0)</f>
        <v>0.1229</v>
      </c>
      <c r="K30" s="66">
        <f t="shared" si="3"/>
        <v>32</v>
      </c>
      <c r="L30" s="65">
        <f>VLOOKUP($A30,'Return Data'!$B$7:$R$2292,17,0)</f>
        <v>9.1191999999999993</v>
      </c>
      <c r="M30" s="66">
        <f t="shared" si="4"/>
        <v>30</v>
      </c>
      <c r="N30" s="65">
        <f>VLOOKUP($A30,'Return Data'!$B$7:$R$2292,14,0)</f>
        <v>12.6873</v>
      </c>
      <c r="O30" s="66">
        <f t="shared" si="5"/>
        <v>20</v>
      </c>
      <c r="P30" s="65"/>
      <c r="Q30" s="66"/>
      <c r="R30" s="65">
        <f>VLOOKUP($A30,'Return Data'!$B$7:$R$2292,16,0)</f>
        <v>10.269</v>
      </c>
      <c r="S30" s="67">
        <f t="shared" si="7"/>
        <v>26</v>
      </c>
    </row>
    <row r="31" spans="1:19" x14ac:dyDescent="0.3">
      <c r="A31" s="63" t="s">
        <v>1955</v>
      </c>
      <c r="B31" s="64">
        <f>VLOOKUP($A31,'Return Data'!$B$7:$R$2292,3,0)</f>
        <v>44616</v>
      </c>
      <c r="C31" s="65">
        <f>VLOOKUP($A31,'Return Data'!$B$7:$R$2292,4,0)</f>
        <v>13.440300000000001</v>
      </c>
      <c r="D31" s="65">
        <f>VLOOKUP($A31,'Return Data'!$B$7:$R$2292,10,0)</f>
        <v>-5.6516000000000002</v>
      </c>
      <c r="E31" s="66">
        <f t="shared" si="0"/>
        <v>10</v>
      </c>
      <c r="F31" s="65">
        <f>VLOOKUP($A31,'Return Data'!$B$7:$R$2292,11,0)</f>
        <v>-1.1183000000000001</v>
      </c>
      <c r="G31" s="66">
        <f t="shared" si="1"/>
        <v>16</v>
      </c>
      <c r="H31" s="65">
        <f>VLOOKUP($A31,'Return Data'!$B$7:$R$2292,12,0)</f>
        <v>6.9534000000000002</v>
      </c>
      <c r="I31" s="66">
        <f t="shared" si="2"/>
        <v>13</v>
      </c>
      <c r="J31" s="65">
        <f>VLOOKUP($A31,'Return Data'!$B$7:$R$2292,13,0)</f>
        <v>8.6111000000000004</v>
      </c>
      <c r="K31" s="66">
        <f t="shared" si="3"/>
        <v>18</v>
      </c>
      <c r="L31" s="65">
        <f>VLOOKUP($A31,'Return Data'!$B$7:$R$2292,17,0)</f>
        <v>9.8292000000000002</v>
      </c>
      <c r="M31" s="66">
        <f t="shared" si="4"/>
        <v>28</v>
      </c>
      <c r="N31" s="65">
        <f>VLOOKUP($A31,'Return Data'!$B$7:$R$2292,14,0)</f>
        <v>10.792199999999999</v>
      </c>
      <c r="O31" s="66">
        <f t="shared" si="5"/>
        <v>28</v>
      </c>
      <c r="P31" s="65"/>
      <c r="Q31" s="66"/>
      <c r="R31" s="65">
        <f>VLOOKUP($A31,'Return Data'!$B$7:$R$2292,16,0)</f>
        <v>8.0373999999999999</v>
      </c>
      <c r="S31" s="67">
        <f t="shared" si="7"/>
        <v>32</v>
      </c>
    </row>
    <row r="32" spans="1:19" x14ac:dyDescent="0.3">
      <c r="A32" s="63" t="s">
        <v>521</v>
      </c>
      <c r="B32" s="64">
        <f>VLOOKUP($A32,'Return Data'!$B$7:$R$2292,3,0)</f>
        <v>44616</v>
      </c>
      <c r="C32" s="65">
        <f>VLOOKUP($A32,'Return Data'!$B$7:$R$2292,4,0)</f>
        <v>62.625900000000001</v>
      </c>
      <c r="D32" s="65">
        <f>VLOOKUP($A32,'Return Data'!$B$7:$R$2292,10,0)</f>
        <v>-5.8140999999999998</v>
      </c>
      <c r="E32" s="66">
        <f t="shared" si="0"/>
        <v>12</v>
      </c>
      <c r="F32" s="65">
        <f>VLOOKUP($A32,'Return Data'!$B$7:$R$2292,11,0)</f>
        <v>-0.4829</v>
      </c>
      <c r="G32" s="66">
        <f t="shared" si="1"/>
        <v>13</v>
      </c>
      <c r="H32" s="65">
        <f>VLOOKUP($A32,'Return Data'!$B$7:$R$2292,12,0)</f>
        <v>6.0663</v>
      </c>
      <c r="I32" s="66">
        <f t="shared" si="2"/>
        <v>19</v>
      </c>
      <c r="J32" s="65">
        <f>VLOOKUP($A32,'Return Data'!$B$7:$R$2292,13,0)</f>
        <v>10.6355</v>
      </c>
      <c r="K32" s="66">
        <f t="shared" si="3"/>
        <v>11</v>
      </c>
      <c r="L32" s="65">
        <f>VLOOKUP($A32,'Return Data'!$B$7:$R$2292,17,0)</f>
        <v>8.9196000000000009</v>
      </c>
      <c r="M32" s="66">
        <f t="shared" si="4"/>
        <v>31</v>
      </c>
      <c r="N32" s="65">
        <f>VLOOKUP($A32,'Return Data'!$B$7:$R$2292,14,0)</f>
        <v>6.8021000000000003</v>
      </c>
      <c r="O32" s="66">
        <f t="shared" si="5"/>
        <v>31</v>
      </c>
      <c r="P32" s="65">
        <f>VLOOKUP($A32,'Return Data'!$B$7:$R$2292,15,0)</f>
        <v>6.0590000000000002</v>
      </c>
      <c r="Q32" s="66">
        <f t="shared" si="6"/>
        <v>24</v>
      </c>
      <c r="R32" s="65">
        <f>VLOOKUP($A32,'Return Data'!$B$7:$R$2292,16,0)</f>
        <v>11.5967</v>
      </c>
      <c r="S32" s="67">
        <f t="shared" si="7"/>
        <v>18</v>
      </c>
    </row>
    <row r="33" spans="1:19" x14ac:dyDescent="0.3">
      <c r="A33" s="63" t="s">
        <v>527</v>
      </c>
      <c r="B33" s="64">
        <f>VLOOKUP($A33,'Return Data'!$B$7:$R$2292,3,0)</f>
        <v>44616</v>
      </c>
      <c r="C33" s="65">
        <f>VLOOKUP($A33,'Return Data'!$B$7:$R$2292,4,0)</f>
        <v>86.66</v>
      </c>
      <c r="D33" s="65">
        <f>VLOOKUP($A33,'Return Data'!$B$7:$R$2292,10,0)</f>
        <v>-11.8592</v>
      </c>
      <c r="E33" s="66">
        <f t="shared" si="0"/>
        <v>33</v>
      </c>
      <c r="F33" s="65">
        <f>VLOOKUP($A33,'Return Data'!$B$7:$R$2292,11,0)</f>
        <v>-7.1167999999999996</v>
      </c>
      <c r="G33" s="66">
        <f t="shared" si="1"/>
        <v>33</v>
      </c>
      <c r="H33" s="65">
        <f>VLOOKUP($A33,'Return Data'!$B$7:$R$2292,12,0)</f>
        <v>-0.94869999999999999</v>
      </c>
      <c r="I33" s="66">
        <f t="shared" si="2"/>
        <v>33</v>
      </c>
      <c r="J33" s="65">
        <f>VLOOKUP($A33,'Return Data'!$B$7:$R$2292,13,0)</f>
        <v>3.9213</v>
      </c>
      <c r="K33" s="66">
        <f t="shared" si="3"/>
        <v>31</v>
      </c>
      <c r="L33" s="65">
        <f>VLOOKUP($A33,'Return Data'!$B$7:$R$2292,17,0)</f>
        <v>10.658799999999999</v>
      </c>
      <c r="M33" s="66">
        <f t="shared" si="4"/>
        <v>27</v>
      </c>
      <c r="N33" s="65">
        <f>VLOOKUP($A33,'Return Data'!$B$7:$R$2292,14,0)</f>
        <v>10.3894</v>
      </c>
      <c r="O33" s="66">
        <f t="shared" si="5"/>
        <v>30</v>
      </c>
      <c r="P33" s="65">
        <f>VLOOKUP($A33,'Return Data'!$B$7:$R$2292,15,0)</f>
        <v>7.3087999999999997</v>
      </c>
      <c r="Q33" s="66">
        <f t="shared" si="6"/>
        <v>22</v>
      </c>
      <c r="R33" s="65">
        <f>VLOOKUP($A33,'Return Data'!$B$7:$R$2292,16,0)</f>
        <v>12.6968</v>
      </c>
      <c r="S33" s="67">
        <f t="shared" si="7"/>
        <v>11</v>
      </c>
    </row>
    <row r="34" spans="1:19" x14ac:dyDescent="0.3">
      <c r="A34" s="63" t="s">
        <v>529</v>
      </c>
      <c r="B34" s="64">
        <f>VLOOKUP($A34,'Return Data'!$B$7:$R$2292,3,0)</f>
        <v>44616</v>
      </c>
      <c r="C34" s="65">
        <f>VLOOKUP($A34,'Return Data'!$B$7:$R$2292,4,0)</f>
        <v>254.09639999999999</v>
      </c>
      <c r="D34" s="65">
        <f>VLOOKUP($A34,'Return Data'!$B$7:$R$2292,10,0)</f>
        <v>-8.5137</v>
      </c>
      <c r="E34" s="66">
        <f t="shared" si="0"/>
        <v>31</v>
      </c>
      <c r="F34" s="65">
        <f>VLOOKUP($A34,'Return Data'!$B$7:$R$2292,11,0)</f>
        <v>-0.29239999999999999</v>
      </c>
      <c r="G34" s="66">
        <f t="shared" si="1"/>
        <v>10</v>
      </c>
      <c r="H34" s="65">
        <f>VLOOKUP($A34,'Return Data'!$B$7:$R$2292,12,0)</f>
        <v>7.0715000000000003</v>
      </c>
      <c r="I34" s="66">
        <f t="shared" si="2"/>
        <v>10</v>
      </c>
      <c r="J34" s="65">
        <f>VLOOKUP($A34,'Return Data'!$B$7:$R$2292,13,0)</f>
        <v>29.075800000000001</v>
      </c>
      <c r="K34" s="66">
        <f t="shared" si="3"/>
        <v>2</v>
      </c>
      <c r="L34" s="65">
        <f>VLOOKUP($A34,'Return Data'!$B$7:$R$2292,17,0)</f>
        <v>34.320399999999999</v>
      </c>
      <c r="M34" s="66">
        <f t="shared" si="4"/>
        <v>1</v>
      </c>
      <c r="N34" s="65">
        <f>VLOOKUP($A34,'Return Data'!$B$7:$R$2292,14,0)</f>
        <v>26.249099999999999</v>
      </c>
      <c r="O34" s="66">
        <f t="shared" si="5"/>
        <v>1</v>
      </c>
      <c r="P34" s="65">
        <f>VLOOKUP($A34,'Return Data'!$B$7:$R$2292,15,0)</f>
        <v>17.893699999999999</v>
      </c>
      <c r="Q34" s="66">
        <f t="shared" si="6"/>
        <v>1</v>
      </c>
      <c r="R34" s="65">
        <f>VLOOKUP($A34,'Return Data'!$B$7:$R$2292,16,0)</f>
        <v>16.7</v>
      </c>
      <c r="S34" s="67">
        <f t="shared" si="7"/>
        <v>3</v>
      </c>
    </row>
    <row r="35" spans="1:19" x14ac:dyDescent="0.3">
      <c r="A35" s="63" t="s">
        <v>1790</v>
      </c>
      <c r="B35" s="64">
        <f>VLOOKUP($A35,'Return Data'!$B$7:$R$2292,3,0)</f>
        <v>44616</v>
      </c>
      <c r="C35" s="65">
        <f>VLOOKUP($A35,'Return Data'!$B$7:$R$2292,4,0)</f>
        <v>457.74211451445802</v>
      </c>
      <c r="D35" s="65">
        <f>VLOOKUP($A35,'Return Data'!$B$7:$R$2292,10,0)</f>
        <v>-5.2130999999999998</v>
      </c>
      <c r="E35" s="66">
        <f t="shared" si="0"/>
        <v>8</v>
      </c>
      <c r="F35" s="65">
        <f>VLOOKUP($A35,'Return Data'!$B$7:$R$2292,11,0)</f>
        <v>-5.9400000000000001E-2</v>
      </c>
      <c r="G35" s="66">
        <f t="shared" si="1"/>
        <v>9</v>
      </c>
      <c r="H35" s="65">
        <f>VLOOKUP($A35,'Return Data'!$B$7:$R$2292,12,0)</f>
        <v>7.2591999999999999</v>
      </c>
      <c r="I35" s="66">
        <f t="shared" si="2"/>
        <v>9</v>
      </c>
      <c r="J35" s="65">
        <f>VLOOKUP($A35,'Return Data'!$B$7:$R$2292,13,0)</f>
        <v>10.565799999999999</v>
      </c>
      <c r="K35" s="66">
        <f t="shared" si="3"/>
        <v>12</v>
      </c>
      <c r="L35" s="65">
        <f>VLOOKUP($A35,'Return Data'!$B$7:$R$2292,17,0)</f>
        <v>13.7326</v>
      </c>
      <c r="M35" s="66">
        <f t="shared" si="4"/>
        <v>19</v>
      </c>
      <c r="N35" s="65">
        <f>VLOOKUP($A35,'Return Data'!$B$7:$R$2292,14,0)</f>
        <v>15.2684</v>
      </c>
      <c r="O35" s="66">
        <f t="shared" si="5"/>
        <v>8</v>
      </c>
      <c r="P35" s="65">
        <f>VLOOKUP($A35,'Return Data'!$B$7:$R$2292,15,0)</f>
        <v>12.5593</v>
      </c>
      <c r="Q35" s="66">
        <f t="shared" si="6"/>
        <v>5</v>
      </c>
      <c r="R35" s="65">
        <f>VLOOKUP($A35,'Return Data'!$B$7:$R$2292,16,0)</f>
        <v>15.7151</v>
      </c>
      <c r="S35" s="67">
        <f t="shared" si="7"/>
        <v>4</v>
      </c>
    </row>
    <row r="36" spans="1:19" x14ac:dyDescent="0.3">
      <c r="A36" s="63" t="s">
        <v>532</v>
      </c>
      <c r="B36" s="64">
        <f>VLOOKUP($A36,'Return Data'!$B$7:$R$2292,3,0)</f>
        <v>44616</v>
      </c>
      <c r="C36" s="65">
        <f>VLOOKUP($A36,'Return Data'!$B$7:$R$2292,4,0)</f>
        <v>21.5563</v>
      </c>
      <c r="D36" s="65">
        <f>VLOOKUP($A36,'Return Data'!$B$7:$R$2292,10,0)</f>
        <v>-5.8853999999999997</v>
      </c>
      <c r="E36" s="66">
        <f t="shared" si="0"/>
        <v>14</v>
      </c>
      <c r="F36" s="65">
        <f>VLOOKUP($A36,'Return Data'!$B$7:$R$2292,11,0)</f>
        <v>-3</v>
      </c>
      <c r="G36" s="66">
        <f t="shared" si="1"/>
        <v>28</v>
      </c>
      <c r="H36" s="65">
        <f>VLOOKUP($A36,'Return Data'!$B$7:$R$2292,12,0)</f>
        <v>3.5703</v>
      </c>
      <c r="I36" s="66">
        <f t="shared" si="2"/>
        <v>27</v>
      </c>
      <c r="J36" s="65">
        <f>VLOOKUP($A36,'Return Data'!$B$7:$R$2292,13,0)</f>
        <v>5.3212000000000002</v>
      </c>
      <c r="K36" s="66">
        <f t="shared" si="3"/>
        <v>30</v>
      </c>
      <c r="L36" s="65">
        <f>VLOOKUP($A36,'Return Data'!$B$7:$R$2292,17,0)</f>
        <v>10.813700000000001</v>
      </c>
      <c r="M36" s="66">
        <f t="shared" si="4"/>
        <v>26</v>
      </c>
      <c r="N36" s="65">
        <f>VLOOKUP($A36,'Return Data'!$B$7:$R$2292,14,0)</f>
        <v>10.691000000000001</v>
      </c>
      <c r="O36" s="66">
        <f t="shared" si="5"/>
        <v>29</v>
      </c>
      <c r="P36" s="65">
        <f>VLOOKUP($A36,'Return Data'!$B$7:$R$2292,15,0)</f>
        <v>8.8427000000000007</v>
      </c>
      <c r="Q36" s="66">
        <f t="shared" si="6"/>
        <v>19</v>
      </c>
      <c r="R36" s="65">
        <f>VLOOKUP($A36,'Return Data'!$B$7:$R$2292,16,0)</f>
        <v>9.7978000000000005</v>
      </c>
      <c r="S36" s="67">
        <f t="shared" si="7"/>
        <v>27</v>
      </c>
    </row>
    <row r="37" spans="1:19" x14ac:dyDescent="0.3">
      <c r="A37" s="63" t="s">
        <v>1988</v>
      </c>
      <c r="B37" s="64">
        <f>VLOOKUP($A37,'Return Data'!$B$7:$R$2292,3,0)</f>
        <v>44616</v>
      </c>
      <c r="C37" s="65">
        <f>VLOOKUP($A37,'Return Data'!$B$7:$R$2292,4,0)</f>
        <v>105.371</v>
      </c>
      <c r="D37" s="65">
        <f>VLOOKUP($A37,'Return Data'!$B$7:$R$2292,10,0)</f>
        <v>-6.2369000000000003</v>
      </c>
      <c r="E37" s="66">
        <f t="shared" si="0"/>
        <v>18</v>
      </c>
      <c r="F37" s="65">
        <f>VLOOKUP($A37,'Return Data'!$B$7:$R$2292,11,0)</f>
        <v>-0.4713</v>
      </c>
      <c r="G37" s="66">
        <f t="shared" si="1"/>
        <v>12</v>
      </c>
      <c r="H37" s="65">
        <f>VLOOKUP($A37,'Return Data'!$B$7:$R$2292,12,0)</f>
        <v>8.3728999999999996</v>
      </c>
      <c r="I37" s="66">
        <f t="shared" si="2"/>
        <v>7</v>
      </c>
      <c r="J37" s="65">
        <f>VLOOKUP($A37,'Return Data'!$B$7:$R$2292,13,0)</f>
        <v>10.4055</v>
      </c>
      <c r="K37" s="66">
        <f t="shared" si="3"/>
        <v>13</v>
      </c>
      <c r="L37" s="65">
        <f>VLOOKUP($A37,'Return Data'!$B$7:$R$2292,17,0)</f>
        <v>16.436</v>
      </c>
      <c r="M37" s="66">
        <f t="shared" si="4"/>
        <v>11</v>
      </c>
      <c r="N37" s="65">
        <f>VLOOKUP($A37,'Return Data'!$B$7:$R$2292,14,0)</f>
        <v>12.6439</v>
      </c>
      <c r="O37" s="66">
        <f t="shared" si="5"/>
        <v>21</v>
      </c>
      <c r="P37" s="65">
        <f>VLOOKUP($A37,'Return Data'!$B$7:$R$2292,15,0)</f>
        <v>11.8409</v>
      </c>
      <c r="Q37" s="66">
        <f t="shared" si="6"/>
        <v>7</v>
      </c>
      <c r="R37" s="65">
        <f>VLOOKUP($A37,'Return Data'!$B$7:$R$2292,16,0)</f>
        <v>11.2287</v>
      </c>
      <c r="S37" s="67">
        <f t="shared" si="7"/>
        <v>22</v>
      </c>
    </row>
    <row r="38" spans="1:19" x14ac:dyDescent="0.3">
      <c r="A38" s="63" t="s">
        <v>533</v>
      </c>
      <c r="B38" s="64">
        <f>VLOOKUP($A38,'Return Data'!$B$7:$R$2292,3,0)</f>
        <v>0</v>
      </c>
      <c r="C38" s="65">
        <f>VLOOKUP($A38,'Return Data'!$B$7:$R$2292,4,0)</f>
        <v>0</v>
      </c>
      <c r="D38" s="65">
        <f>VLOOKUP($A38,'Return Data'!$B$7:$R$2292,10,0)</f>
        <v>0</v>
      </c>
      <c r="E38" s="66">
        <f t="shared" si="0"/>
        <v>1</v>
      </c>
      <c r="F38" s="65">
        <f>VLOOKUP($A38,'Return Data'!$B$7:$R$2292,11,0)</f>
        <v>0</v>
      </c>
      <c r="G38" s="66">
        <f t="shared" si="1"/>
        <v>8</v>
      </c>
      <c r="H38" s="65">
        <f>VLOOKUP($A38,'Return Data'!$B$7:$R$2292,12,0)</f>
        <v>0</v>
      </c>
      <c r="I38" s="66">
        <f t="shared" si="2"/>
        <v>32</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6"/>
        <v>25</v>
      </c>
      <c r="R38" s="65">
        <f>VLOOKUP($A38,'Return Data'!$B$7:$R$2292,16,0)</f>
        <v>0</v>
      </c>
      <c r="S38" s="67">
        <f t="shared" si="7"/>
        <v>33</v>
      </c>
    </row>
    <row r="39" spans="1:19" x14ac:dyDescent="0.3">
      <c r="A39" s="63" t="s">
        <v>536</v>
      </c>
      <c r="B39" s="64">
        <f>VLOOKUP($A39,'Return Data'!$B$7:$R$2292,3,0)</f>
        <v>44616</v>
      </c>
      <c r="C39" s="65">
        <f>VLOOKUP($A39,'Return Data'!$B$7:$R$2292,4,0)</f>
        <v>388.14149275429298</v>
      </c>
      <c r="D39" s="65">
        <f>VLOOKUP($A39,'Return Data'!$B$7:$R$2292,10,0)</f>
        <v>-5.8615000000000004</v>
      </c>
      <c r="E39" s="66">
        <f t="shared" si="0"/>
        <v>13</v>
      </c>
      <c r="F39" s="65">
        <f>VLOOKUP($A39,'Return Data'!$B$7:$R$2292,11,0)</f>
        <v>-2.6667999999999998</v>
      </c>
      <c r="G39" s="66">
        <f t="shared" si="1"/>
        <v>25</v>
      </c>
      <c r="H39" s="65">
        <f>VLOOKUP($A39,'Return Data'!$B$7:$R$2292,12,0)</f>
        <v>6.7422000000000004</v>
      </c>
      <c r="I39" s="66">
        <f t="shared" si="2"/>
        <v>17</v>
      </c>
      <c r="J39" s="65">
        <f>VLOOKUP($A39,'Return Data'!$B$7:$R$2292,13,0)</f>
        <v>7.8734999999999999</v>
      </c>
      <c r="K39" s="66">
        <f t="shared" si="3"/>
        <v>21</v>
      </c>
      <c r="L39" s="65">
        <f>VLOOKUP($A39,'Return Data'!$B$7:$R$2292,17,0)</f>
        <v>14.787699999999999</v>
      </c>
      <c r="M39" s="66">
        <f t="shared" si="4"/>
        <v>17</v>
      </c>
      <c r="N39" s="65">
        <f>VLOOKUP($A39,'Return Data'!$B$7:$R$2292,14,0)</f>
        <v>12.8377</v>
      </c>
      <c r="O39" s="66">
        <f t="shared" si="5"/>
        <v>19</v>
      </c>
      <c r="P39" s="65">
        <f>VLOOKUP($A39,'Return Data'!$B$7:$R$2292,15,0)</f>
        <v>8.7417999999999996</v>
      </c>
      <c r="Q39" s="66">
        <f t="shared" si="6"/>
        <v>20</v>
      </c>
      <c r="R39" s="65">
        <f>VLOOKUP($A39,'Return Data'!$B$7:$R$2292,16,0)</f>
        <v>14.8653</v>
      </c>
      <c r="S39" s="67">
        <f t="shared" si="7"/>
        <v>5</v>
      </c>
    </row>
    <row r="40" spans="1:19" x14ac:dyDescent="0.3">
      <c r="A40" s="63" t="s">
        <v>538</v>
      </c>
      <c r="B40" s="64">
        <f>VLOOKUP($A40,'Return Data'!$B$7:$R$2292,3,0)</f>
        <v>44616</v>
      </c>
      <c r="C40" s="65">
        <f>VLOOKUP($A40,'Return Data'!$B$7:$R$2292,4,0)</f>
        <v>240.80558442817201</v>
      </c>
      <c r="D40" s="65">
        <f>VLOOKUP($A40,'Return Data'!$B$7:$R$2292,10,0)</f>
        <v>-6.6734</v>
      </c>
      <c r="E40" s="66">
        <f t="shared" si="0"/>
        <v>24</v>
      </c>
      <c r="F40" s="65">
        <f>VLOOKUP($A40,'Return Data'!$B$7:$R$2292,11,0)</f>
        <v>-0.5554</v>
      </c>
      <c r="G40" s="66">
        <f t="shared" si="1"/>
        <v>14</v>
      </c>
      <c r="H40" s="65">
        <f>VLOOKUP($A40,'Return Data'!$B$7:$R$2292,12,0)</f>
        <v>6.9759000000000002</v>
      </c>
      <c r="I40" s="66">
        <f t="shared" si="2"/>
        <v>11</v>
      </c>
      <c r="J40" s="65">
        <f>VLOOKUP($A40,'Return Data'!$B$7:$R$2292,13,0)</f>
        <v>12.638400000000001</v>
      </c>
      <c r="K40" s="66">
        <f t="shared" si="3"/>
        <v>8</v>
      </c>
      <c r="L40" s="65">
        <f>VLOOKUP($A40,'Return Data'!$B$7:$R$2292,17,0)</f>
        <v>19.171900000000001</v>
      </c>
      <c r="M40" s="66">
        <f>RANK(L40,L$8:L$40,0)</f>
        <v>5</v>
      </c>
      <c r="N40" s="65">
        <f>VLOOKUP($A40,'Return Data'!$B$7:$R$2292,14,0)</f>
        <v>13.6492</v>
      </c>
      <c r="O40" s="66">
        <f>RANK(N40,N$8:N$40,0)</f>
        <v>15</v>
      </c>
      <c r="P40" s="65">
        <f>VLOOKUP($A40,'Return Data'!$B$7:$R$2292,15,0)</f>
        <v>9.6058000000000003</v>
      </c>
      <c r="Q40" s="66">
        <f>RANK(P40,P$8:P$40,0)</f>
        <v>14</v>
      </c>
      <c r="R40" s="65">
        <f>VLOOKUP($A40,'Return Data'!$B$7:$R$2292,16,0)</f>
        <v>12.4251</v>
      </c>
      <c r="S40" s="67">
        <f>RANK(R40,R$8:R$40,0)</f>
        <v>13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-6.1567969696969698</v>
      </c>
      <c r="E42" s="74"/>
      <c r="F42" s="75">
        <f>AVERAGE(F8:F40)</f>
        <v>-1.244560606060606</v>
      </c>
      <c r="G42" s="74"/>
      <c r="H42" s="75">
        <f>AVERAGE(H8:H40)</f>
        <v>6.1368757575757558</v>
      </c>
      <c r="I42" s="74"/>
      <c r="J42" s="75">
        <f>AVERAGE(J8:J40)</f>
        <v>10.249190909090908</v>
      </c>
      <c r="K42" s="74"/>
      <c r="L42" s="75">
        <f>AVERAGE(L8:L40)</f>
        <v>15.205533333333333</v>
      </c>
      <c r="M42" s="74"/>
      <c r="N42" s="75">
        <f>AVERAGE(N8:N40)</f>
        <v>13.561699999999998</v>
      </c>
      <c r="O42" s="74"/>
      <c r="P42" s="75">
        <f>AVERAGE(P8:P40)</f>
        <v>10.113196</v>
      </c>
      <c r="Q42" s="74"/>
      <c r="R42" s="75">
        <f>AVERAGE(R8:R40)</f>
        <v>11.891139393939392</v>
      </c>
      <c r="S42" s="76"/>
    </row>
    <row r="43" spans="1:19" x14ac:dyDescent="0.3">
      <c r="A43" s="73" t="s">
        <v>28</v>
      </c>
      <c r="B43" s="74"/>
      <c r="C43" s="74"/>
      <c r="D43" s="75">
        <f>MIN(D8:D40)</f>
        <v>-11.8592</v>
      </c>
      <c r="E43" s="74"/>
      <c r="F43" s="75">
        <f>MIN(F8:F40)</f>
        <v>-7.1167999999999996</v>
      </c>
      <c r="G43" s="74"/>
      <c r="H43" s="75">
        <f>MIN(H8:H40)</f>
        <v>-0.94869999999999999</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v>
      </c>
      <c r="E44" s="78"/>
      <c r="F44" s="79">
        <f>MAX(F8:F40)</f>
        <v>9.2629999999999999</v>
      </c>
      <c r="G44" s="78"/>
      <c r="H44" s="79">
        <f>MAX(H8:H40)</f>
        <v>17.5931</v>
      </c>
      <c r="I44" s="78"/>
      <c r="J44" s="79">
        <f>MAX(J8:J40)</f>
        <v>29.164100000000001</v>
      </c>
      <c r="K44" s="78"/>
      <c r="L44" s="79">
        <f>MAX(L8:L40)</f>
        <v>34.320399999999999</v>
      </c>
      <c r="M44" s="78"/>
      <c r="N44" s="79">
        <f>MAX(N8:N40)</f>
        <v>26.249099999999999</v>
      </c>
      <c r="O44" s="78"/>
      <c r="P44" s="79">
        <f>MAX(P8:P40)</f>
        <v>17.893699999999999</v>
      </c>
      <c r="Q44" s="78"/>
      <c r="R44" s="79">
        <f>MAX(R8:R40)</f>
        <v>19.527100000000001</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1572</v>
      </c>
      <c r="B8" s="64">
        <f>VLOOKUP($A8,'Return Data'!$B$7:$R$2292,3,0)</f>
        <v>44616</v>
      </c>
      <c r="C8" s="65">
        <f>VLOOKUP($A8,'Return Data'!$B$7:$R$2292,4,0)</f>
        <v>54.720799999999997</v>
      </c>
      <c r="D8" s="65">
        <f>VLOOKUP($A8,'Return Data'!$B$7:$R$2292,10,0)</f>
        <v>4.3287000000000004</v>
      </c>
      <c r="E8" s="66">
        <f t="shared" ref="E8:E28" si="0">RANK(D8,D$8:D$28,0)</f>
        <v>1</v>
      </c>
      <c r="F8" s="65">
        <f>VLOOKUP($A8,'Return Data'!$B$7:$R$2292,11,0)</f>
        <v>8.7015999999999991</v>
      </c>
      <c r="G8" s="66">
        <f t="shared" ref="G8:G28" si="1">RANK(F8,F$8:F$28,0)</f>
        <v>2</v>
      </c>
      <c r="H8" s="65">
        <f>VLOOKUP($A8,'Return Data'!$B$7:$R$2292,12,0)</f>
        <v>11.4872</v>
      </c>
      <c r="I8" s="66">
        <f t="shared" ref="I8:I28" si="2">RANK(H8,H$8:H$28,0)</f>
        <v>3</v>
      </c>
      <c r="J8" s="65">
        <f>VLOOKUP($A8,'Return Data'!$B$7:$R$2292,13,0)</f>
        <v>10.8224</v>
      </c>
      <c r="K8" s="66">
        <f t="shared" ref="K8:K28" si="3">RANK(J8,J$8:J$28,0)</f>
        <v>3</v>
      </c>
      <c r="L8" s="65">
        <f>VLOOKUP($A8,'Return Data'!$B$7:$R$2292,17,0)</f>
        <v>12.8492</v>
      </c>
      <c r="M8" s="66">
        <f t="shared" ref="M8:M26" si="4">RANK(L8,L$8:L$28,0)</f>
        <v>2</v>
      </c>
      <c r="N8" s="65">
        <f>VLOOKUP($A8,'Return Data'!$B$7:$R$2292,14,0)</f>
        <v>10.9528</v>
      </c>
      <c r="O8" s="66">
        <f t="shared" ref="O8:O26" si="5">RANK(N8,N$8:N$28,0)</f>
        <v>4</v>
      </c>
      <c r="P8" s="65">
        <f>VLOOKUP($A8,'Return Data'!$B$7:$R$2292,15,0)</f>
        <v>8.4809000000000001</v>
      </c>
      <c r="Q8" s="66">
        <f t="shared" ref="Q8:Q26" si="6">RANK(P8,P$8:P$28,0)</f>
        <v>8</v>
      </c>
      <c r="R8" s="65">
        <f>VLOOKUP($A8,'Return Data'!$B$7:$R$2292,16,0)</f>
        <v>11.0672</v>
      </c>
      <c r="S8" s="67">
        <f t="shared" ref="S8:S28" si="7">RANK(R8,R$8:R$28,0)</f>
        <v>1</v>
      </c>
    </row>
    <row r="9" spans="1:20" x14ac:dyDescent="0.3">
      <c r="A9" s="63" t="s">
        <v>1573</v>
      </c>
      <c r="B9" s="64">
        <f>VLOOKUP($A9,'Return Data'!$B$7:$R$2292,3,0)</f>
        <v>44616</v>
      </c>
      <c r="C9" s="65">
        <f>VLOOKUP($A9,'Return Data'!$B$7:$R$2292,4,0)</f>
        <v>26.8276</v>
      </c>
      <c r="D9" s="65">
        <f>VLOOKUP($A9,'Return Data'!$B$7:$R$2292,10,0)</f>
        <v>-6.4161999999999999</v>
      </c>
      <c r="E9" s="66">
        <f t="shared" si="0"/>
        <v>16</v>
      </c>
      <c r="F9" s="65">
        <f>VLOOKUP($A9,'Return Data'!$B$7:$R$2292,11,0)</f>
        <v>3.0695000000000001</v>
      </c>
      <c r="G9" s="66">
        <f t="shared" si="1"/>
        <v>11</v>
      </c>
      <c r="H9" s="65">
        <f>VLOOKUP($A9,'Return Data'!$B$7:$R$2292,12,0)</f>
        <v>7.9617000000000004</v>
      </c>
      <c r="I9" s="66">
        <f t="shared" si="2"/>
        <v>8</v>
      </c>
      <c r="J9" s="65">
        <f>VLOOKUP($A9,'Return Data'!$B$7:$R$2292,13,0)</f>
        <v>8.5250000000000004</v>
      </c>
      <c r="K9" s="66">
        <f t="shared" si="3"/>
        <v>8</v>
      </c>
      <c r="L9" s="65">
        <f>VLOOKUP($A9,'Return Data'!$B$7:$R$2292,17,0)</f>
        <v>11.1942</v>
      </c>
      <c r="M9" s="66">
        <f t="shared" si="4"/>
        <v>5</v>
      </c>
      <c r="N9" s="65">
        <f>VLOOKUP($A9,'Return Data'!$B$7:$R$2292,14,0)</f>
        <v>9.0968999999999998</v>
      </c>
      <c r="O9" s="66">
        <f t="shared" si="5"/>
        <v>11</v>
      </c>
      <c r="P9" s="65">
        <f>VLOOKUP($A9,'Return Data'!$B$7:$R$2292,15,0)</f>
        <v>8.4910999999999994</v>
      </c>
      <c r="Q9" s="66">
        <f t="shared" si="6"/>
        <v>7</v>
      </c>
      <c r="R9" s="65">
        <f>VLOOKUP($A9,'Return Data'!$B$7:$R$2292,16,0)</f>
        <v>9.4253999999999998</v>
      </c>
      <c r="S9" s="67">
        <f t="shared" si="7"/>
        <v>9</v>
      </c>
    </row>
    <row r="10" spans="1:20" x14ac:dyDescent="0.3">
      <c r="A10" s="63" t="s">
        <v>1574</v>
      </c>
      <c r="B10" s="64">
        <f>VLOOKUP($A10,'Return Data'!$B$7:$R$2292,3,0)</f>
        <v>44616</v>
      </c>
      <c r="C10" s="65">
        <f>VLOOKUP($A10,'Return Data'!$B$7:$R$2292,4,0)</f>
        <v>32.433599999999998</v>
      </c>
      <c r="D10" s="65">
        <f>VLOOKUP($A10,'Return Data'!$B$7:$R$2292,10,0)</f>
        <v>-7.5701000000000001</v>
      </c>
      <c r="E10" s="66">
        <f t="shared" si="0"/>
        <v>20</v>
      </c>
      <c r="F10" s="65">
        <f>VLOOKUP($A10,'Return Data'!$B$7:$R$2292,11,0)</f>
        <v>0.68120000000000003</v>
      </c>
      <c r="G10" s="66">
        <f t="shared" si="1"/>
        <v>19</v>
      </c>
      <c r="H10" s="65">
        <f>VLOOKUP($A10,'Return Data'!$B$7:$R$2292,12,0)</f>
        <v>4.1155999999999997</v>
      </c>
      <c r="I10" s="66">
        <f t="shared" si="2"/>
        <v>19</v>
      </c>
      <c r="J10" s="65">
        <f>VLOOKUP($A10,'Return Data'!$B$7:$R$2292,13,0)</f>
        <v>3.7925</v>
      </c>
      <c r="K10" s="66">
        <f t="shared" si="3"/>
        <v>20</v>
      </c>
      <c r="L10" s="65">
        <f>VLOOKUP($A10,'Return Data'!$B$7:$R$2292,17,0)</f>
        <v>7.8837999999999999</v>
      </c>
      <c r="M10" s="66">
        <f t="shared" si="4"/>
        <v>13</v>
      </c>
      <c r="N10" s="65">
        <f>VLOOKUP($A10,'Return Data'!$B$7:$R$2292,14,0)</f>
        <v>10.168100000000001</v>
      </c>
      <c r="O10" s="66">
        <f t="shared" si="5"/>
        <v>8</v>
      </c>
      <c r="P10" s="65">
        <f>VLOOKUP($A10,'Return Data'!$B$7:$R$2292,15,0)</f>
        <v>8.5162999999999993</v>
      </c>
      <c r="Q10" s="66">
        <f t="shared" si="6"/>
        <v>6</v>
      </c>
      <c r="R10" s="65">
        <f>VLOOKUP($A10,'Return Data'!$B$7:$R$2292,16,0)</f>
        <v>9.0196000000000005</v>
      </c>
      <c r="S10" s="67">
        <f t="shared" si="7"/>
        <v>11</v>
      </c>
    </row>
    <row r="11" spans="1:20" x14ac:dyDescent="0.3">
      <c r="A11" s="63" t="s">
        <v>1575</v>
      </c>
      <c r="B11" s="64">
        <f>VLOOKUP($A11,'Return Data'!$B$7:$R$2292,3,0)</f>
        <v>44616</v>
      </c>
      <c r="C11" s="65">
        <f>VLOOKUP($A11,'Return Data'!$B$7:$R$2292,4,0)</f>
        <v>39.736899999999999</v>
      </c>
      <c r="D11" s="65">
        <f>VLOOKUP($A11,'Return Data'!$B$7:$R$2292,10,0)</f>
        <v>-4.2305999999999999</v>
      </c>
      <c r="E11" s="66">
        <f t="shared" si="0"/>
        <v>9</v>
      </c>
      <c r="F11" s="65">
        <f>VLOOKUP($A11,'Return Data'!$B$7:$R$2292,11,0)</f>
        <v>1.6251</v>
      </c>
      <c r="G11" s="66">
        <f t="shared" si="1"/>
        <v>14</v>
      </c>
      <c r="H11" s="65">
        <f>VLOOKUP($A11,'Return Data'!$B$7:$R$2292,12,0)</f>
        <v>4.8898999999999999</v>
      </c>
      <c r="I11" s="66">
        <f t="shared" si="2"/>
        <v>17</v>
      </c>
      <c r="J11" s="65">
        <f>VLOOKUP($A11,'Return Data'!$B$7:$R$2292,13,0)</f>
        <v>5.5408999999999997</v>
      </c>
      <c r="K11" s="66">
        <f t="shared" si="3"/>
        <v>16</v>
      </c>
      <c r="L11" s="65">
        <f>VLOOKUP($A11,'Return Data'!$B$7:$R$2292,17,0)</f>
        <v>7.7737999999999996</v>
      </c>
      <c r="M11" s="66">
        <f t="shared" si="4"/>
        <v>14</v>
      </c>
      <c r="N11" s="65">
        <f>VLOOKUP($A11,'Return Data'!$B$7:$R$2292,14,0)</f>
        <v>9.1533999999999995</v>
      </c>
      <c r="O11" s="66">
        <f t="shared" si="5"/>
        <v>10</v>
      </c>
      <c r="P11" s="65">
        <f>VLOOKUP($A11,'Return Data'!$B$7:$R$2292,15,0)</f>
        <v>8.6565999999999992</v>
      </c>
      <c r="Q11" s="66">
        <f t="shared" si="6"/>
        <v>5</v>
      </c>
      <c r="R11" s="65">
        <f>VLOOKUP($A11,'Return Data'!$B$7:$R$2292,16,0)</f>
        <v>9.6395</v>
      </c>
      <c r="S11" s="67">
        <f t="shared" si="7"/>
        <v>7</v>
      </c>
    </row>
    <row r="12" spans="1:20" x14ac:dyDescent="0.3">
      <c r="A12" s="63" t="s">
        <v>1576</v>
      </c>
      <c r="B12" s="64">
        <f>VLOOKUP($A12,'Return Data'!$B$7:$R$2292,3,0)</f>
        <v>44616</v>
      </c>
      <c r="C12" s="65">
        <f>VLOOKUP($A12,'Return Data'!$B$7:$R$2292,4,0)</f>
        <v>23.619199999999999</v>
      </c>
      <c r="D12" s="65">
        <f>VLOOKUP($A12,'Return Data'!$B$7:$R$2292,10,0)</f>
        <v>-7.7907999999999999</v>
      </c>
      <c r="E12" s="66">
        <f t="shared" si="0"/>
        <v>21</v>
      </c>
      <c r="F12" s="65">
        <f>VLOOKUP($A12,'Return Data'!$B$7:$R$2292,11,0)</f>
        <v>0.54239999999999999</v>
      </c>
      <c r="G12" s="66">
        <f t="shared" si="1"/>
        <v>20</v>
      </c>
      <c r="H12" s="65">
        <f>VLOOKUP($A12,'Return Data'!$B$7:$R$2292,12,0)</f>
        <v>5.3350999999999997</v>
      </c>
      <c r="I12" s="66">
        <f t="shared" si="2"/>
        <v>16</v>
      </c>
      <c r="J12" s="65">
        <f>VLOOKUP($A12,'Return Data'!$B$7:$R$2292,13,0)</f>
        <v>7.1710000000000003</v>
      </c>
      <c r="K12" s="66">
        <f t="shared" si="3"/>
        <v>13</v>
      </c>
      <c r="L12" s="65">
        <f>VLOOKUP($A12,'Return Data'!$B$7:$R$2292,17,0)</f>
        <v>8.1373999999999995</v>
      </c>
      <c r="M12" s="66">
        <f t="shared" si="4"/>
        <v>12</v>
      </c>
      <c r="N12" s="65">
        <f>VLOOKUP($A12,'Return Data'!$B$7:$R$2292,14,0)</f>
        <v>4.0426000000000002</v>
      </c>
      <c r="O12" s="66">
        <f t="shared" si="5"/>
        <v>19</v>
      </c>
      <c r="P12" s="65">
        <f>VLOOKUP($A12,'Return Data'!$B$7:$R$2292,15,0)</f>
        <v>4.2484000000000002</v>
      </c>
      <c r="Q12" s="66">
        <f t="shared" si="6"/>
        <v>19</v>
      </c>
      <c r="R12" s="65">
        <f>VLOOKUP($A12,'Return Data'!$B$7:$R$2292,16,0)</f>
        <v>6.7233999999999998</v>
      </c>
      <c r="S12" s="67">
        <f t="shared" si="7"/>
        <v>20</v>
      </c>
    </row>
    <row r="13" spans="1:20" x14ac:dyDescent="0.3">
      <c r="A13" s="63" t="s">
        <v>1577</v>
      </c>
      <c r="B13" s="64">
        <f>VLOOKUP($A13,'Return Data'!$B$7:$R$2292,3,0)</f>
        <v>44616</v>
      </c>
      <c r="C13" s="65">
        <f>VLOOKUP($A13,'Return Data'!$B$7:$R$2292,4,0)</f>
        <v>81.722099999999998</v>
      </c>
      <c r="D13" s="65">
        <f>VLOOKUP($A13,'Return Data'!$B$7:$R$2292,10,0)</f>
        <v>-4.4855</v>
      </c>
      <c r="E13" s="66">
        <f t="shared" si="0"/>
        <v>10</v>
      </c>
      <c r="F13" s="65">
        <f>VLOOKUP($A13,'Return Data'!$B$7:$R$2292,11,0)</f>
        <v>2.5070000000000001</v>
      </c>
      <c r="G13" s="66">
        <f t="shared" si="1"/>
        <v>13</v>
      </c>
      <c r="H13" s="65">
        <f>VLOOKUP($A13,'Return Data'!$B$7:$R$2292,12,0)</f>
        <v>6.4469000000000003</v>
      </c>
      <c r="I13" s="66">
        <f t="shared" si="2"/>
        <v>12</v>
      </c>
      <c r="J13" s="65">
        <f>VLOOKUP($A13,'Return Data'!$B$7:$R$2292,13,0)</f>
        <v>7.8964999999999996</v>
      </c>
      <c r="K13" s="66">
        <f t="shared" si="3"/>
        <v>11</v>
      </c>
      <c r="L13" s="65">
        <f>VLOOKUP($A13,'Return Data'!$B$7:$R$2292,17,0)</f>
        <v>10.4129</v>
      </c>
      <c r="M13" s="66">
        <f t="shared" si="4"/>
        <v>7</v>
      </c>
      <c r="N13" s="65">
        <f>VLOOKUP($A13,'Return Data'!$B$7:$R$2292,14,0)</f>
        <v>11.925599999999999</v>
      </c>
      <c r="O13" s="66">
        <f t="shared" si="5"/>
        <v>2</v>
      </c>
      <c r="P13" s="65">
        <f>VLOOKUP($A13,'Return Data'!$B$7:$R$2292,15,0)</f>
        <v>9.6356000000000002</v>
      </c>
      <c r="Q13" s="66">
        <f t="shared" si="6"/>
        <v>3</v>
      </c>
      <c r="R13" s="65">
        <f>VLOOKUP($A13,'Return Data'!$B$7:$R$2292,16,0)</f>
        <v>10.036199999999999</v>
      </c>
      <c r="S13" s="67">
        <f t="shared" si="7"/>
        <v>4</v>
      </c>
    </row>
    <row r="14" spans="1:20" x14ac:dyDescent="0.3">
      <c r="A14" s="63" t="s">
        <v>1578</v>
      </c>
      <c r="B14" s="64">
        <f>VLOOKUP($A14,'Return Data'!$B$7:$R$2292,3,0)</f>
        <v>44616</v>
      </c>
      <c r="C14" s="65">
        <f>VLOOKUP($A14,'Return Data'!$B$7:$R$2292,4,0)</f>
        <v>47.896999999999998</v>
      </c>
      <c r="D14" s="65">
        <f>VLOOKUP($A14,'Return Data'!$B$7:$R$2292,10,0)</f>
        <v>1.6860999999999999</v>
      </c>
      <c r="E14" s="66">
        <f t="shared" si="0"/>
        <v>3</v>
      </c>
      <c r="F14" s="65">
        <f>VLOOKUP($A14,'Return Data'!$B$7:$R$2292,11,0)</f>
        <v>0.8548</v>
      </c>
      <c r="G14" s="66">
        <f t="shared" si="1"/>
        <v>17</v>
      </c>
      <c r="H14" s="65">
        <f>VLOOKUP($A14,'Return Data'!$B$7:$R$2292,12,0)</f>
        <v>5.6447000000000003</v>
      </c>
      <c r="I14" s="66">
        <f t="shared" si="2"/>
        <v>15</v>
      </c>
      <c r="J14" s="65">
        <f>VLOOKUP($A14,'Return Data'!$B$7:$R$2292,13,0)</f>
        <v>8.2834000000000003</v>
      </c>
      <c r="K14" s="66">
        <f t="shared" si="3"/>
        <v>9</v>
      </c>
      <c r="L14" s="65">
        <f>VLOOKUP($A14,'Return Data'!$B$7:$R$2292,17,0)</f>
        <v>9.0349000000000004</v>
      </c>
      <c r="M14" s="66">
        <f t="shared" si="4"/>
        <v>11</v>
      </c>
      <c r="N14" s="65">
        <f>VLOOKUP($A14,'Return Data'!$B$7:$R$2292,14,0)</f>
        <v>9.9812999999999992</v>
      </c>
      <c r="O14" s="66">
        <f t="shared" si="5"/>
        <v>9</v>
      </c>
      <c r="P14" s="65">
        <f>VLOOKUP($A14,'Return Data'!$B$7:$R$2292,15,0)</f>
        <v>6.7972999999999999</v>
      </c>
      <c r="Q14" s="66">
        <f t="shared" si="6"/>
        <v>18</v>
      </c>
      <c r="R14" s="65">
        <f>VLOOKUP($A14,'Return Data'!$B$7:$R$2292,16,0)</f>
        <v>8.4842999999999993</v>
      </c>
      <c r="S14" s="67">
        <f t="shared" si="7"/>
        <v>15</v>
      </c>
    </row>
    <row r="15" spans="1:20" x14ac:dyDescent="0.3">
      <c r="A15" s="63" t="s">
        <v>1579</v>
      </c>
      <c r="B15" s="64">
        <f>VLOOKUP($A15,'Return Data'!$B$7:$R$2292,3,0)</f>
        <v>44616</v>
      </c>
      <c r="C15" s="65">
        <f>VLOOKUP($A15,'Return Data'!$B$7:$R$2292,4,0)</f>
        <v>71.629800000000003</v>
      </c>
      <c r="D15" s="65">
        <f>VLOOKUP($A15,'Return Data'!$B$7:$R$2292,10,0)</f>
        <v>-6.6002000000000001</v>
      </c>
      <c r="E15" s="66">
        <f t="shared" si="0"/>
        <v>17</v>
      </c>
      <c r="F15" s="65">
        <f>VLOOKUP($A15,'Return Data'!$B$7:$R$2292,11,0)</f>
        <v>1.1201000000000001</v>
      </c>
      <c r="G15" s="66">
        <f t="shared" si="1"/>
        <v>16</v>
      </c>
      <c r="H15" s="65">
        <f>VLOOKUP($A15,'Return Data'!$B$7:$R$2292,12,0)</f>
        <v>3.6421999999999999</v>
      </c>
      <c r="I15" s="66">
        <f t="shared" si="2"/>
        <v>20</v>
      </c>
      <c r="J15" s="65">
        <f>VLOOKUP($A15,'Return Data'!$B$7:$R$2292,13,0)</f>
        <v>5.3139000000000003</v>
      </c>
      <c r="K15" s="66">
        <f t="shared" si="3"/>
        <v>17</v>
      </c>
      <c r="L15" s="65">
        <f>VLOOKUP($A15,'Return Data'!$B$7:$R$2292,17,0)</f>
        <v>6.3475999999999999</v>
      </c>
      <c r="M15" s="66">
        <f t="shared" si="4"/>
        <v>19</v>
      </c>
      <c r="N15" s="65">
        <f>VLOOKUP($A15,'Return Data'!$B$7:$R$2292,14,0)</f>
        <v>8.1513000000000009</v>
      </c>
      <c r="O15" s="66">
        <f t="shared" si="5"/>
        <v>15</v>
      </c>
      <c r="P15" s="65">
        <f>VLOOKUP($A15,'Return Data'!$B$7:$R$2292,15,0)</f>
        <v>7.0845000000000002</v>
      </c>
      <c r="Q15" s="66">
        <f t="shared" si="6"/>
        <v>14</v>
      </c>
      <c r="R15" s="65">
        <f>VLOOKUP($A15,'Return Data'!$B$7:$R$2292,16,0)</f>
        <v>9.032</v>
      </c>
      <c r="S15" s="67">
        <f t="shared" si="7"/>
        <v>10</v>
      </c>
    </row>
    <row r="16" spans="1:20" x14ac:dyDescent="0.3">
      <c r="A16" s="63" t="s">
        <v>1581</v>
      </c>
      <c r="B16" s="64">
        <f>VLOOKUP($A16,'Return Data'!$B$7:$R$2292,3,0)</f>
        <v>44616</v>
      </c>
      <c r="C16" s="65">
        <f>VLOOKUP($A16,'Return Data'!$B$7:$R$2292,4,0)</f>
        <v>61.279000000000003</v>
      </c>
      <c r="D16" s="65">
        <f>VLOOKUP($A16,'Return Data'!$B$7:$R$2292,10,0)</f>
        <v>-5.4322999999999997</v>
      </c>
      <c r="E16" s="66">
        <f t="shared" si="0"/>
        <v>13</v>
      </c>
      <c r="F16" s="65">
        <f>VLOOKUP($A16,'Return Data'!$B$7:$R$2292,11,0)</f>
        <v>4.3651</v>
      </c>
      <c r="G16" s="66">
        <f t="shared" si="1"/>
        <v>8</v>
      </c>
      <c r="H16" s="65">
        <f>VLOOKUP($A16,'Return Data'!$B$7:$R$2292,12,0)</f>
        <v>7.1033999999999997</v>
      </c>
      <c r="I16" s="66">
        <f t="shared" si="2"/>
        <v>10</v>
      </c>
      <c r="J16" s="65">
        <f>VLOOKUP($A16,'Return Data'!$B$7:$R$2292,13,0)</f>
        <v>9.6158999999999999</v>
      </c>
      <c r="K16" s="66">
        <f t="shared" si="3"/>
        <v>6</v>
      </c>
      <c r="L16" s="65">
        <f>VLOOKUP($A16,'Return Data'!$B$7:$R$2292,17,0)</f>
        <v>10.8956</v>
      </c>
      <c r="M16" s="66">
        <f t="shared" si="4"/>
        <v>6</v>
      </c>
      <c r="N16" s="65">
        <f>VLOOKUP($A16,'Return Data'!$B$7:$R$2292,14,0)</f>
        <v>10.359500000000001</v>
      </c>
      <c r="O16" s="66">
        <f t="shared" si="5"/>
        <v>7</v>
      </c>
      <c r="P16" s="65">
        <f>VLOOKUP($A16,'Return Data'!$B$7:$R$2292,15,0)</f>
        <v>8.1898</v>
      </c>
      <c r="Q16" s="66">
        <f t="shared" si="6"/>
        <v>9</v>
      </c>
      <c r="R16" s="65">
        <f>VLOOKUP($A16,'Return Data'!$B$7:$R$2292,16,0)</f>
        <v>9.6021999999999998</v>
      </c>
      <c r="S16" s="67">
        <f t="shared" si="7"/>
        <v>8</v>
      </c>
    </row>
    <row r="17" spans="1:19" x14ac:dyDescent="0.3">
      <c r="A17" s="63" t="s">
        <v>1582</v>
      </c>
      <c r="B17" s="64">
        <f>VLOOKUP($A17,'Return Data'!$B$7:$R$2292,3,0)</f>
        <v>44616</v>
      </c>
      <c r="C17" s="65">
        <f>VLOOKUP($A17,'Return Data'!$B$7:$R$2292,4,0)</f>
        <v>49.319699999999997</v>
      </c>
      <c r="D17" s="65">
        <f>VLOOKUP($A17,'Return Data'!$B$7:$R$2292,10,0)</f>
        <v>-4.0086000000000004</v>
      </c>
      <c r="E17" s="66">
        <f t="shared" si="0"/>
        <v>7</v>
      </c>
      <c r="F17" s="65">
        <f>VLOOKUP($A17,'Return Data'!$B$7:$R$2292,11,0)</f>
        <v>3.6638000000000002</v>
      </c>
      <c r="G17" s="66">
        <f t="shared" si="1"/>
        <v>9</v>
      </c>
      <c r="H17" s="65">
        <f>VLOOKUP($A17,'Return Data'!$B$7:$R$2292,12,0)</f>
        <v>7.3841999999999999</v>
      </c>
      <c r="I17" s="66">
        <f t="shared" si="2"/>
        <v>9</v>
      </c>
      <c r="J17" s="65">
        <f>VLOOKUP($A17,'Return Data'!$B$7:$R$2292,13,0)</f>
        <v>7.6093000000000002</v>
      </c>
      <c r="K17" s="66">
        <f t="shared" si="3"/>
        <v>12</v>
      </c>
      <c r="L17" s="65">
        <f>VLOOKUP($A17,'Return Data'!$B$7:$R$2292,17,0)</f>
        <v>9.5189000000000004</v>
      </c>
      <c r="M17" s="66">
        <f t="shared" si="4"/>
        <v>10</v>
      </c>
      <c r="N17" s="65">
        <f>VLOOKUP($A17,'Return Data'!$B$7:$R$2292,14,0)</f>
        <v>10.7768</v>
      </c>
      <c r="O17" s="66">
        <f t="shared" si="5"/>
        <v>5</v>
      </c>
      <c r="P17" s="65">
        <f>VLOOKUP($A17,'Return Data'!$B$7:$R$2292,15,0)</f>
        <v>7.8623000000000003</v>
      </c>
      <c r="Q17" s="66">
        <f t="shared" si="6"/>
        <v>11</v>
      </c>
      <c r="R17" s="65">
        <f>VLOOKUP($A17,'Return Data'!$B$7:$R$2292,16,0)</f>
        <v>8.8536999999999999</v>
      </c>
      <c r="S17" s="67">
        <f t="shared" si="7"/>
        <v>12</v>
      </c>
    </row>
    <row r="18" spans="1:19" x14ac:dyDescent="0.3">
      <c r="A18" s="63" t="s">
        <v>1583</v>
      </c>
      <c r="B18" s="64">
        <f>VLOOKUP($A18,'Return Data'!$B$7:$R$2292,3,0)</f>
        <v>44616</v>
      </c>
      <c r="C18" s="65">
        <f>VLOOKUP($A18,'Return Data'!$B$7:$R$2292,4,0)</f>
        <v>58.728000000000002</v>
      </c>
      <c r="D18" s="65">
        <f>VLOOKUP($A18,'Return Data'!$B$7:$R$2292,10,0)</f>
        <v>-3.5171999999999999</v>
      </c>
      <c r="E18" s="66">
        <f t="shared" si="0"/>
        <v>6</v>
      </c>
      <c r="F18" s="65">
        <f>VLOOKUP($A18,'Return Data'!$B$7:$R$2292,11,0)</f>
        <v>5.6737000000000002</v>
      </c>
      <c r="G18" s="66">
        <f t="shared" si="1"/>
        <v>7</v>
      </c>
      <c r="H18" s="65">
        <f>VLOOKUP($A18,'Return Data'!$B$7:$R$2292,12,0)</f>
        <v>7.9823000000000004</v>
      </c>
      <c r="I18" s="66">
        <f t="shared" si="2"/>
        <v>7</v>
      </c>
      <c r="J18" s="65">
        <f>VLOOKUP($A18,'Return Data'!$B$7:$R$2292,13,0)</f>
        <v>8.1305999999999994</v>
      </c>
      <c r="K18" s="66">
        <f t="shared" si="3"/>
        <v>10</v>
      </c>
      <c r="L18" s="65">
        <f>VLOOKUP($A18,'Return Data'!$B$7:$R$2292,17,0)</f>
        <v>9.9954000000000001</v>
      </c>
      <c r="M18" s="66">
        <f t="shared" si="4"/>
        <v>8</v>
      </c>
      <c r="N18" s="65">
        <f>VLOOKUP($A18,'Return Data'!$B$7:$R$2292,14,0)</f>
        <v>10.485900000000001</v>
      </c>
      <c r="O18" s="66">
        <f t="shared" si="5"/>
        <v>6</v>
      </c>
      <c r="P18" s="65">
        <f>VLOOKUP($A18,'Return Data'!$B$7:$R$2292,15,0)</f>
        <v>9.7561999999999998</v>
      </c>
      <c r="Q18" s="66">
        <f t="shared" si="6"/>
        <v>2</v>
      </c>
      <c r="R18" s="65">
        <f>VLOOKUP($A18,'Return Data'!$B$7:$R$2292,16,0)</f>
        <v>10.778700000000001</v>
      </c>
      <c r="S18" s="67">
        <f t="shared" si="7"/>
        <v>3</v>
      </c>
    </row>
    <row r="19" spans="1:19" x14ac:dyDescent="0.3">
      <c r="A19" s="63" t="s">
        <v>1584</v>
      </c>
      <c r="B19" s="64">
        <f>VLOOKUP($A19,'Return Data'!$B$7:$R$2292,3,0)</f>
        <v>44616</v>
      </c>
      <c r="C19" s="65">
        <f>VLOOKUP($A19,'Return Data'!$B$7:$R$2292,4,0)</f>
        <v>27.815300000000001</v>
      </c>
      <c r="D19" s="65">
        <f>VLOOKUP($A19,'Return Data'!$B$7:$R$2292,10,0)</f>
        <v>-4.1201999999999996</v>
      </c>
      <c r="E19" s="66">
        <f t="shared" si="0"/>
        <v>8</v>
      </c>
      <c r="F19" s="65">
        <f>VLOOKUP($A19,'Return Data'!$B$7:$R$2292,11,0)</f>
        <v>1.222</v>
      </c>
      <c r="G19" s="66">
        <f t="shared" si="1"/>
        <v>15</v>
      </c>
      <c r="H19" s="65">
        <f>VLOOKUP($A19,'Return Data'!$B$7:$R$2292,12,0)</f>
        <v>4.8367000000000004</v>
      </c>
      <c r="I19" s="66">
        <f t="shared" si="2"/>
        <v>18</v>
      </c>
      <c r="J19" s="65">
        <f>VLOOKUP($A19,'Return Data'!$B$7:$R$2292,13,0)</f>
        <v>4.8581000000000003</v>
      </c>
      <c r="K19" s="66">
        <f t="shared" si="3"/>
        <v>18</v>
      </c>
      <c r="L19" s="65">
        <f>VLOOKUP($A19,'Return Data'!$B$7:$R$2292,17,0)</f>
        <v>6.4901999999999997</v>
      </c>
      <c r="M19" s="66">
        <f t="shared" si="4"/>
        <v>17</v>
      </c>
      <c r="N19" s="65">
        <f>VLOOKUP($A19,'Return Data'!$B$7:$R$2292,14,0)</f>
        <v>7.9560000000000004</v>
      </c>
      <c r="O19" s="66">
        <f t="shared" si="5"/>
        <v>16</v>
      </c>
      <c r="P19" s="65">
        <f>VLOOKUP($A19,'Return Data'!$B$7:$R$2292,15,0)</f>
        <v>6.9309000000000003</v>
      </c>
      <c r="Q19" s="66">
        <f t="shared" si="6"/>
        <v>15</v>
      </c>
      <c r="R19" s="65">
        <f>VLOOKUP($A19,'Return Data'!$B$7:$R$2292,16,0)</f>
        <v>8.7459000000000007</v>
      </c>
      <c r="S19" s="67">
        <f t="shared" si="7"/>
        <v>13</v>
      </c>
    </row>
    <row r="20" spans="1:19" x14ac:dyDescent="0.3">
      <c r="A20" s="63" t="s">
        <v>1586</v>
      </c>
      <c r="B20" s="64">
        <f>VLOOKUP($A20,'Return Data'!$B$7:$R$2292,3,0)</f>
        <v>44616</v>
      </c>
      <c r="C20" s="65">
        <f>VLOOKUP($A20,'Return Data'!$B$7:$R$2292,4,0)</f>
        <v>46.475000000000001</v>
      </c>
      <c r="D20" s="65">
        <f>VLOOKUP($A20,'Return Data'!$B$7:$R$2292,10,0)</f>
        <v>-7.2846000000000002</v>
      </c>
      <c r="E20" s="66">
        <f t="shared" si="0"/>
        <v>19</v>
      </c>
      <c r="F20" s="65">
        <f>VLOOKUP($A20,'Return Data'!$B$7:$R$2292,11,0)</f>
        <v>6.3224</v>
      </c>
      <c r="G20" s="66">
        <f t="shared" si="1"/>
        <v>6</v>
      </c>
      <c r="H20" s="65">
        <f>VLOOKUP($A20,'Return Data'!$B$7:$R$2292,12,0)</f>
        <v>8.6870999999999992</v>
      </c>
      <c r="I20" s="66">
        <f t="shared" si="2"/>
        <v>5</v>
      </c>
      <c r="J20" s="65">
        <f>VLOOKUP($A20,'Return Data'!$B$7:$R$2292,13,0)</f>
        <v>10.7531</v>
      </c>
      <c r="K20" s="66">
        <f t="shared" si="3"/>
        <v>4</v>
      </c>
      <c r="L20" s="65">
        <f>VLOOKUP($A20,'Return Data'!$B$7:$R$2292,17,0)</f>
        <v>12.9626</v>
      </c>
      <c r="M20" s="66">
        <f t="shared" si="4"/>
        <v>1</v>
      </c>
      <c r="N20" s="65">
        <f>VLOOKUP($A20,'Return Data'!$B$7:$R$2292,14,0)</f>
        <v>13.4031</v>
      </c>
      <c r="O20" s="66">
        <f t="shared" si="5"/>
        <v>1</v>
      </c>
      <c r="P20" s="65">
        <f>VLOOKUP($A20,'Return Data'!$B$7:$R$2292,15,0)</f>
        <v>10.2715</v>
      </c>
      <c r="Q20" s="66">
        <f t="shared" si="6"/>
        <v>1</v>
      </c>
      <c r="R20" s="65">
        <f>VLOOKUP($A20,'Return Data'!$B$7:$R$2292,16,0)</f>
        <v>10.7804</v>
      </c>
      <c r="S20" s="67">
        <f t="shared" si="7"/>
        <v>2</v>
      </c>
    </row>
    <row r="21" spans="1:19" x14ac:dyDescent="0.3">
      <c r="A21" s="63" t="s">
        <v>1587</v>
      </c>
      <c r="B21" s="64">
        <f>VLOOKUP($A21,'Return Data'!$B$7:$R$2292,3,0)</f>
        <v>44616</v>
      </c>
      <c r="C21" s="65">
        <f>VLOOKUP($A21,'Return Data'!$B$7:$R$2292,4,0)</f>
        <v>45.305300000000003</v>
      </c>
      <c r="D21" s="65">
        <f>VLOOKUP($A21,'Return Data'!$B$7:$R$2292,10,0)</f>
        <v>-5.5324</v>
      </c>
      <c r="E21" s="66">
        <f t="shared" si="0"/>
        <v>14</v>
      </c>
      <c r="F21" s="65">
        <f>VLOOKUP($A21,'Return Data'!$B$7:$R$2292,11,0)</f>
        <v>3.4691999999999998</v>
      </c>
      <c r="G21" s="66">
        <f t="shared" si="1"/>
        <v>10</v>
      </c>
      <c r="H21" s="65">
        <f>VLOOKUP($A21,'Return Data'!$B$7:$R$2292,12,0)</f>
        <v>6.2096</v>
      </c>
      <c r="I21" s="66">
        <f t="shared" si="2"/>
        <v>13</v>
      </c>
      <c r="J21" s="65">
        <f>VLOOKUP($A21,'Return Data'!$B$7:$R$2292,13,0)</f>
        <v>7.0781000000000001</v>
      </c>
      <c r="K21" s="66">
        <f t="shared" si="3"/>
        <v>14</v>
      </c>
      <c r="L21" s="65">
        <f>VLOOKUP($A21,'Return Data'!$B$7:$R$2292,17,0)</f>
        <v>7.5651999999999999</v>
      </c>
      <c r="M21" s="66">
        <f t="shared" si="4"/>
        <v>15</v>
      </c>
      <c r="N21" s="65">
        <f>VLOOKUP($A21,'Return Data'!$B$7:$R$2292,14,0)</f>
        <v>8.6312999999999995</v>
      </c>
      <c r="O21" s="66">
        <f t="shared" si="5"/>
        <v>14</v>
      </c>
      <c r="P21" s="65">
        <f>VLOOKUP($A21,'Return Data'!$B$7:$R$2292,15,0)</f>
        <v>7.3643000000000001</v>
      </c>
      <c r="Q21" s="66">
        <f t="shared" si="6"/>
        <v>12</v>
      </c>
      <c r="R21" s="65">
        <f>VLOOKUP($A21,'Return Data'!$B$7:$R$2292,16,0)</f>
        <v>7.9878</v>
      </c>
      <c r="S21" s="67">
        <f t="shared" si="7"/>
        <v>18</v>
      </c>
    </row>
    <row r="22" spans="1:19" x14ac:dyDescent="0.3">
      <c r="A22" s="63" t="s">
        <v>1588</v>
      </c>
      <c r="B22" s="64">
        <f>VLOOKUP($A22,'Return Data'!$B$7:$R$2292,3,0)</f>
        <v>44616</v>
      </c>
      <c r="C22" s="65">
        <f>VLOOKUP($A22,'Return Data'!$B$7:$R$2292,4,0)</f>
        <v>71.483699999999999</v>
      </c>
      <c r="D22" s="65">
        <f>VLOOKUP($A22,'Return Data'!$B$7:$R$2292,10,0)</f>
        <v>-4.5629</v>
      </c>
      <c r="E22" s="66">
        <f t="shared" si="0"/>
        <v>11</v>
      </c>
      <c r="F22" s="65">
        <f>VLOOKUP($A22,'Return Data'!$B$7:$R$2292,11,0)</f>
        <v>0.74929999999999997</v>
      </c>
      <c r="G22" s="66">
        <f t="shared" si="1"/>
        <v>18</v>
      </c>
      <c r="H22" s="65">
        <f>VLOOKUP($A22,'Return Data'!$B$7:$R$2292,12,0)</f>
        <v>6.8005000000000004</v>
      </c>
      <c r="I22" s="66">
        <f t="shared" si="2"/>
        <v>11</v>
      </c>
      <c r="J22" s="65">
        <f>VLOOKUP($A22,'Return Data'!$B$7:$R$2292,13,0)</f>
        <v>6.2573999999999996</v>
      </c>
      <c r="K22" s="66">
        <f t="shared" si="3"/>
        <v>15</v>
      </c>
      <c r="L22" s="65">
        <f>VLOOKUP($A22,'Return Data'!$B$7:$R$2292,17,0)</f>
        <v>7.3436000000000003</v>
      </c>
      <c r="M22" s="66">
        <f t="shared" si="4"/>
        <v>16</v>
      </c>
      <c r="N22" s="65">
        <f>VLOOKUP($A22,'Return Data'!$B$7:$R$2292,14,0)</f>
        <v>8.8072999999999997</v>
      </c>
      <c r="O22" s="66">
        <f t="shared" si="5"/>
        <v>12</v>
      </c>
      <c r="P22" s="65">
        <f>VLOOKUP($A22,'Return Data'!$B$7:$R$2292,15,0)</f>
        <v>7.2256</v>
      </c>
      <c r="Q22" s="66">
        <f t="shared" si="6"/>
        <v>13</v>
      </c>
      <c r="R22" s="65">
        <f>VLOOKUP($A22,'Return Data'!$B$7:$R$2292,16,0)</f>
        <v>8.0154999999999994</v>
      </c>
      <c r="S22" s="67">
        <f t="shared" si="7"/>
        <v>17</v>
      </c>
    </row>
    <row r="23" spans="1:19" x14ac:dyDescent="0.3">
      <c r="A23" s="63" t="s">
        <v>1958</v>
      </c>
      <c r="B23" s="64">
        <f>VLOOKUP($A23,'Return Data'!$B$7:$R$2292,3,0)</f>
        <v>44616</v>
      </c>
      <c r="C23" s="65">
        <f>VLOOKUP($A23,'Return Data'!$B$7:$R$2292,4,0)</f>
        <v>25.197900000000001</v>
      </c>
      <c r="D23" s="65">
        <f>VLOOKUP($A23,'Return Data'!$B$7:$R$2292,10,0)</f>
        <v>-2.3492999999999999</v>
      </c>
      <c r="E23" s="66">
        <f t="shared" si="0"/>
        <v>5</v>
      </c>
      <c r="F23" s="65">
        <f>VLOOKUP($A23,'Return Data'!$B$7:$R$2292,11,0)</f>
        <v>2.7917000000000001</v>
      </c>
      <c r="G23" s="66">
        <f t="shared" si="1"/>
        <v>12</v>
      </c>
      <c r="H23" s="65">
        <f>VLOOKUP($A23,'Return Data'!$B$7:$R$2292,12,0)</f>
        <v>5.6772</v>
      </c>
      <c r="I23" s="66">
        <f t="shared" si="2"/>
        <v>14</v>
      </c>
      <c r="J23" s="65">
        <f>VLOOKUP($A23,'Return Data'!$B$7:$R$2292,13,0)</f>
        <v>4.54</v>
      </c>
      <c r="K23" s="66">
        <f t="shared" si="3"/>
        <v>19</v>
      </c>
      <c r="L23" s="65">
        <f>VLOOKUP($A23,'Return Data'!$B$7:$R$2292,17,0)</f>
        <v>6.3589000000000002</v>
      </c>
      <c r="M23" s="66">
        <f t="shared" si="4"/>
        <v>18</v>
      </c>
      <c r="N23" s="65">
        <f>VLOOKUP($A23,'Return Data'!$B$7:$R$2292,14,0)</f>
        <v>7.3559000000000001</v>
      </c>
      <c r="O23" s="66">
        <f t="shared" si="5"/>
        <v>18</v>
      </c>
      <c r="P23" s="65">
        <f>VLOOKUP($A23,'Return Data'!$B$7:$R$2292,15,0)</f>
        <v>6.9245000000000001</v>
      </c>
      <c r="Q23" s="66">
        <f t="shared" si="6"/>
        <v>16</v>
      </c>
      <c r="R23" s="65">
        <f>VLOOKUP($A23,'Return Data'!$B$7:$R$2292,16,0)</f>
        <v>8.5082000000000004</v>
      </c>
      <c r="S23" s="67">
        <f t="shared" si="7"/>
        <v>14</v>
      </c>
    </row>
    <row r="24" spans="1:19" x14ac:dyDescent="0.3">
      <c r="A24" s="63" t="s">
        <v>1589</v>
      </c>
      <c r="B24" s="64">
        <f>VLOOKUP($A24,'Return Data'!$B$7:$R$2292,3,0)</f>
        <v>44616</v>
      </c>
      <c r="C24" s="65">
        <f>VLOOKUP($A24,'Return Data'!$B$7:$R$2292,4,0)</f>
        <v>47.502699999999997</v>
      </c>
      <c r="D24" s="65">
        <f>VLOOKUP($A24,'Return Data'!$B$7:$R$2292,10,0)</f>
        <v>2.6374</v>
      </c>
      <c r="E24" s="66">
        <f t="shared" si="0"/>
        <v>2</v>
      </c>
      <c r="F24" s="65">
        <f>VLOOKUP($A24,'Return Data'!$B$7:$R$2292,11,0)</f>
        <v>6.5255999999999998</v>
      </c>
      <c r="G24" s="66">
        <f t="shared" si="1"/>
        <v>5</v>
      </c>
      <c r="H24" s="65">
        <f>VLOOKUP($A24,'Return Data'!$B$7:$R$2292,12,0)</f>
        <v>8.4152000000000005</v>
      </c>
      <c r="I24" s="66">
        <f t="shared" si="2"/>
        <v>6</v>
      </c>
      <c r="J24" s="65">
        <f>VLOOKUP($A24,'Return Data'!$B$7:$R$2292,13,0)</f>
        <v>9.3648000000000007</v>
      </c>
      <c r="K24" s="66">
        <f t="shared" si="3"/>
        <v>7</v>
      </c>
      <c r="L24" s="65">
        <f>VLOOKUP($A24,'Return Data'!$B$7:$R$2292,17,0)</f>
        <v>4.5042999999999997</v>
      </c>
      <c r="M24" s="66">
        <f t="shared" si="4"/>
        <v>20</v>
      </c>
      <c r="N24" s="65">
        <f>VLOOKUP($A24,'Return Data'!$B$7:$R$2292,14,0)</f>
        <v>1.5687</v>
      </c>
      <c r="O24" s="66">
        <f t="shared" si="5"/>
        <v>20</v>
      </c>
      <c r="P24" s="65">
        <f>VLOOKUP($A24,'Return Data'!$B$7:$R$2292,15,0)</f>
        <v>3.8489</v>
      </c>
      <c r="Q24" s="66">
        <f t="shared" si="6"/>
        <v>20</v>
      </c>
      <c r="R24" s="65">
        <f>VLOOKUP($A24,'Return Data'!$B$7:$R$2292,16,0)</f>
        <v>7.0720999999999998</v>
      </c>
      <c r="S24" s="67">
        <f t="shared" si="7"/>
        <v>19</v>
      </c>
    </row>
    <row r="25" spans="1:19" x14ac:dyDescent="0.3">
      <c r="A25" s="63" t="s">
        <v>1995</v>
      </c>
      <c r="B25" s="64">
        <f>VLOOKUP($A25,'Return Data'!$B$7:$R$2292,3,0)</f>
        <v>44616</v>
      </c>
      <c r="C25" s="65">
        <f>VLOOKUP($A25,'Return Data'!$B$7:$R$2292,4,0)</f>
        <v>56.3247</v>
      </c>
      <c r="D25" s="65">
        <f>VLOOKUP($A25,'Return Data'!$B$7:$R$2292,10,0)</f>
        <v>-6.8888999999999996</v>
      </c>
      <c r="E25" s="66">
        <f t="shared" si="0"/>
        <v>18</v>
      </c>
      <c r="F25" s="65">
        <f>VLOOKUP($A25,'Return Data'!$B$7:$R$2292,11,0)</f>
        <v>7.5521000000000003</v>
      </c>
      <c r="G25" s="66">
        <f t="shared" si="1"/>
        <v>4</v>
      </c>
      <c r="H25" s="65">
        <f>VLOOKUP($A25,'Return Data'!$B$7:$R$2292,12,0)</f>
        <v>9.5309000000000008</v>
      </c>
      <c r="I25" s="66">
        <f t="shared" si="2"/>
        <v>4</v>
      </c>
      <c r="J25" s="65">
        <f>VLOOKUP($A25,'Return Data'!$B$7:$R$2292,13,0)</f>
        <v>10.166700000000001</v>
      </c>
      <c r="K25" s="66">
        <f t="shared" si="3"/>
        <v>5</v>
      </c>
      <c r="L25" s="65">
        <f>VLOOKUP($A25,'Return Data'!$B$7:$R$2292,17,0)</f>
        <v>12.106999999999999</v>
      </c>
      <c r="M25" s="66">
        <f t="shared" si="4"/>
        <v>4</v>
      </c>
      <c r="N25" s="65">
        <f>VLOOKUP($A25,'Return Data'!$B$7:$R$2292,14,0)</f>
        <v>11.669</v>
      </c>
      <c r="O25" s="66">
        <f t="shared" si="5"/>
        <v>3</v>
      </c>
      <c r="P25" s="65">
        <f>VLOOKUP($A25,'Return Data'!$B$7:$R$2292,15,0)</f>
        <v>8.6823999999999995</v>
      </c>
      <c r="Q25" s="66">
        <f t="shared" si="6"/>
        <v>4</v>
      </c>
      <c r="R25" s="65">
        <f>VLOOKUP($A25,'Return Data'!$B$7:$R$2292,16,0)</f>
        <v>9.8606999999999996</v>
      </c>
      <c r="S25" s="67">
        <f t="shared" si="7"/>
        <v>5</v>
      </c>
    </row>
    <row r="26" spans="1:19" x14ac:dyDescent="0.3">
      <c r="A26" s="63" t="s">
        <v>1591</v>
      </c>
      <c r="B26" s="64">
        <f>VLOOKUP($A26,'Return Data'!$B$7:$R$2292,3,0)</f>
        <v>44616</v>
      </c>
      <c r="C26" s="65">
        <f>VLOOKUP($A26,'Return Data'!$B$7:$R$2292,4,0)</f>
        <v>24.921500000000002</v>
      </c>
      <c r="D26" s="65">
        <f>VLOOKUP($A26,'Return Data'!$B$7:$R$2292,10,0)</f>
        <v>-5.0373999999999999</v>
      </c>
      <c r="E26" s="66">
        <f t="shared" si="0"/>
        <v>12</v>
      </c>
      <c r="F26" s="65">
        <f>VLOOKUP($A26,'Return Data'!$B$7:$R$2292,11,0)</f>
        <v>13.4559</v>
      </c>
      <c r="G26" s="66">
        <f t="shared" si="1"/>
        <v>1</v>
      </c>
      <c r="H26" s="65">
        <f>VLOOKUP($A26,'Return Data'!$B$7:$R$2292,12,0)</f>
        <v>12.9114</v>
      </c>
      <c r="I26" s="66">
        <f t="shared" si="2"/>
        <v>1</v>
      </c>
      <c r="J26" s="65">
        <f>VLOOKUP($A26,'Return Data'!$B$7:$R$2292,13,0)</f>
        <v>11.449199999999999</v>
      </c>
      <c r="K26" s="66">
        <f t="shared" si="3"/>
        <v>1</v>
      </c>
      <c r="L26" s="65">
        <f>VLOOKUP($A26,'Return Data'!$B$7:$R$2292,17,0)</f>
        <v>9.9690999999999992</v>
      </c>
      <c r="M26" s="66">
        <f t="shared" si="4"/>
        <v>9</v>
      </c>
      <c r="N26" s="65">
        <f>VLOOKUP($A26,'Return Data'!$B$7:$R$2292,14,0)</f>
        <v>7.8482000000000003</v>
      </c>
      <c r="O26" s="66">
        <f t="shared" si="5"/>
        <v>17</v>
      </c>
      <c r="P26" s="65">
        <f>VLOOKUP($A26,'Return Data'!$B$7:$R$2292,15,0)</f>
        <v>6.8475999999999999</v>
      </c>
      <c r="Q26" s="66">
        <f t="shared" si="6"/>
        <v>17</v>
      </c>
      <c r="R26" s="65">
        <f>VLOOKUP($A26,'Return Data'!$B$7:$R$2292,16,0)</f>
        <v>8.3422000000000001</v>
      </c>
      <c r="S26" s="67">
        <f t="shared" si="7"/>
        <v>16</v>
      </c>
    </row>
    <row r="27" spans="1:19" x14ac:dyDescent="0.3">
      <c r="A27" s="63" t="s">
        <v>1592</v>
      </c>
      <c r="B27" s="64">
        <f>VLOOKUP($A27,'Return Data'!$B$7:$R$2292,3,0)</f>
        <v>0</v>
      </c>
      <c r="C27" s="65">
        <f>VLOOKUP($A27,'Return Data'!$B$7:$R$2292,4,0)</f>
        <v>0</v>
      </c>
      <c r="D27" s="65">
        <f>VLOOKUP($A27,'Return Data'!$B$7:$R$2292,10,0)</f>
        <v>0</v>
      </c>
      <c r="E27" s="66">
        <f t="shared" si="0"/>
        <v>4</v>
      </c>
      <c r="F27" s="65">
        <f>VLOOKUP($A27,'Return Data'!$B$7:$R$2292,11,0)</f>
        <v>0</v>
      </c>
      <c r="G27" s="66">
        <f t="shared" si="1"/>
        <v>21</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1593</v>
      </c>
      <c r="B28" s="64">
        <f>VLOOKUP($A28,'Return Data'!$B$7:$R$2292,3,0)</f>
        <v>44616</v>
      </c>
      <c r="C28" s="65">
        <f>VLOOKUP($A28,'Return Data'!$B$7:$R$2292,4,0)</f>
        <v>54.050400000000003</v>
      </c>
      <c r="D28" s="65">
        <f>VLOOKUP($A28,'Return Data'!$B$7:$R$2292,10,0)</f>
        <v>-6.3566000000000003</v>
      </c>
      <c r="E28" s="66">
        <f t="shared" si="0"/>
        <v>15</v>
      </c>
      <c r="F28" s="65">
        <f>VLOOKUP($A28,'Return Data'!$B$7:$R$2292,11,0)</f>
        <v>7.7405999999999997</v>
      </c>
      <c r="G28" s="66">
        <f t="shared" si="1"/>
        <v>3</v>
      </c>
      <c r="H28" s="65">
        <f>VLOOKUP($A28,'Return Data'!$B$7:$R$2292,12,0)</f>
        <v>11.7254</v>
      </c>
      <c r="I28" s="66">
        <f t="shared" si="2"/>
        <v>2</v>
      </c>
      <c r="J28" s="65">
        <f>VLOOKUP($A28,'Return Data'!$B$7:$R$2292,13,0)</f>
        <v>11.1999</v>
      </c>
      <c r="K28" s="66">
        <f t="shared" si="3"/>
        <v>2</v>
      </c>
      <c r="L28" s="65">
        <f>VLOOKUP($A28,'Return Data'!$B$7:$R$2292,17,0)</f>
        <v>12.8186</v>
      </c>
      <c r="M28" s="66">
        <f>RANK(L28,L$8:L$28,0)</f>
        <v>3</v>
      </c>
      <c r="N28" s="65">
        <f>VLOOKUP($A28,'Return Data'!$B$7:$R$2292,14,0)</f>
        <v>8.7850000000000001</v>
      </c>
      <c r="O28" s="66">
        <f>RANK(N28,N$8:N$28,0)</f>
        <v>13</v>
      </c>
      <c r="P28" s="65">
        <f>VLOOKUP($A28,'Return Data'!$B$7:$R$2292,15,0)</f>
        <v>8.1150000000000002</v>
      </c>
      <c r="Q28" s="66">
        <f>RANK(P28,P$8:P$28,0)</f>
        <v>10</v>
      </c>
      <c r="R28" s="65">
        <f>VLOOKUP($A28,'Return Data'!$B$7:$R$2292,16,0)</f>
        <v>9.7149000000000001</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-3.977695238095238</v>
      </c>
      <c r="E30" s="74"/>
      <c r="F30" s="75">
        <f>AVERAGE(F8:F28)</f>
        <v>3.934909523809524</v>
      </c>
      <c r="G30" s="74"/>
      <c r="H30" s="75">
        <f>AVERAGE(H8:H28)</f>
        <v>6.9898666666666669</v>
      </c>
      <c r="I30" s="74"/>
      <c r="J30" s="75">
        <f>AVERAGE(J8:J28)</f>
        <v>7.5413666666666686</v>
      </c>
      <c r="K30" s="74"/>
      <c r="L30" s="75">
        <f>AVERAGE(L8:L28)</f>
        <v>9.2081600000000012</v>
      </c>
      <c r="M30" s="74"/>
      <c r="N30" s="75">
        <f>AVERAGE(N8:N28)</f>
        <v>9.0559349999999998</v>
      </c>
      <c r="O30" s="74"/>
      <c r="P30" s="75">
        <f>AVERAGE(P8:P28)</f>
        <v>7.696485</v>
      </c>
      <c r="Q30" s="74"/>
      <c r="R30" s="75">
        <f>AVERAGE(R8:R28)</f>
        <v>8.6518999999999995</v>
      </c>
      <c r="S30" s="76"/>
    </row>
    <row r="31" spans="1:19" x14ac:dyDescent="0.3">
      <c r="A31" s="73" t="s">
        <v>28</v>
      </c>
      <c r="B31" s="74"/>
      <c r="C31" s="74"/>
      <c r="D31" s="75">
        <f>MIN(D8:D28)</f>
        <v>-7.7907999999999999</v>
      </c>
      <c r="E31" s="74"/>
      <c r="F31" s="75">
        <f>MIN(F8:F28)</f>
        <v>0</v>
      </c>
      <c r="G31" s="74"/>
      <c r="H31" s="75">
        <f>MIN(H8:H28)</f>
        <v>0</v>
      </c>
      <c r="I31" s="74"/>
      <c r="J31" s="75">
        <f>MIN(J8:J28)</f>
        <v>0</v>
      </c>
      <c r="K31" s="74"/>
      <c r="L31" s="75">
        <f>MIN(L8:L28)</f>
        <v>4.5042999999999997</v>
      </c>
      <c r="M31" s="74"/>
      <c r="N31" s="75">
        <f>MIN(N8:N28)</f>
        <v>1.5687</v>
      </c>
      <c r="O31" s="74"/>
      <c r="P31" s="75">
        <f>MIN(P8:P28)</f>
        <v>3.8489</v>
      </c>
      <c r="Q31" s="74"/>
      <c r="R31" s="75">
        <f>MIN(R8:R28)</f>
        <v>0</v>
      </c>
      <c r="S31" s="76"/>
    </row>
    <row r="32" spans="1:19" ht="15" thickBot="1" x14ac:dyDescent="0.35">
      <c r="A32" s="77" t="s">
        <v>29</v>
      </c>
      <c r="B32" s="78"/>
      <c r="C32" s="78"/>
      <c r="D32" s="79">
        <f>MAX(D8:D28)</f>
        <v>4.3287000000000004</v>
      </c>
      <c r="E32" s="78"/>
      <c r="F32" s="79">
        <f>MAX(F8:F28)</f>
        <v>13.4559</v>
      </c>
      <c r="G32" s="78"/>
      <c r="H32" s="79">
        <f>MAX(H8:H28)</f>
        <v>12.9114</v>
      </c>
      <c r="I32" s="78"/>
      <c r="J32" s="79">
        <f>MAX(J8:J28)</f>
        <v>11.449199999999999</v>
      </c>
      <c r="K32" s="78"/>
      <c r="L32" s="79">
        <f>MAX(L8:L28)</f>
        <v>12.9626</v>
      </c>
      <c r="M32" s="78"/>
      <c r="N32" s="79">
        <f>MAX(N8:N28)</f>
        <v>13.4031</v>
      </c>
      <c r="O32" s="78"/>
      <c r="P32" s="79">
        <f>MAX(P8:P28)</f>
        <v>10.2715</v>
      </c>
      <c r="Q32" s="78"/>
      <c r="R32" s="79">
        <f>MAX(R8:R28)</f>
        <v>11.0672</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1594</v>
      </c>
      <c r="B8" s="64">
        <f>VLOOKUP($A8,'Return Data'!$B$7:$R$2292,3,0)</f>
        <v>44616</v>
      </c>
      <c r="C8" s="65">
        <f>VLOOKUP($A8,'Return Data'!$B$7:$R$2292,4,0)</f>
        <v>50.548999999999999</v>
      </c>
      <c r="D8" s="65">
        <f>VLOOKUP($A8,'Return Data'!$B$7:$R$2292,10,0)</f>
        <v>3.5259999999999998</v>
      </c>
      <c r="E8" s="66">
        <f t="shared" ref="E8:E28" si="0">RANK(D8,D$8:D$28,0)</f>
        <v>1</v>
      </c>
      <c r="F8" s="65">
        <f>VLOOKUP($A8,'Return Data'!$B$7:$R$2292,11,0)</f>
        <v>7.8579999999999997</v>
      </c>
      <c r="G8" s="66">
        <f t="shared" ref="G8:G28" si="1">RANK(F8,F$8:F$28,0)</f>
        <v>2</v>
      </c>
      <c r="H8" s="65">
        <f>VLOOKUP($A8,'Return Data'!$B$7:$R$2292,12,0)</f>
        <v>10.605700000000001</v>
      </c>
      <c r="I8" s="66">
        <f t="shared" ref="I8:I28" si="2">RANK(H8,H$8:H$28,0)</f>
        <v>3</v>
      </c>
      <c r="J8" s="65">
        <f>VLOOKUP($A8,'Return Data'!$B$7:$R$2292,13,0)</f>
        <v>9.9221000000000004</v>
      </c>
      <c r="K8" s="66">
        <f t="shared" ref="K8:K28" si="3">RANK(J8,J$8:J$28,0)</f>
        <v>3</v>
      </c>
      <c r="L8" s="65">
        <f>VLOOKUP($A8,'Return Data'!$B$7:$R$2292,17,0)</f>
        <v>11.9335</v>
      </c>
      <c r="M8" s="66">
        <f t="shared" ref="M8:M26" si="4">RANK(L8,L$8:L$28,0)</f>
        <v>2</v>
      </c>
      <c r="N8" s="65">
        <f>VLOOKUP($A8,'Return Data'!$B$7:$R$2292,14,0)</f>
        <v>10.0969</v>
      </c>
      <c r="O8" s="66">
        <f t="shared" ref="O8:O26" si="5">RANK(N8,N$8:N$28,0)</f>
        <v>4</v>
      </c>
      <c r="P8" s="65">
        <f>VLOOKUP($A8,'Return Data'!$B$7:$R$2292,15,0)</f>
        <v>7.4810999999999996</v>
      </c>
      <c r="Q8" s="66">
        <f t="shared" ref="Q8:Q26" si="6">RANK(P8,P$8:P$28,0)</f>
        <v>7</v>
      </c>
      <c r="R8" s="65">
        <f>VLOOKUP($A8,'Return Data'!$B$7:$R$2292,16,0)</f>
        <v>9.5457000000000001</v>
      </c>
      <c r="S8" s="67">
        <f t="shared" ref="S8:S28" si="7">RANK(R8,R$8:R$28,0)</f>
        <v>3</v>
      </c>
    </row>
    <row r="9" spans="1:20" x14ac:dyDescent="0.3">
      <c r="A9" s="63" t="s">
        <v>1982</v>
      </c>
      <c r="B9" s="64">
        <f>VLOOKUP($A9,'Return Data'!$B$7:$R$2292,3,0)</f>
        <v>44616</v>
      </c>
      <c r="C9" s="65">
        <f>VLOOKUP($A9,'Return Data'!$B$7:$R$2292,4,0)</f>
        <v>23.986899999999999</v>
      </c>
      <c r="D9" s="65">
        <f>VLOOKUP($A9,'Return Data'!$B$7:$R$2292,10,0)</f>
        <v>-7.7834000000000003</v>
      </c>
      <c r="E9" s="66">
        <f t="shared" si="0"/>
        <v>18</v>
      </c>
      <c r="F9" s="65">
        <f>VLOOKUP($A9,'Return Data'!$B$7:$R$2292,11,0)</f>
        <v>1.7284999999999999</v>
      </c>
      <c r="G9" s="66">
        <f t="shared" si="1"/>
        <v>11</v>
      </c>
      <c r="H9" s="65">
        <f>VLOOKUP($A9,'Return Data'!$B$7:$R$2292,12,0)</f>
        <v>6.6310000000000002</v>
      </c>
      <c r="I9" s="66">
        <f t="shared" si="2"/>
        <v>8</v>
      </c>
      <c r="J9" s="65">
        <f>VLOOKUP($A9,'Return Data'!$B$7:$R$2292,13,0)</f>
        <v>7.2016</v>
      </c>
      <c r="K9" s="66">
        <f t="shared" si="3"/>
        <v>8</v>
      </c>
      <c r="L9" s="65">
        <f>VLOOKUP($A9,'Return Data'!$B$7:$R$2292,17,0)</f>
        <v>9.9642999999999997</v>
      </c>
      <c r="M9" s="66">
        <f t="shared" si="4"/>
        <v>6</v>
      </c>
      <c r="N9" s="65">
        <f>VLOOKUP($A9,'Return Data'!$B$7:$R$2292,14,0)</f>
        <v>7.9522000000000004</v>
      </c>
      <c r="O9" s="66">
        <f t="shared" si="5"/>
        <v>12</v>
      </c>
      <c r="P9" s="65">
        <f>VLOOKUP($A9,'Return Data'!$B$7:$R$2292,15,0)</f>
        <v>7.3048999999999999</v>
      </c>
      <c r="Q9" s="66">
        <f t="shared" si="6"/>
        <v>9</v>
      </c>
      <c r="R9" s="65">
        <f>VLOOKUP($A9,'Return Data'!$B$7:$R$2292,16,0)</f>
        <v>7.8207000000000004</v>
      </c>
      <c r="S9" s="67">
        <f t="shared" si="7"/>
        <v>14</v>
      </c>
    </row>
    <row r="10" spans="1:20" x14ac:dyDescent="0.3">
      <c r="A10" s="63" t="s">
        <v>1595</v>
      </c>
      <c r="B10" s="64">
        <f>VLOOKUP($A10,'Return Data'!$B$7:$R$2292,3,0)</f>
        <v>44616</v>
      </c>
      <c r="C10" s="65">
        <f>VLOOKUP($A10,'Return Data'!$B$7:$R$2292,4,0)</f>
        <v>30.002700000000001</v>
      </c>
      <c r="D10" s="65">
        <f>VLOOKUP($A10,'Return Data'!$B$7:$R$2292,10,0)</f>
        <v>-8.4953000000000003</v>
      </c>
      <c r="E10" s="66">
        <f t="shared" si="0"/>
        <v>20</v>
      </c>
      <c r="F10" s="65">
        <f>VLOOKUP($A10,'Return Data'!$B$7:$R$2292,11,0)</f>
        <v>-0.25419999999999998</v>
      </c>
      <c r="G10" s="66">
        <f t="shared" si="1"/>
        <v>20</v>
      </c>
      <c r="H10" s="65">
        <f>VLOOKUP($A10,'Return Data'!$B$7:$R$2292,12,0)</f>
        <v>3.1869000000000001</v>
      </c>
      <c r="I10" s="66">
        <f t="shared" si="2"/>
        <v>18</v>
      </c>
      <c r="J10" s="65">
        <f>VLOOKUP($A10,'Return Data'!$B$7:$R$2292,13,0)</f>
        <v>2.8673000000000002</v>
      </c>
      <c r="K10" s="66">
        <f t="shared" si="3"/>
        <v>19</v>
      </c>
      <c r="L10" s="65">
        <f>VLOOKUP($A10,'Return Data'!$B$7:$R$2292,17,0)</f>
        <v>6.9451000000000001</v>
      </c>
      <c r="M10" s="66">
        <f t="shared" si="4"/>
        <v>14</v>
      </c>
      <c r="N10" s="65">
        <f>VLOOKUP($A10,'Return Data'!$B$7:$R$2292,14,0)</f>
        <v>9.2297999999999991</v>
      </c>
      <c r="O10" s="66">
        <f t="shared" si="5"/>
        <v>7</v>
      </c>
      <c r="P10" s="65">
        <f>VLOOKUP($A10,'Return Data'!$B$7:$R$2292,15,0)</f>
        <v>7.5744999999999996</v>
      </c>
      <c r="Q10" s="66">
        <f t="shared" si="6"/>
        <v>6</v>
      </c>
      <c r="R10" s="65">
        <f>VLOOKUP($A10,'Return Data'!$B$7:$R$2292,16,0)</f>
        <v>6.4894999999999996</v>
      </c>
      <c r="S10" s="67">
        <f t="shared" si="7"/>
        <v>19</v>
      </c>
    </row>
    <row r="11" spans="1:20" x14ac:dyDescent="0.3">
      <c r="A11" s="63" t="s">
        <v>1596</v>
      </c>
      <c r="B11" s="64">
        <f>VLOOKUP($A11,'Return Data'!$B$7:$R$2292,3,0)</f>
        <v>44616</v>
      </c>
      <c r="C11" s="65">
        <f>VLOOKUP($A11,'Return Data'!$B$7:$R$2292,4,0)</f>
        <v>34.300699999999999</v>
      </c>
      <c r="D11" s="65">
        <f>VLOOKUP($A11,'Return Data'!$B$7:$R$2292,10,0)</f>
        <v>-5.9741</v>
      </c>
      <c r="E11" s="66">
        <f t="shared" si="0"/>
        <v>12</v>
      </c>
      <c r="F11" s="65">
        <f>VLOOKUP($A11,'Return Data'!$B$7:$R$2292,11,0)</f>
        <v>-0.1762</v>
      </c>
      <c r="G11" s="66">
        <f t="shared" si="1"/>
        <v>19</v>
      </c>
      <c r="H11" s="65">
        <f>VLOOKUP($A11,'Return Data'!$B$7:$R$2292,12,0)</f>
        <v>3.0066999999999999</v>
      </c>
      <c r="I11" s="66">
        <f t="shared" si="2"/>
        <v>19</v>
      </c>
      <c r="J11" s="65">
        <f>VLOOKUP($A11,'Return Data'!$B$7:$R$2292,13,0)</f>
        <v>3.6732</v>
      </c>
      <c r="K11" s="66">
        <f t="shared" si="3"/>
        <v>18</v>
      </c>
      <c r="L11" s="65">
        <f>VLOOKUP($A11,'Return Data'!$B$7:$R$2292,17,0)</f>
        <v>6.0292000000000003</v>
      </c>
      <c r="M11" s="66">
        <f t="shared" si="4"/>
        <v>16</v>
      </c>
      <c r="N11" s="65">
        <f>VLOOKUP($A11,'Return Data'!$B$7:$R$2292,14,0)</f>
        <v>7.4063999999999997</v>
      </c>
      <c r="O11" s="66">
        <f t="shared" si="5"/>
        <v>14</v>
      </c>
      <c r="P11" s="65">
        <f>VLOOKUP($A11,'Return Data'!$B$7:$R$2292,15,0)</f>
        <v>6.6870000000000003</v>
      </c>
      <c r="Q11" s="66">
        <f t="shared" si="6"/>
        <v>10</v>
      </c>
      <c r="R11" s="65">
        <f>VLOOKUP($A11,'Return Data'!$B$7:$R$2292,16,0)</f>
        <v>7.3263999999999996</v>
      </c>
      <c r="S11" s="67">
        <f t="shared" si="7"/>
        <v>16</v>
      </c>
    </row>
    <row r="12" spans="1:20" x14ac:dyDescent="0.3">
      <c r="A12" s="63" t="s">
        <v>1597</v>
      </c>
      <c r="B12" s="64">
        <f>VLOOKUP($A12,'Return Data'!$B$7:$R$2292,3,0)</f>
        <v>44616</v>
      </c>
      <c r="C12" s="65">
        <f>VLOOKUP($A12,'Return Data'!$B$7:$R$2292,4,0)</f>
        <v>22.5854</v>
      </c>
      <c r="D12" s="65">
        <f>VLOOKUP($A12,'Return Data'!$B$7:$R$2292,10,0)</f>
        <v>-8.3152000000000008</v>
      </c>
      <c r="E12" s="66">
        <f t="shared" si="0"/>
        <v>19</v>
      </c>
      <c r="F12" s="65">
        <f>VLOOKUP($A12,'Return Data'!$B$7:$R$2292,11,0)</f>
        <v>5.9700000000000003E-2</v>
      </c>
      <c r="G12" s="66">
        <f t="shared" si="1"/>
        <v>16</v>
      </c>
      <c r="H12" s="65">
        <f>VLOOKUP($A12,'Return Data'!$B$7:$R$2292,12,0)</f>
        <v>4.8757999999999999</v>
      </c>
      <c r="I12" s="66">
        <f t="shared" si="2"/>
        <v>14</v>
      </c>
      <c r="J12" s="65">
        <f>VLOOKUP($A12,'Return Data'!$B$7:$R$2292,13,0)</f>
        <v>6.6536</v>
      </c>
      <c r="K12" s="66">
        <f t="shared" si="3"/>
        <v>11</v>
      </c>
      <c r="L12" s="65">
        <f>VLOOKUP($A12,'Return Data'!$B$7:$R$2292,17,0)</f>
        <v>7.5380000000000003</v>
      </c>
      <c r="M12" s="66">
        <f t="shared" si="4"/>
        <v>11</v>
      </c>
      <c r="N12" s="65">
        <f>VLOOKUP($A12,'Return Data'!$B$7:$R$2292,14,0)</f>
        <v>3.4581</v>
      </c>
      <c r="O12" s="66">
        <f t="shared" si="5"/>
        <v>19</v>
      </c>
      <c r="P12" s="65">
        <f>VLOOKUP($A12,'Return Data'!$B$7:$R$2292,15,0)</f>
        <v>3.6434000000000002</v>
      </c>
      <c r="Q12" s="66">
        <f t="shared" si="6"/>
        <v>19</v>
      </c>
      <c r="R12" s="65">
        <f>VLOOKUP($A12,'Return Data'!$B$7:$R$2292,16,0)</f>
        <v>6.4943999999999997</v>
      </c>
      <c r="S12" s="67">
        <f t="shared" si="7"/>
        <v>18</v>
      </c>
    </row>
    <row r="13" spans="1:20" x14ac:dyDescent="0.3">
      <c r="A13" s="63" t="s">
        <v>1598</v>
      </c>
      <c r="B13" s="64">
        <f>VLOOKUP($A13,'Return Data'!$B$7:$R$2292,3,0)</f>
        <v>44616</v>
      </c>
      <c r="C13" s="65">
        <f>VLOOKUP($A13,'Return Data'!$B$7:$R$2292,4,0)</f>
        <v>85.480972276578996</v>
      </c>
      <c r="D13" s="65">
        <f>VLOOKUP($A13,'Return Data'!$B$7:$R$2292,10,0)</f>
        <v>-5.7573999999999996</v>
      </c>
      <c r="E13" s="66">
        <f t="shared" si="0"/>
        <v>10</v>
      </c>
      <c r="F13" s="65">
        <f>VLOOKUP($A13,'Return Data'!$B$7:$R$2292,11,0)</f>
        <v>1.2152000000000001</v>
      </c>
      <c r="G13" s="66">
        <f t="shared" si="1"/>
        <v>12</v>
      </c>
      <c r="H13" s="65">
        <f>VLOOKUP($A13,'Return Data'!$B$7:$R$2292,12,0)</f>
        <v>5.1112000000000002</v>
      </c>
      <c r="I13" s="66">
        <f t="shared" si="2"/>
        <v>13</v>
      </c>
      <c r="J13" s="65">
        <f>VLOOKUP($A13,'Return Data'!$B$7:$R$2292,13,0)</f>
        <v>6.5186999999999999</v>
      </c>
      <c r="K13" s="66">
        <f t="shared" si="3"/>
        <v>12</v>
      </c>
      <c r="L13" s="65">
        <f>VLOOKUP($A13,'Return Data'!$B$7:$R$2292,17,0)</f>
        <v>9.1001999999999992</v>
      </c>
      <c r="M13" s="66">
        <f t="shared" si="4"/>
        <v>7</v>
      </c>
      <c r="N13" s="65">
        <f>VLOOKUP($A13,'Return Data'!$B$7:$R$2292,14,0)</f>
        <v>10.6671</v>
      </c>
      <c r="O13" s="66">
        <f t="shared" si="5"/>
        <v>3</v>
      </c>
      <c r="P13" s="65">
        <f>VLOOKUP($A13,'Return Data'!$B$7:$R$2292,15,0)</f>
        <v>8.4207999999999998</v>
      </c>
      <c r="Q13" s="66">
        <f t="shared" si="6"/>
        <v>3</v>
      </c>
      <c r="R13" s="65">
        <f>VLOOKUP($A13,'Return Data'!$B$7:$R$2292,16,0)</f>
        <v>8.4465000000000003</v>
      </c>
      <c r="S13" s="67">
        <f t="shared" si="7"/>
        <v>9</v>
      </c>
    </row>
    <row r="14" spans="1:20" x14ac:dyDescent="0.3">
      <c r="A14" s="63" t="s">
        <v>1599</v>
      </c>
      <c r="B14" s="64">
        <f>VLOOKUP($A14,'Return Data'!$B$7:$R$2292,3,0)</f>
        <v>44616</v>
      </c>
      <c r="C14" s="65">
        <f>VLOOKUP($A14,'Return Data'!$B$7:$R$2292,4,0)</f>
        <v>43.472200000000001</v>
      </c>
      <c r="D14" s="65">
        <f>VLOOKUP($A14,'Return Data'!$B$7:$R$2292,10,0)</f>
        <v>0.87709999999999999</v>
      </c>
      <c r="E14" s="66">
        <f t="shared" si="0"/>
        <v>3</v>
      </c>
      <c r="F14" s="65">
        <f>VLOOKUP($A14,'Return Data'!$B$7:$R$2292,11,0)</f>
        <v>-0.36209999999999998</v>
      </c>
      <c r="G14" s="66">
        <f t="shared" si="1"/>
        <v>21</v>
      </c>
      <c r="H14" s="65">
        <f>VLOOKUP($A14,'Return Data'!$B$7:$R$2292,12,0)</f>
        <v>4.2359</v>
      </c>
      <c r="I14" s="66">
        <f t="shared" si="2"/>
        <v>15</v>
      </c>
      <c r="J14" s="65">
        <f>VLOOKUP($A14,'Return Data'!$B$7:$R$2292,13,0)</f>
        <v>6.7355</v>
      </c>
      <c r="K14" s="66">
        <f t="shared" si="3"/>
        <v>10</v>
      </c>
      <c r="L14" s="65">
        <f>VLOOKUP($A14,'Return Data'!$B$7:$R$2292,17,0)</f>
        <v>7.3593999999999999</v>
      </c>
      <c r="M14" s="66">
        <f t="shared" si="4"/>
        <v>12</v>
      </c>
      <c r="N14" s="65">
        <f>VLOOKUP($A14,'Return Data'!$B$7:$R$2292,14,0)</f>
        <v>8.2365999999999993</v>
      </c>
      <c r="O14" s="66">
        <f t="shared" si="5"/>
        <v>9</v>
      </c>
      <c r="P14" s="65">
        <f>VLOOKUP($A14,'Return Data'!$B$7:$R$2292,15,0)</f>
        <v>5.3238000000000003</v>
      </c>
      <c r="Q14" s="66">
        <f t="shared" si="6"/>
        <v>17</v>
      </c>
      <c r="R14" s="65">
        <f>VLOOKUP($A14,'Return Data'!$B$7:$R$2292,16,0)</f>
        <v>8.6478000000000002</v>
      </c>
      <c r="S14" s="67">
        <f t="shared" si="7"/>
        <v>7</v>
      </c>
    </row>
    <row r="15" spans="1:20" x14ac:dyDescent="0.3">
      <c r="A15" s="63" t="s">
        <v>1600</v>
      </c>
      <c r="B15" s="64">
        <f>VLOOKUP($A15,'Return Data'!$B$7:$R$2292,3,0)</f>
        <v>44616</v>
      </c>
      <c r="C15" s="65">
        <f>VLOOKUP($A15,'Return Data'!$B$7:$R$2292,4,0)</f>
        <v>66.866399999999999</v>
      </c>
      <c r="D15" s="65">
        <f>VLOOKUP($A15,'Return Data'!$B$7:$R$2292,10,0)</f>
        <v>-7.3925999999999998</v>
      </c>
      <c r="E15" s="66">
        <f t="shared" si="0"/>
        <v>17</v>
      </c>
      <c r="F15" s="65">
        <f>VLOOKUP($A15,'Return Data'!$B$7:$R$2292,11,0)</f>
        <v>0.32950000000000002</v>
      </c>
      <c r="G15" s="66">
        <f t="shared" si="1"/>
        <v>14</v>
      </c>
      <c r="H15" s="65">
        <f>VLOOKUP($A15,'Return Data'!$B$7:$R$2292,12,0)</f>
        <v>2.8549000000000002</v>
      </c>
      <c r="I15" s="66">
        <f t="shared" si="2"/>
        <v>20</v>
      </c>
      <c r="J15" s="65">
        <f>VLOOKUP($A15,'Return Data'!$B$7:$R$2292,13,0)</f>
        <v>4.5301999999999998</v>
      </c>
      <c r="K15" s="66">
        <f t="shared" si="3"/>
        <v>16</v>
      </c>
      <c r="L15" s="65">
        <f>VLOOKUP($A15,'Return Data'!$B$7:$R$2292,17,0)</f>
        <v>5.5144000000000002</v>
      </c>
      <c r="M15" s="66">
        <f t="shared" si="4"/>
        <v>17</v>
      </c>
      <c r="N15" s="65">
        <f>VLOOKUP($A15,'Return Data'!$B$7:$R$2292,14,0)</f>
        <v>7.3198999999999996</v>
      </c>
      <c r="O15" s="66">
        <f t="shared" si="5"/>
        <v>15</v>
      </c>
      <c r="P15" s="65">
        <f>VLOOKUP($A15,'Return Data'!$B$7:$R$2292,15,0)</f>
        <v>6.2851999999999997</v>
      </c>
      <c r="Q15" s="66">
        <f t="shared" si="6"/>
        <v>14</v>
      </c>
      <c r="R15" s="65">
        <f>VLOOKUP($A15,'Return Data'!$B$7:$R$2292,16,0)</f>
        <v>9.2751999999999999</v>
      </c>
      <c r="S15" s="67">
        <f t="shared" si="7"/>
        <v>5</v>
      </c>
    </row>
    <row r="16" spans="1:20" x14ac:dyDescent="0.3">
      <c r="A16" s="63" t="s">
        <v>1602</v>
      </c>
      <c r="B16" s="64">
        <f>VLOOKUP($A16,'Return Data'!$B$7:$R$2292,3,0)</f>
        <v>44616</v>
      </c>
      <c r="C16" s="65">
        <f>VLOOKUP($A16,'Return Data'!$B$7:$R$2292,4,0)</f>
        <v>58.61</v>
      </c>
      <c r="D16" s="65">
        <f>VLOOKUP($A16,'Return Data'!$B$7:$R$2292,10,0)</f>
        <v>-5.9002999999999997</v>
      </c>
      <c r="E16" s="66">
        <f t="shared" si="0"/>
        <v>11</v>
      </c>
      <c r="F16" s="65">
        <f>VLOOKUP($A16,'Return Data'!$B$7:$R$2292,11,0)</f>
        <v>3.8874</v>
      </c>
      <c r="G16" s="66">
        <f t="shared" si="1"/>
        <v>8</v>
      </c>
      <c r="H16" s="65">
        <f>VLOOKUP($A16,'Return Data'!$B$7:$R$2292,12,0)</f>
        <v>6.6303999999999998</v>
      </c>
      <c r="I16" s="66">
        <f t="shared" si="2"/>
        <v>9</v>
      </c>
      <c r="J16" s="65">
        <f>VLOOKUP($A16,'Return Data'!$B$7:$R$2292,13,0)</f>
        <v>9.1414000000000009</v>
      </c>
      <c r="K16" s="66">
        <f t="shared" si="3"/>
        <v>6</v>
      </c>
      <c r="L16" s="65">
        <f>VLOOKUP($A16,'Return Data'!$B$7:$R$2292,17,0)</f>
        <v>10.4292</v>
      </c>
      <c r="M16" s="66">
        <f t="shared" si="4"/>
        <v>5</v>
      </c>
      <c r="N16" s="65">
        <f>VLOOKUP($A16,'Return Data'!$B$7:$R$2292,14,0)</f>
        <v>9.8978999999999999</v>
      </c>
      <c r="O16" s="66">
        <f t="shared" si="5"/>
        <v>5</v>
      </c>
      <c r="P16" s="65">
        <f>VLOOKUP($A16,'Return Data'!$B$7:$R$2292,15,0)</f>
        <v>7.6565000000000003</v>
      </c>
      <c r="Q16" s="66">
        <f t="shared" si="6"/>
        <v>5</v>
      </c>
      <c r="R16" s="65">
        <f>VLOOKUP($A16,'Return Data'!$B$7:$R$2292,16,0)</f>
        <v>10.2166</v>
      </c>
      <c r="S16" s="67">
        <f t="shared" si="7"/>
        <v>1</v>
      </c>
    </row>
    <row r="17" spans="1:19" x14ac:dyDescent="0.3">
      <c r="A17" s="63" t="s">
        <v>1603</v>
      </c>
      <c r="B17" s="64">
        <f>VLOOKUP($A17,'Return Data'!$B$7:$R$2292,3,0)</f>
        <v>44616</v>
      </c>
      <c r="C17" s="65">
        <f>VLOOKUP($A17,'Return Data'!$B$7:$R$2292,4,0)</f>
        <v>45.515599999999999</v>
      </c>
      <c r="D17" s="65">
        <f>VLOOKUP($A17,'Return Data'!$B$7:$R$2292,10,0)</f>
        <v>-5.4562999999999997</v>
      </c>
      <c r="E17" s="66">
        <f t="shared" si="0"/>
        <v>8</v>
      </c>
      <c r="F17" s="65">
        <f>VLOOKUP($A17,'Return Data'!$B$7:$R$2292,11,0)</f>
        <v>2.1543000000000001</v>
      </c>
      <c r="G17" s="66">
        <f t="shared" si="1"/>
        <v>10</v>
      </c>
      <c r="H17" s="65">
        <f>VLOOKUP($A17,'Return Data'!$B$7:$R$2292,12,0)</f>
        <v>5.7986000000000004</v>
      </c>
      <c r="I17" s="66">
        <f t="shared" si="2"/>
        <v>11</v>
      </c>
      <c r="J17" s="65">
        <f>VLOOKUP($A17,'Return Data'!$B$7:$R$2292,13,0)</f>
        <v>5.9717000000000002</v>
      </c>
      <c r="K17" s="66">
        <f t="shared" si="3"/>
        <v>14</v>
      </c>
      <c r="L17" s="65">
        <f>VLOOKUP($A17,'Return Data'!$B$7:$R$2292,17,0)</f>
        <v>7.7287999999999997</v>
      </c>
      <c r="M17" s="66">
        <f t="shared" si="4"/>
        <v>10</v>
      </c>
      <c r="N17" s="65">
        <f>VLOOKUP($A17,'Return Data'!$B$7:$R$2292,14,0)</f>
        <v>9.0309000000000008</v>
      </c>
      <c r="O17" s="66">
        <f t="shared" si="5"/>
        <v>8</v>
      </c>
      <c r="P17" s="65">
        <f>VLOOKUP($A17,'Return Data'!$B$7:$R$2292,15,0)</f>
        <v>6.6189</v>
      </c>
      <c r="Q17" s="66">
        <f t="shared" si="6"/>
        <v>12</v>
      </c>
      <c r="R17" s="65">
        <f>VLOOKUP($A17,'Return Data'!$B$7:$R$2292,16,0)</f>
        <v>8.7768999999999995</v>
      </c>
      <c r="S17" s="67">
        <f t="shared" si="7"/>
        <v>6</v>
      </c>
    </row>
    <row r="18" spans="1:19" x14ac:dyDescent="0.3">
      <c r="A18" s="63" t="s">
        <v>1604</v>
      </c>
      <c r="B18" s="64">
        <f>VLOOKUP($A18,'Return Data'!$B$7:$R$2292,3,0)</f>
        <v>44616</v>
      </c>
      <c r="C18" s="65">
        <f>VLOOKUP($A18,'Return Data'!$B$7:$R$2292,4,0)</f>
        <v>54.764400000000002</v>
      </c>
      <c r="D18" s="65">
        <f>VLOOKUP($A18,'Return Data'!$B$7:$R$2292,10,0)</f>
        <v>-4.3250999999999999</v>
      </c>
      <c r="E18" s="66">
        <f t="shared" si="0"/>
        <v>5</v>
      </c>
      <c r="F18" s="65">
        <f>VLOOKUP($A18,'Return Data'!$B$7:$R$2292,11,0)</f>
        <v>4.7945000000000002</v>
      </c>
      <c r="G18" s="66">
        <f t="shared" si="1"/>
        <v>7</v>
      </c>
      <c r="H18" s="65">
        <f>VLOOKUP($A18,'Return Data'!$B$7:$R$2292,12,0)</f>
        <v>7.0373999999999999</v>
      </c>
      <c r="I18" s="66">
        <f t="shared" si="2"/>
        <v>7</v>
      </c>
      <c r="J18" s="65">
        <f>VLOOKUP($A18,'Return Data'!$B$7:$R$2292,13,0)</f>
        <v>7.1635</v>
      </c>
      <c r="K18" s="66">
        <f t="shared" si="3"/>
        <v>9</v>
      </c>
      <c r="L18" s="65">
        <f>VLOOKUP($A18,'Return Data'!$B$7:$R$2292,17,0)</f>
        <v>9.0886999999999993</v>
      </c>
      <c r="M18" s="66">
        <f t="shared" si="4"/>
        <v>8</v>
      </c>
      <c r="N18" s="65">
        <f>VLOOKUP($A18,'Return Data'!$B$7:$R$2292,14,0)</f>
        <v>9.6548999999999996</v>
      </c>
      <c r="O18" s="66">
        <f t="shared" si="5"/>
        <v>6</v>
      </c>
      <c r="P18" s="65">
        <f>VLOOKUP($A18,'Return Data'!$B$7:$R$2292,15,0)</f>
        <v>8.9133999999999993</v>
      </c>
      <c r="Q18" s="66">
        <f t="shared" si="6"/>
        <v>1</v>
      </c>
      <c r="R18" s="65">
        <f>VLOOKUP($A18,'Return Data'!$B$7:$R$2292,16,0)</f>
        <v>9.9551999999999996</v>
      </c>
      <c r="S18" s="67">
        <f t="shared" si="7"/>
        <v>2</v>
      </c>
    </row>
    <row r="19" spans="1:19" x14ac:dyDescent="0.3">
      <c r="A19" s="63" t="s">
        <v>1605</v>
      </c>
      <c r="B19" s="64">
        <f>VLOOKUP($A19,'Return Data'!$B$7:$R$2292,3,0)</f>
        <v>44616</v>
      </c>
      <c r="C19" s="65">
        <f>VLOOKUP($A19,'Return Data'!$B$7:$R$2292,4,0)</f>
        <v>25.653300000000002</v>
      </c>
      <c r="D19" s="65">
        <f>VLOOKUP($A19,'Return Data'!$B$7:$R$2292,10,0)</f>
        <v>-5.0914999999999999</v>
      </c>
      <c r="E19" s="66">
        <f t="shared" si="0"/>
        <v>7</v>
      </c>
      <c r="F19" s="65">
        <f>VLOOKUP($A19,'Return Data'!$B$7:$R$2292,11,0)</f>
        <v>0.26090000000000002</v>
      </c>
      <c r="G19" s="66">
        <f t="shared" si="1"/>
        <v>15</v>
      </c>
      <c r="H19" s="65">
        <f>VLOOKUP($A19,'Return Data'!$B$7:$R$2292,12,0)</f>
        <v>3.8559999999999999</v>
      </c>
      <c r="I19" s="66">
        <f t="shared" si="2"/>
        <v>16</v>
      </c>
      <c r="J19" s="65">
        <f>VLOOKUP($A19,'Return Data'!$B$7:$R$2292,13,0)</f>
        <v>3.8725999999999998</v>
      </c>
      <c r="K19" s="66">
        <f t="shared" si="3"/>
        <v>17</v>
      </c>
      <c r="L19" s="65">
        <f>VLOOKUP($A19,'Return Data'!$B$7:$R$2292,17,0)</f>
        <v>5.5041000000000002</v>
      </c>
      <c r="M19" s="66">
        <f t="shared" si="4"/>
        <v>18</v>
      </c>
      <c r="N19" s="65">
        <f>VLOOKUP($A19,'Return Data'!$B$7:$R$2292,14,0)</f>
        <v>6.9715999999999996</v>
      </c>
      <c r="O19" s="66">
        <f t="shared" si="5"/>
        <v>16</v>
      </c>
      <c r="P19" s="65">
        <f>VLOOKUP($A19,'Return Data'!$B$7:$R$2292,15,0)</f>
        <v>5.9882</v>
      </c>
      <c r="Q19" s="66">
        <f t="shared" si="6"/>
        <v>15</v>
      </c>
      <c r="R19" s="65">
        <f>VLOOKUP($A19,'Return Data'!$B$7:$R$2292,16,0)</f>
        <v>8.1631999999999998</v>
      </c>
      <c r="S19" s="67">
        <f t="shared" si="7"/>
        <v>13</v>
      </c>
    </row>
    <row r="20" spans="1:19" x14ac:dyDescent="0.3">
      <c r="A20" s="63" t="s">
        <v>1607</v>
      </c>
      <c r="B20" s="64">
        <f>VLOOKUP($A20,'Return Data'!$B$7:$R$2292,3,0)</f>
        <v>44616</v>
      </c>
      <c r="C20" s="65">
        <f>VLOOKUP($A20,'Return Data'!$B$7:$R$2292,4,0)</f>
        <v>42.046500000000002</v>
      </c>
      <c r="D20" s="65">
        <f>VLOOKUP($A20,'Return Data'!$B$7:$R$2292,10,0)</f>
        <v>-8.6621000000000006</v>
      </c>
      <c r="E20" s="66">
        <f t="shared" si="0"/>
        <v>21</v>
      </c>
      <c r="F20" s="65">
        <f>VLOOKUP($A20,'Return Data'!$B$7:$R$2292,11,0)</f>
        <v>4.8689</v>
      </c>
      <c r="G20" s="66">
        <f t="shared" si="1"/>
        <v>6</v>
      </c>
      <c r="H20" s="65">
        <f>VLOOKUP($A20,'Return Data'!$B$7:$R$2292,12,0)</f>
        <v>7.2011000000000003</v>
      </c>
      <c r="I20" s="66">
        <f t="shared" si="2"/>
        <v>6</v>
      </c>
      <c r="J20" s="65">
        <f>VLOOKUP($A20,'Return Data'!$B$7:$R$2292,13,0)</f>
        <v>9.2750000000000004</v>
      </c>
      <c r="K20" s="66">
        <f t="shared" si="3"/>
        <v>5</v>
      </c>
      <c r="L20" s="65">
        <f>VLOOKUP($A20,'Return Data'!$B$7:$R$2292,17,0)</f>
        <v>11.5556</v>
      </c>
      <c r="M20" s="66">
        <f t="shared" si="4"/>
        <v>3</v>
      </c>
      <c r="N20" s="65">
        <f>VLOOKUP($A20,'Return Data'!$B$7:$R$2292,14,0)</f>
        <v>12.037000000000001</v>
      </c>
      <c r="O20" s="66">
        <f t="shared" si="5"/>
        <v>1</v>
      </c>
      <c r="P20" s="65">
        <f>VLOOKUP($A20,'Return Data'!$B$7:$R$2292,15,0)</f>
        <v>8.9086999999999996</v>
      </c>
      <c r="Q20" s="66">
        <f t="shared" si="6"/>
        <v>2</v>
      </c>
      <c r="R20" s="65">
        <f>VLOOKUP($A20,'Return Data'!$B$7:$R$2292,16,0)</f>
        <v>8.1904000000000003</v>
      </c>
      <c r="S20" s="67">
        <f t="shared" si="7"/>
        <v>12</v>
      </c>
    </row>
    <row r="21" spans="1:19" x14ac:dyDescent="0.3">
      <c r="A21" s="63" t="s">
        <v>1608</v>
      </c>
      <c r="B21" s="64">
        <f>VLOOKUP($A21,'Return Data'!$B$7:$R$2292,3,0)</f>
        <v>44616</v>
      </c>
      <c r="C21" s="65">
        <f>VLOOKUP($A21,'Return Data'!$B$7:$R$2292,4,0)</f>
        <v>42.640599999999999</v>
      </c>
      <c r="D21" s="65">
        <f>VLOOKUP($A21,'Return Data'!$B$7:$R$2292,10,0)</f>
        <v>-6.1573000000000002</v>
      </c>
      <c r="E21" s="66">
        <f t="shared" si="0"/>
        <v>14</v>
      </c>
      <c r="F21" s="65">
        <f>VLOOKUP($A21,'Return Data'!$B$7:$R$2292,11,0)</f>
        <v>2.8176999999999999</v>
      </c>
      <c r="G21" s="66">
        <f t="shared" si="1"/>
        <v>9</v>
      </c>
      <c r="H21" s="65">
        <f>VLOOKUP($A21,'Return Data'!$B$7:$R$2292,12,0)</f>
        <v>5.5545999999999998</v>
      </c>
      <c r="I21" s="66">
        <f t="shared" si="2"/>
        <v>12</v>
      </c>
      <c r="J21" s="65">
        <f>VLOOKUP($A21,'Return Data'!$B$7:$R$2292,13,0)</f>
        <v>6.4173999999999998</v>
      </c>
      <c r="K21" s="66">
        <f t="shared" si="3"/>
        <v>13</v>
      </c>
      <c r="L21" s="65">
        <f>VLOOKUP($A21,'Return Data'!$B$7:$R$2292,17,0)</f>
        <v>6.9471999999999996</v>
      </c>
      <c r="M21" s="66">
        <f t="shared" si="4"/>
        <v>13</v>
      </c>
      <c r="N21" s="65">
        <f>VLOOKUP($A21,'Return Data'!$B$7:$R$2292,14,0)</f>
        <v>8.0004000000000008</v>
      </c>
      <c r="O21" s="66">
        <f t="shared" si="5"/>
        <v>11</v>
      </c>
      <c r="P21" s="65">
        <f>VLOOKUP($A21,'Return Data'!$B$7:$R$2292,15,0)</f>
        <v>6.6778000000000004</v>
      </c>
      <c r="Q21" s="66">
        <f t="shared" si="6"/>
        <v>11</v>
      </c>
      <c r="R21" s="65">
        <f>VLOOKUP($A21,'Return Data'!$B$7:$R$2292,16,0)</f>
        <v>5.9619</v>
      </c>
      <c r="S21" s="67">
        <f t="shared" si="7"/>
        <v>20</v>
      </c>
    </row>
    <row r="22" spans="1:19" x14ac:dyDescent="0.3">
      <c r="A22" s="63" t="s">
        <v>1609</v>
      </c>
      <c r="B22" s="64">
        <f>VLOOKUP($A22,'Return Data'!$B$7:$R$2292,3,0)</f>
        <v>44616</v>
      </c>
      <c r="C22" s="65">
        <f>VLOOKUP($A22,'Return Data'!$B$7:$R$2292,4,0)</f>
        <v>66.581800000000001</v>
      </c>
      <c r="D22" s="65">
        <f>VLOOKUP($A22,'Return Data'!$B$7:$R$2292,10,0)</f>
        <v>-5.4866999999999999</v>
      </c>
      <c r="E22" s="66">
        <f t="shared" si="0"/>
        <v>9</v>
      </c>
      <c r="F22" s="65">
        <f>VLOOKUP($A22,'Return Data'!$B$7:$R$2292,11,0)</f>
        <v>-0.1381</v>
      </c>
      <c r="G22" s="66">
        <f t="shared" si="1"/>
        <v>18</v>
      </c>
      <c r="H22" s="65">
        <f>VLOOKUP($A22,'Return Data'!$B$7:$R$2292,12,0)</f>
        <v>5.9085000000000001</v>
      </c>
      <c r="I22" s="66">
        <f t="shared" si="2"/>
        <v>10</v>
      </c>
      <c r="J22" s="65">
        <f>VLOOKUP($A22,'Return Data'!$B$7:$R$2292,13,0)</f>
        <v>5.3745000000000003</v>
      </c>
      <c r="K22" s="66">
        <f t="shared" si="3"/>
        <v>15</v>
      </c>
      <c r="L22" s="65">
        <f>VLOOKUP($A22,'Return Data'!$B$7:$R$2292,17,0)</f>
        <v>6.3860999999999999</v>
      </c>
      <c r="M22" s="66">
        <f t="shared" si="4"/>
        <v>15</v>
      </c>
      <c r="N22" s="65">
        <f>VLOOKUP($A22,'Return Data'!$B$7:$R$2292,14,0)</f>
        <v>7.8417000000000003</v>
      </c>
      <c r="O22" s="66">
        <f t="shared" si="5"/>
        <v>13</v>
      </c>
      <c r="P22" s="65">
        <f>VLOOKUP($A22,'Return Data'!$B$7:$R$2292,15,0)</f>
        <v>6.3038999999999996</v>
      </c>
      <c r="Q22" s="66">
        <f t="shared" si="6"/>
        <v>13</v>
      </c>
      <c r="R22" s="65">
        <f>VLOOKUP($A22,'Return Data'!$B$7:$R$2292,16,0)</f>
        <v>8.2491000000000003</v>
      </c>
      <c r="S22" s="67">
        <f t="shared" si="7"/>
        <v>10</v>
      </c>
    </row>
    <row r="23" spans="1:19" x14ac:dyDescent="0.3">
      <c r="A23" s="63" t="s">
        <v>1959</v>
      </c>
      <c r="B23" s="64">
        <f>VLOOKUP($A23,'Return Data'!$B$7:$R$2292,3,0)</f>
        <v>44616</v>
      </c>
      <c r="C23" s="65">
        <f>VLOOKUP($A23,'Return Data'!$B$7:$R$2292,4,0)</f>
        <v>21.892600000000002</v>
      </c>
      <c r="D23" s="65">
        <f>VLOOKUP($A23,'Return Data'!$B$7:$R$2292,10,0)</f>
        <v>-4.3464999999999998</v>
      </c>
      <c r="E23" s="66">
        <f t="shared" si="0"/>
        <v>6</v>
      </c>
      <c r="F23" s="65">
        <f>VLOOKUP($A23,'Return Data'!$B$7:$R$2292,11,0)</f>
        <v>0.98709999999999998</v>
      </c>
      <c r="G23" s="66">
        <f t="shared" si="1"/>
        <v>13</v>
      </c>
      <c r="H23" s="65">
        <f>VLOOKUP($A23,'Return Data'!$B$7:$R$2292,12,0)</f>
        <v>3.7917000000000001</v>
      </c>
      <c r="I23" s="66">
        <f t="shared" si="2"/>
        <v>17</v>
      </c>
      <c r="J23" s="65">
        <f>VLOOKUP($A23,'Return Data'!$B$7:$R$2292,13,0)</f>
        <v>2.6375999999999999</v>
      </c>
      <c r="K23" s="66">
        <f t="shared" si="3"/>
        <v>20</v>
      </c>
      <c r="L23" s="65">
        <f>VLOOKUP($A23,'Return Data'!$B$7:$R$2292,17,0)</f>
        <v>4.4911000000000003</v>
      </c>
      <c r="M23" s="66">
        <f t="shared" si="4"/>
        <v>19</v>
      </c>
      <c r="N23" s="65">
        <f>VLOOKUP($A23,'Return Data'!$B$7:$R$2292,14,0)</f>
        <v>5.6588000000000003</v>
      </c>
      <c r="O23" s="66">
        <f t="shared" si="5"/>
        <v>18</v>
      </c>
      <c r="P23" s="65">
        <f>VLOOKUP($A23,'Return Data'!$B$7:$R$2292,15,0)</f>
        <v>5.1654</v>
      </c>
      <c r="Q23" s="66">
        <f t="shared" si="6"/>
        <v>18</v>
      </c>
      <c r="R23" s="65">
        <f>VLOOKUP($A23,'Return Data'!$B$7:$R$2292,16,0)</f>
        <v>6.9984999999999999</v>
      </c>
      <c r="S23" s="67">
        <f t="shared" si="7"/>
        <v>17</v>
      </c>
    </row>
    <row r="24" spans="1:19" x14ac:dyDescent="0.3">
      <c r="A24" s="63" t="s">
        <v>1610</v>
      </c>
      <c r="B24" s="64">
        <f>VLOOKUP($A24,'Return Data'!$B$7:$R$2292,3,0)</f>
        <v>44616</v>
      </c>
      <c r="C24" s="65">
        <f>VLOOKUP($A24,'Return Data'!$B$7:$R$2292,4,0)</f>
        <v>44.141300000000001</v>
      </c>
      <c r="D24" s="65">
        <f>VLOOKUP($A24,'Return Data'!$B$7:$R$2292,10,0)</f>
        <v>2.0190000000000001</v>
      </c>
      <c r="E24" s="66">
        <f t="shared" si="0"/>
        <v>2</v>
      </c>
      <c r="F24" s="65">
        <f>VLOOKUP($A24,'Return Data'!$B$7:$R$2292,11,0)</f>
        <v>5.8893000000000004</v>
      </c>
      <c r="G24" s="66">
        <f t="shared" si="1"/>
        <v>5</v>
      </c>
      <c r="H24" s="65">
        <f>VLOOKUP($A24,'Return Data'!$B$7:$R$2292,12,0)</f>
        <v>7.7587000000000002</v>
      </c>
      <c r="I24" s="66">
        <f t="shared" si="2"/>
        <v>5</v>
      </c>
      <c r="J24" s="65">
        <f>VLOOKUP($A24,'Return Data'!$B$7:$R$2292,13,0)</f>
        <v>8.6887000000000008</v>
      </c>
      <c r="K24" s="66">
        <f t="shared" si="3"/>
        <v>7</v>
      </c>
      <c r="L24" s="65">
        <f>VLOOKUP($A24,'Return Data'!$B$7:$R$2292,17,0)</f>
        <v>3.8612000000000002</v>
      </c>
      <c r="M24" s="66">
        <f t="shared" si="4"/>
        <v>20</v>
      </c>
      <c r="N24" s="65">
        <f>VLOOKUP($A24,'Return Data'!$B$7:$R$2292,14,0)</f>
        <v>0.88939999999999997</v>
      </c>
      <c r="O24" s="66">
        <f t="shared" si="5"/>
        <v>20</v>
      </c>
      <c r="P24" s="65">
        <f>VLOOKUP($A24,'Return Data'!$B$7:$R$2292,15,0)</f>
        <v>3.0647000000000002</v>
      </c>
      <c r="Q24" s="66">
        <f t="shared" si="6"/>
        <v>20</v>
      </c>
      <c r="R24" s="65">
        <f>VLOOKUP($A24,'Return Data'!$B$7:$R$2292,16,0)</f>
        <v>8.5337999999999994</v>
      </c>
      <c r="S24" s="67">
        <f t="shared" si="7"/>
        <v>8</v>
      </c>
    </row>
    <row r="25" spans="1:19" x14ac:dyDescent="0.3">
      <c r="A25" s="63" t="s">
        <v>1996</v>
      </c>
      <c r="B25" s="64">
        <f>VLOOKUP($A25,'Return Data'!$B$7:$R$2292,3,0)</f>
        <v>44616</v>
      </c>
      <c r="C25" s="65">
        <f>VLOOKUP($A25,'Return Data'!$B$7:$R$2292,4,0)</f>
        <v>52.4435</v>
      </c>
      <c r="D25" s="65">
        <f>VLOOKUP($A25,'Return Data'!$B$7:$R$2292,10,0)</f>
        <v>-7.3886000000000003</v>
      </c>
      <c r="E25" s="66">
        <f t="shared" si="0"/>
        <v>16</v>
      </c>
      <c r="F25" s="65">
        <f>VLOOKUP($A25,'Return Data'!$B$7:$R$2292,11,0)</f>
        <v>6.9581</v>
      </c>
      <c r="G25" s="66">
        <f t="shared" si="1"/>
        <v>4</v>
      </c>
      <c r="H25" s="65">
        <f>VLOOKUP($A25,'Return Data'!$B$7:$R$2292,12,0)</f>
        <v>8.9039000000000001</v>
      </c>
      <c r="I25" s="66">
        <f t="shared" si="2"/>
        <v>4</v>
      </c>
      <c r="J25" s="65">
        <f>VLOOKUP($A25,'Return Data'!$B$7:$R$2292,13,0)</f>
        <v>9.5272000000000006</v>
      </c>
      <c r="K25" s="66">
        <f t="shared" si="3"/>
        <v>4</v>
      </c>
      <c r="L25" s="65">
        <f>VLOOKUP($A25,'Return Data'!$B$7:$R$2292,17,0)</f>
        <v>11.4443</v>
      </c>
      <c r="M25" s="66">
        <f t="shared" si="4"/>
        <v>4</v>
      </c>
      <c r="N25" s="65">
        <f>VLOOKUP($A25,'Return Data'!$B$7:$R$2292,14,0)</f>
        <v>11.0282</v>
      </c>
      <c r="O25" s="66">
        <f t="shared" si="5"/>
        <v>2</v>
      </c>
      <c r="P25" s="65">
        <f>VLOOKUP($A25,'Return Data'!$B$7:$R$2292,15,0)</f>
        <v>7.8982000000000001</v>
      </c>
      <c r="Q25" s="66">
        <f t="shared" si="6"/>
        <v>4</v>
      </c>
      <c r="R25" s="65">
        <f>VLOOKUP($A25,'Return Data'!$B$7:$R$2292,16,0)</f>
        <v>8.2355</v>
      </c>
      <c r="S25" s="67">
        <f t="shared" si="7"/>
        <v>11</v>
      </c>
    </row>
    <row r="26" spans="1:19" x14ac:dyDescent="0.3">
      <c r="A26" s="63" t="s">
        <v>1612</v>
      </c>
      <c r="B26" s="64">
        <f>VLOOKUP($A26,'Return Data'!$B$7:$R$2292,3,0)</f>
        <v>44616</v>
      </c>
      <c r="C26" s="65">
        <f>VLOOKUP($A26,'Return Data'!$B$7:$R$2292,4,0)</f>
        <v>23.3323</v>
      </c>
      <c r="D26" s="65">
        <f>VLOOKUP($A26,'Return Data'!$B$7:$R$2292,10,0)</f>
        <v>-5.9855</v>
      </c>
      <c r="E26" s="66">
        <f t="shared" si="0"/>
        <v>13</v>
      </c>
      <c r="F26" s="65">
        <f>VLOOKUP($A26,'Return Data'!$B$7:$R$2292,11,0)</f>
        <v>12.434699999999999</v>
      </c>
      <c r="G26" s="66">
        <f t="shared" si="1"/>
        <v>1</v>
      </c>
      <c r="H26" s="65">
        <f>VLOOKUP($A26,'Return Data'!$B$7:$R$2292,12,0)</f>
        <v>11.9047</v>
      </c>
      <c r="I26" s="66">
        <f t="shared" si="2"/>
        <v>1</v>
      </c>
      <c r="J26" s="65">
        <f>VLOOKUP($A26,'Return Data'!$B$7:$R$2292,13,0)</f>
        <v>10.5032</v>
      </c>
      <c r="K26" s="66">
        <f t="shared" si="3"/>
        <v>2</v>
      </c>
      <c r="L26" s="65">
        <f>VLOOKUP($A26,'Return Data'!$B$7:$R$2292,17,0)</f>
        <v>9.0846</v>
      </c>
      <c r="M26" s="66">
        <f t="shared" si="4"/>
        <v>9</v>
      </c>
      <c r="N26" s="65">
        <f>VLOOKUP($A26,'Return Data'!$B$7:$R$2292,14,0)</f>
        <v>6.9710999999999999</v>
      </c>
      <c r="O26" s="66">
        <f t="shared" si="5"/>
        <v>17</v>
      </c>
      <c r="P26" s="65">
        <f>VLOOKUP($A26,'Return Data'!$B$7:$R$2292,15,0)</f>
        <v>5.8017000000000003</v>
      </c>
      <c r="Q26" s="66">
        <f t="shared" si="6"/>
        <v>16</v>
      </c>
      <c r="R26" s="65">
        <f>VLOOKUP($A26,'Return Data'!$B$7:$R$2292,16,0)</f>
        <v>7.3312999999999997</v>
      </c>
      <c r="S26" s="67">
        <f t="shared" si="7"/>
        <v>15</v>
      </c>
    </row>
    <row r="27" spans="1:19" x14ac:dyDescent="0.3">
      <c r="A27" s="63" t="s">
        <v>1613</v>
      </c>
      <c r="B27" s="64">
        <f>VLOOKUP($A27,'Return Data'!$B$7:$R$2292,3,0)</f>
        <v>0</v>
      </c>
      <c r="C27" s="65">
        <f>VLOOKUP($A27,'Return Data'!$B$7:$R$2292,4,0)</f>
        <v>0</v>
      </c>
      <c r="D27" s="65">
        <f>VLOOKUP($A27,'Return Data'!$B$7:$R$2292,10,0)</f>
        <v>0</v>
      </c>
      <c r="E27" s="66">
        <f t="shared" si="0"/>
        <v>4</v>
      </c>
      <c r="F27" s="65">
        <f>VLOOKUP($A27,'Return Data'!$B$7:$R$2292,11,0)</f>
        <v>0</v>
      </c>
      <c r="G27" s="66">
        <f t="shared" si="1"/>
        <v>17</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1614</v>
      </c>
      <c r="B28" s="64">
        <f>VLOOKUP($A28,'Return Data'!$B$7:$R$2292,3,0)</f>
        <v>44616</v>
      </c>
      <c r="C28" s="65">
        <f>VLOOKUP($A28,'Return Data'!$B$7:$R$2292,4,0)</f>
        <v>50.9711</v>
      </c>
      <c r="D28" s="65">
        <f>VLOOKUP($A28,'Return Data'!$B$7:$R$2292,10,0)</f>
        <v>-6.8979999999999997</v>
      </c>
      <c r="E28" s="66">
        <f t="shared" si="0"/>
        <v>15</v>
      </c>
      <c r="F28" s="65">
        <f>VLOOKUP($A28,'Return Data'!$B$7:$R$2292,11,0)</f>
        <v>7.1668000000000003</v>
      </c>
      <c r="G28" s="66">
        <f t="shared" si="1"/>
        <v>3</v>
      </c>
      <c r="H28" s="65">
        <f>VLOOKUP($A28,'Return Data'!$B$7:$R$2292,12,0)</f>
        <v>11.1127</v>
      </c>
      <c r="I28" s="66">
        <f t="shared" si="2"/>
        <v>2</v>
      </c>
      <c r="J28" s="65">
        <f>VLOOKUP($A28,'Return Data'!$B$7:$R$2292,13,0)</f>
        <v>10.562099999999999</v>
      </c>
      <c r="K28" s="66">
        <f t="shared" si="3"/>
        <v>1</v>
      </c>
      <c r="L28" s="65">
        <f>VLOOKUP($A28,'Return Data'!$B$7:$R$2292,17,0)</f>
        <v>12.1309</v>
      </c>
      <c r="M28" s="66">
        <f>RANK(L28,L$8:L$28,0)</f>
        <v>1</v>
      </c>
      <c r="N28" s="65">
        <f>VLOOKUP($A28,'Return Data'!$B$7:$R$2292,14,0)</f>
        <v>8.1003000000000007</v>
      </c>
      <c r="O28" s="66">
        <f>RANK(N28,N$8:N$28,0)</f>
        <v>10</v>
      </c>
      <c r="P28" s="65">
        <f>VLOOKUP($A28,'Return Data'!$B$7:$R$2292,15,0)</f>
        <v>7.4132999999999996</v>
      </c>
      <c r="Q28" s="66">
        <f>RANK(P28,P$8:P$28,0)</f>
        <v>8</v>
      </c>
      <c r="R28" s="65">
        <f>VLOOKUP($A28,'Return Data'!$B$7:$R$2292,16,0)</f>
        <v>9.3583999999999996</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-4.9044666666666661</v>
      </c>
      <c r="E30" s="74"/>
      <c r="F30" s="75">
        <f>AVERAGE(F8:F28)</f>
        <v>2.9752380952380952</v>
      </c>
      <c r="G30" s="74"/>
      <c r="H30" s="75">
        <f>AVERAGE(H8:H28)</f>
        <v>5.9984000000000011</v>
      </c>
      <c r="I30" s="74"/>
      <c r="J30" s="75">
        <f>AVERAGE(J8:J28)</f>
        <v>6.5350999999999999</v>
      </c>
      <c r="K30" s="74"/>
      <c r="L30" s="75">
        <f>AVERAGE(L8:L28)</f>
        <v>8.1517949999999999</v>
      </c>
      <c r="M30" s="74"/>
      <c r="N30" s="75">
        <f>AVERAGE(N8:N28)</f>
        <v>8.0224600000000006</v>
      </c>
      <c r="O30" s="74"/>
      <c r="P30" s="75">
        <f>AVERAGE(P8:P28)</f>
        <v>6.6565700000000003</v>
      </c>
      <c r="Q30" s="74"/>
      <c r="R30" s="75">
        <f>AVERAGE(R8:R28)</f>
        <v>7.8103333333333316</v>
      </c>
      <c r="S30" s="76"/>
    </row>
    <row r="31" spans="1:19" x14ac:dyDescent="0.3">
      <c r="A31" s="73" t="s">
        <v>28</v>
      </c>
      <c r="B31" s="74"/>
      <c r="C31" s="74"/>
      <c r="D31" s="75">
        <f>MIN(D8:D28)</f>
        <v>-8.6621000000000006</v>
      </c>
      <c r="E31" s="74"/>
      <c r="F31" s="75">
        <f>MIN(F8:F28)</f>
        <v>-0.36209999999999998</v>
      </c>
      <c r="G31" s="74"/>
      <c r="H31" s="75">
        <f>MIN(H8:H28)</f>
        <v>0</v>
      </c>
      <c r="I31" s="74"/>
      <c r="J31" s="75">
        <f>MIN(J8:J28)</f>
        <v>0</v>
      </c>
      <c r="K31" s="74"/>
      <c r="L31" s="75">
        <f>MIN(L8:L28)</f>
        <v>3.8612000000000002</v>
      </c>
      <c r="M31" s="74"/>
      <c r="N31" s="75">
        <f>MIN(N8:N28)</f>
        <v>0.88939999999999997</v>
      </c>
      <c r="O31" s="74"/>
      <c r="P31" s="75">
        <f>MIN(P8:P28)</f>
        <v>3.0647000000000002</v>
      </c>
      <c r="Q31" s="74"/>
      <c r="R31" s="75">
        <f>MIN(R8:R28)</f>
        <v>0</v>
      </c>
      <c r="S31" s="76"/>
    </row>
    <row r="32" spans="1:19" ht="15" thickBot="1" x14ac:dyDescent="0.35">
      <c r="A32" s="77" t="s">
        <v>29</v>
      </c>
      <c r="B32" s="78"/>
      <c r="C32" s="78"/>
      <c r="D32" s="79">
        <f>MAX(D8:D28)</f>
        <v>3.5259999999999998</v>
      </c>
      <c r="E32" s="78"/>
      <c r="F32" s="79">
        <f>MAX(F8:F28)</f>
        <v>12.434699999999999</v>
      </c>
      <c r="G32" s="78"/>
      <c r="H32" s="79">
        <f>MAX(H8:H28)</f>
        <v>11.9047</v>
      </c>
      <c r="I32" s="78"/>
      <c r="J32" s="79">
        <f>MAX(J8:J28)</f>
        <v>10.562099999999999</v>
      </c>
      <c r="K32" s="78"/>
      <c r="L32" s="79">
        <f>MAX(L8:L28)</f>
        <v>12.1309</v>
      </c>
      <c r="M32" s="78"/>
      <c r="N32" s="79">
        <f>MAX(N8:N28)</f>
        <v>12.037000000000001</v>
      </c>
      <c r="O32" s="78"/>
      <c r="P32" s="79">
        <f>MAX(P8:P28)</f>
        <v>8.9133999999999993</v>
      </c>
      <c r="Q32" s="78"/>
      <c r="R32" s="79">
        <f>MAX(R8:R28)</f>
        <v>10.2166</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1619</v>
      </c>
      <c r="B8" s="64">
        <f>VLOOKUP($A8,'Return Data'!$B$7:$R$2292,3,0)</f>
        <v>44616</v>
      </c>
      <c r="C8" s="65">
        <f>VLOOKUP($A8,'Return Data'!$B$7:$R$2292,4,0)</f>
        <v>18.149999999999999</v>
      </c>
      <c r="D8" s="65">
        <f>VLOOKUP($A8,'Return Data'!$B$7:$R$2292,10,0)</f>
        <v>-4.2215999999999996</v>
      </c>
      <c r="E8" s="66">
        <f t="shared" ref="E8:E23" si="0">RANK(D8,D$8:D$30,0)</f>
        <v>22</v>
      </c>
      <c r="F8" s="65">
        <f>VLOOKUP($A8,'Return Data'!$B$7:$R$2292,11,0)</f>
        <v>-1.1976</v>
      </c>
      <c r="G8" s="66">
        <f t="shared" ref="G8:G23" si="1">RANK(F8,F$8:F$30,0)</f>
        <v>22</v>
      </c>
      <c r="H8" s="65">
        <f>VLOOKUP($A8,'Return Data'!$B$7:$R$2292,12,0)</f>
        <v>4.0114999999999998</v>
      </c>
      <c r="I8" s="66">
        <f t="shared" ref="I8:I23" si="2">RANK(H8,H$8:H$30,0)</f>
        <v>17</v>
      </c>
      <c r="J8" s="65">
        <f>VLOOKUP($A8,'Return Data'!$B$7:$R$2292,13,0)</f>
        <v>5.1563999999999997</v>
      </c>
      <c r="K8" s="66">
        <f t="shared" ref="K8:K23" si="3">RANK(J8,J$8:J$30,0)</f>
        <v>19</v>
      </c>
      <c r="L8" s="65">
        <f>VLOOKUP($A8,'Return Data'!$B$7:$R$2292,17,0)</f>
        <v>9.2606999999999999</v>
      </c>
      <c r="M8" s="66">
        <f t="shared" ref="M8:M23" si="4">RANK(L8,L$8:L$30,0)</f>
        <v>16</v>
      </c>
      <c r="N8" s="65">
        <f>VLOOKUP($A8,'Return Data'!$B$7:$R$2292,14,0)</f>
        <v>10.4756</v>
      </c>
      <c r="O8" s="66">
        <f>RANK(N8,N$8:N$30,0)</f>
        <v>11</v>
      </c>
      <c r="P8" s="65">
        <f>VLOOKUP($A8,'Return Data'!$B$7:$R$2292,15,0)</f>
        <v>8.0304000000000002</v>
      </c>
      <c r="Q8" s="66">
        <f>RANK(P8,P$8:P$30,0)</f>
        <v>11</v>
      </c>
      <c r="R8" s="65">
        <f>VLOOKUP($A8,'Return Data'!$B$7:$R$2292,16,0)</f>
        <v>8.5734999999999992</v>
      </c>
      <c r="S8" s="67">
        <f t="shared" ref="S8:S23" si="5">RANK(R8,R$8:R$30,0)</f>
        <v>14</v>
      </c>
    </row>
    <row r="9" spans="1:20" x14ac:dyDescent="0.3">
      <c r="A9" s="63" t="s">
        <v>1620</v>
      </c>
      <c r="B9" s="64">
        <f>VLOOKUP($A9,'Return Data'!$B$7:$R$2292,3,0)</f>
        <v>44616</v>
      </c>
      <c r="C9" s="65">
        <f>VLOOKUP($A9,'Return Data'!$B$7:$R$2292,4,0)</f>
        <v>17.670000000000002</v>
      </c>
      <c r="D9" s="65">
        <f>VLOOKUP($A9,'Return Data'!$B$7:$R$2292,10,0)</f>
        <v>-3.7057000000000002</v>
      </c>
      <c r="E9" s="66">
        <f t="shared" si="0"/>
        <v>20</v>
      </c>
      <c r="F9" s="65">
        <f>VLOOKUP($A9,'Return Data'!$B$7:$R$2292,11,0)</f>
        <v>-0.67449999999999999</v>
      </c>
      <c r="G9" s="66">
        <f t="shared" si="1"/>
        <v>21</v>
      </c>
      <c r="H9" s="65">
        <f>VLOOKUP($A9,'Return Data'!$B$7:$R$2292,12,0)</f>
        <v>6.7028999999999996</v>
      </c>
      <c r="I9" s="66">
        <f t="shared" si="2"/>
        <v>5</v>
      </c>
      <c r="J9" s="65">
        <f>VLOOKUP($A9,'Return Data'!$B$7:$R$2292,13,0)</f>
        <v>8.0073000000000008</v>
      </c>
      <c r="K9" s="66">
        <f t="shared" si="3"/>
        <v>9</v>
      </c>
      <c r="L9" s="65">
        <f>VLOOKUP($A9,'Return Data'!$B$7:$R$2292,17,0)</f>
        <v>10.7967</v>
      </c>
      <c r="M9" s="66">
        <f t="shared" si="4"/>
        <v>12</v>
      </c>
      <c r="N9" s="65">
        <f>VLOOKUP($A9,'Return Data'!$B$7:$R$2292,14,0)</f>
        <v>11.054600000000001</v>
      </c>
      <c r="O9" s="66">
        <f>RANK(N9,N$8:N$30,0)</f>
        <v>7</v>
      </c>
      <c r="P9" s="65">
        <f>VLOOKUP($A9,'Return Data'!$B$7:$R$2292,15,0)</f>
        <v>10.254200000000001</v>
      </c>
      <c r="Q9" s="66">
        <f>RANK(P9,P$8:P$30,0)</f>
        <v>3</v>
      </c>
      <c r="R9" s="65">
        <f>VLOOKUP($A9,'Return Data'!$B$7:$R$2292,16,0)</f>
        <v>9.0991</v>
      </c>
      <c r="S9" s="67">
        <f t="shared" si="5"/>
        <v>10</v>
      </c>
    </row>
    <row r="10" spans="1:20" x14ac:dyDescent="0.3">
      <c r="A10" s="63" t="s">
        <v>1621</v>
      </c>
      <c r="B10" s="64">
        <f>VLOOKUP($A10,'Return Data'!$B$7:$R$2292,3,0)</f>
        <v>44616</v>
      </c>
      <c r="C10" s="65">
        <f>VLOOKUP($A10,'Return Data'!$B$7:$R$2292,4,0)</f>
        <v>12.4</v>
      </c>
      <c r="D10" s="65">
        <f>VLOOKUP($A10,'Return Data'!$B$7:$R$2292,10,0)</f>
        <v>-1.5872999999999999</v>
      </c>
      <c r="E10" s="66">
        <f t="shared" si="0"/>
        <v>8</v>
      </c>
      <c r="F10" s="65">
        <f>VLOOKUP($A10,'Return Data'!$B$7:$R$2292,11,0)</f>
        <v>0.81299999999999994</v>
      </c>
      <c r="G10" s="66">
        <f t="shared" si="1"/>
        <v>12</v>
      </c>
      <c r="H10" s="65">
        <f>VLOOKUP($A10,'Return Data'!$B$7:$R$2292,12,0)</f>
        <v>3.3332999999999999</v>
      </c>
      <c r="I10" s="66">
        <f t="shared" si="2"/>
        <v>22</v>
      </c>
      <c r="J10" s="65">
        <f>VLOOKUP($A10,'Return Data'!$B$7:$R$2292,13,0)</f>
        <v>4.6414</v>
      </c>
      <c r="K10" s="66">
        <f t="shared" si="3"/>
        <v>21</v>
      </c>
      <c r="L10" s="65">
        <f>VLOOKUP($A10,'Return Data'!$B$7:$R$2292,17,0)</f>
        <v>8.5045999999999999</v>
      </c>
      <c r="M10" s="66">
        <f t="shared" si="4"/>
        <v>18</v>
      </c>
      <c r="N10" s="65"/>
      <c r="O10" s="66"/>
      <c r="P10" s="65"/>
      <c r="Q10" s="66"/>
      <c r="R10" s="65">
        <f>VLOOKUP($A10,'Return Data'!$B$7:$R$2292,16,0)</f>
        <v>8.6635000000000009</v>
      </c>
      <c r="S10" s="67">
        <f t="shared" si="5"/>
        <v>13</v>
      </c>
    </row>
    <row r="11" spans="1:20" x14ac:dyDescent="0.3">
      <c r="A11" s="63" t="s">
        <v>1622</v>
      </c>
      <c r="B11" s="64">
        <f>VLOOKUP($A11,'Return Data'!$B$7:$R$2292,3,0)</f>
        <v>44616</v>
      </c>
      <c r="C11" s="65">
        <f>VLOOKUP($A11,'Return Data'!$B$7:$R$2292,4,0)</f>
        <v>17.202000000000002</v>
      </c>
      <c r="D11" s="65">
        <f>VLOOKUP($A11,'Return Data'!$B$7:$R$2292,10,0)</f>
        <v>-2.3199999999999998E-2</v>
      </c>
      <c r="E11" s="66">
        <f t="shared" si="0"/>
        <v>2</v>
      </c>
      <c r="F11" s="65">
        <f>VLOOKUP($A11,'Return Data'!$B$7:$R$2292,11,0)</f>
        <v>0.15140000000000001</v>
      </c>
      <c r="G11" s="66">
        <f t="shared" si="1"/>
        <v>17</v>
      </c>
      <c r="H11" s="65">
        <f>VLOOKUP($A11,'Return Data'!$B$7:$R$2292,12,0)</f>
        <v>5.0503999999999998</v>
      </c>
      <c r="I11" s="66">
        <f t="shared" si="2"/>
        <v>16</v>
      </c>
      <c r="J11" s="65">
        <f>VLOOKUP($A11,'Return Data'!$B$7:$R$2292,13,0)</f>
        <v>9.6786999999999992</v>
      </c>
      <c r="K11" s="66">
        <f t="shared" si="3"/>
        <v>3</v>
      </c>
      <c r="L11" s="65">
        <f>VLOOKUP($A11,'Return Data'!$B$7:$R$2292,17,0)</f>
        <v>10.8872</v>
      </c>
      <c r="M11" s="66">
        <f t="shared" si="4"/>
        <v>11</v>
      </c>
      <c r="N11" s="65">
        <f>VLOOKUP($A11,'Return Data'!$B$7:$R$2292,14,0)</f>
        <v>11.0799</v>
      </c>
      <c r="O11" s="66">
        <f t="shared" ref="O11:O17" si="6">RANK(N11,N$8:N$30,0)</f>
        <v>6</v>
      </c>
      <c r="P11" s="65">
        <f>VLOOKUP($A11,'Return Data'!$B$7:$R$2292,15,0)</f>
        <v>8.7288999999999994</v>
      </c>
      <c r="Q11" s="66">
        <f>RANK(P11,P$8:P$30,0)</f>
        <v>8</v>
      </c>
      <c r="R11" s="65">
        <f>VLOOKUP($A11,'Return Data'!$B$7:$R$2292,16,0)</f>
        <v>9.6041000000000007</v>
      </c>
      <c r="S11" s="67">
        <f t="shared" si="5"/>
        <v>4</v>
      </c>
    </row>
    <row r="12" spans="1:20" x14ac:dyDescent="0.3">
      <c r="A12" s="63" t="s">
        <v>1623</v>
      </c>
      <c r="B12" s="64">
        <f>VLOOKUP($A12,'Return Data'!$B$7:$R$2292,3,0)</f>
        <v>44616</v>
      </c>
      <c r="C12" s="65">
        <f>VLOOKUP($A12,'Return Data'!$B$7:$R$2292,4,0)</f>
        <v>19.030799999999999</v>
      </c>
      <c r="D12" s="65">
        <f>VLOOKUP($A12,'Return Data'!$B$7:$R$2292,10,0)</f>
        <v>-2.0777000000000001</v>
      </c>
      <c r="E12" s="66">
        <f t="shared" si="0"/>
        <v>9</v>
      </c>
      <c r="F12" s="65">
        <f>VLOOKUP($A12,'Return Data'!$B$7:$R$2292,11,0)</f>
        <v>0.80830000000000002</v>
      </c>
      <c r="G12" s="66">
        <f t="shared" si="1"/>
        <v>13</v>
      </c>
      <c r="H12" s="65">
        <f>VLOOKUP($A12,'Return Data'!$B$7:$R$2292,12,0)</f>
        <v>5.9816000000000003</v>
      </c>
      <c r="I12" s="66">
        <f t="shared" si="2"/>
        <v>8</v>
      </c>
      <c r="J12" s="65">
        <f>VLOOKUP($A12,'Return Data'!$B$7:$R$2292,13,0)</f>
        <v>7.5983000000000001</v>
      </c>
      <c r="K12" s="66">
        <f t="shared" si="3"/>
        <v>12</v>
      </c>
      <c r="L12" s="65">
        <f>VLOOKUP($A12,'Return Data'!$B$7:$R$2292,17,0)</f>
        <v>11.864699999999999</v>
      </c>
      <c r="M12" s="66">
        <f t="shared" si="4"/>
        <v>7</v>
      </c>
      <c r="N12" s="65">
        <f>VLOOKUP($A12,'Return Data'!$B$7:$R$2292,14,0)</f>
        <v>11.1531</v>
      </c>
      <c r="O12" s="66">
        <f t="shared" si="6"/>
        <v>5</v>
      </c>
      <c r="P12" s="65">
        <f>VLOOKUP($A12,'Return Data'!$B$7:$R$2292,15,0)</f>
        <v>9.9633000000000003</v>
      </c>
      <c r="Q12" s="66">
        <f>RANK(P12,P$8:P$30,0)</f>
        <v>4</v>
      </c>
      <c r="R12" s="65">
        <f>VLOOKUP($A12,'Return Data'!$B$7:$R$2292,16,0)</f>
        <v>9.1201000000000008</v>
      </c>
      <c r="S12" s="67">
        <f t="shared" si="5"/>
        <v>9</v>
      </c>
    </row>
    <row r="13" spans="1:20" x14ac:dyDescent="0.3">
      <c r="A13" s="63" t="s">
        <v>1624</v>
      </c>
      <c r="B13" s="64">
        <f>VLOOKUP($A13,'Return Data'!$B$7:$R$2292,3,0)</f>
        <v>44616</v>
      </c>
      <c r="C13" s="65">
        <f>VLOOKUP($A13,'Return Data'!$B$7:$R$2292,4,0)</f>
        <v>13.116300000000001</v>
      </c>
      <c r="D13" s="65">
        <f>VLOOKUP($A13,'Return Data'!$B$7:$R$2292,10,0)</f>
        <v>-3.0482999999999998</v>
      </c>
      <c r="E13" s="66">
        <f t="shared" si="0"/>
        <v>18</v>
      </c>
      <c r="F13" s="65">
        <f>VLOOKUP($A13,'Return Data'!$B$7:$R$2292,11,0)</f>
        <v>0.97540000000000004</v>
      </c>
      <c r="G13" s="66">
        <f t="shared" si="1"/>
        <v>11</v>
      </c>
      <c r="H13" s="65">
        <f>VLOOKUP($A13,'Return Data'!$B$7:$R$2292,12,0)</f>
        <v>5.7374000000000001</v>
      </c>
      <c r="I13" s="66">
        <f t="shared" si="2"/>
        <v>11</v>
      </c>
      <c r="J13" s="65">
        <f>VLOOKUP($A13,'Return Data'!$B$7:$R$2292,13,0)</f>
        <v>7.6059000000000001</v>
      </c>
      <c r="K13" s="66">
        <f t="shared" si="3"/>
        <v>11</v>
      </c>
      <c r="L13" s="65">
        <f>VLOOKUP($A13,'Return Data'!$B$7:$R$2292,17,0)</f>
        <v>10.9092</v>
      </c>
      <c r="M13" s="66">
        <f t="shared" si="4"/>
        <v>10</v>
      </c>
      <c r="N13" s="65">
        <f>VLOOKUP($A13,'Return Data'!$B$7:$R$2292,14,0)</f>
        <v>9.6097000000000001</v>
      </c>
      <c r="O13" s="66">
        <f t="shared" si="6"/>
        <v>15</v>
      </c>
      <c r="P13" s="65"/>
      <c r="Q13" s="66"/>
      <c r="R13" s="65">
        <f>VLOOKUP($A13,'Return Data'!$B$7:$R$2292,16,0)</f>
        <v>8.0620999999999992</v>
      </c>
      <c r="S13" s="67">
        <f t="shared" si="5"/>
        <v>19</v>
      </c>
    </row>
    <row r="14" spans="1:20" x14ac:dyDescent="0.3">
      <c r="A14" s="63" t="s">
        <v>1625</v>
      </c>
      <c r="B14" s="64">
        <f>VLOOKUP($A14,'Return Data'!$B$7:$R$2292,3,0)</f>
        <v>44616</v>
      </c>
      <c r="C14" s="65">
        <f>VLOOKUP($A14,'Return Data'!$B$7:$R$2292,4,0)</f>
        <v>50.741</v>
      </c>
      <c r="D14" s="65">
        <f>VLOOKUP($A14,'Return Data'!$B$7:$R$2292,10,0)</f>
        <v>-2.1615000000000002</v>
      </c>
      <c r="E14" s="66">
        <f t="shared" si="0"/>
        <v>11</v>
      </c>
      <c r="F14" s="65">
        <f>VLOOKUP($A14,'Return Data'!$B$7:$R$2292,11,0)</f>
        <v>1.1825000000000001</v>
      </c>
      <c r="G14" s="66">
        <f t="shared" si="1"/>
        <v>9</v>
      </c>
      <c r="H14" s="65">
        <f>VLOOKUP($A14,'Return Data'!$B$7:$R$2292,12,0)</f>
        <v>5.7897999999999996</v>
      </c>
      <c r="I14" s="66">
        <f t="shared" si="2"/>
        <v>9</v>
      </c>
      <c r="J14" s="65">
        <f>VLOOKUP($A14,'Return Data'!$B$7:$R$2292,13,0)</f>
        <v>9.4570000000000007</v>
      </c>
      <c r="K14" s="66">
        <f t="shared" si="3"/>
        <v>7</v>
      </c>
      <c r="L14" s="65">
        <f>VLOOKUP($A14,'Return Data'!$B$7:$R$2292,17,0)</f>
        <v>12.8078</v>
      </c>
      <c r="M14" s="66">
        <f t="shared" si="4"/>
        <v>5</v>
      </c>
      <c r="N14" s="65">
        <f>VLOOKUP($A14,'Return Data'!$B$7:$R$2292,14,0)</f>
        <v>10.626799999999999</v>
      </c>
      <c r="O14" s="66">
        <f t="shared" si="6"/>
        <v>9</v>
      </c>
      <c r="P14" s="65">
        <f>VLOOKUP($A14,'Return Data'!$B$7:$R$2292,15,0)</f>
        <v>9.2524999999999995</v>
      </c>
      <c r="Q14" s="66">
        <f>RANK(P14,P$8:P$30,0)</f>
        <v>7</v>
      </c>
      <c r="R14" s="65">
        <f>VLOOKUP($A14,'Return Data'!$B$7:$R$2292,16,0)</f>
        <v>10.088200000000001</v>
      </c>
      <c r="S14" s="67">
        <f t="shared" si="5"/>
        <v>3</v>
      </c>
    </row>
    <row r="15" spans="1:20" x14ac:dyDescent="0.3">
      <c r="A15" s="63" t="s">
        <v>1626</v>
      </c>
      <c r="B15" s="64">
        <f>VLOOKUP($A15,'Return Data'!$B$7:$R$2292,3,0)</f>
        <v>44616</v>
      </c>
      <c r="C15" s="65">
        <f>VLOOKUP($A15,'Return Data'!$B$7:$R$2292,4,0)</f>
        <v>17.920000000000002</v>
      </c>
      <c r="D15" s="65">
        <f>VLOOKUP($A15,'Return Data'!$B$7:$R$2292,10,0)</f>
        <v>0.78739999999999999</v>
      </c>
      <c r="E15" s="66">
        <f t="shared" si="0"/>
        <v>1</v>
      </c>
      <c r="F15" s="65">
        <f>VLOOKUP($A15,'Return Data'!$B$7:$R$2292,11,0)</f>
        <v>2.9885000000000002</v>
      </c>
      <c r="G15" s="66">
        <f t="shared" si="1"/>
        <v>3</v>
      </c>
      <c r="H15" s="65">
        <f>VLOOKUP($A15,'Return Data'!$B$7:$R$2292,12,0)</f>
        <v>5.5358999999999998</v>
      </c>
      <c r="I15" s="66">
        <f t="shared" si="2"/>
        <v>12</v>
      </c>
      <c r="J15" s="65">
        <f>VLOOKUP($A15,'Return Data'!$B$7:$R$2292,13,0)</f>
        <v>6.9211999999999998</v>
      </c>
      <c r="K15" s="66">
        <f t="shared" si="3"/>
        <v>14</v>
      </c>
      <c r="L15" s="65">
        <f>VLOOKUP($A15,'Return Data'!$B$7:$R$2292,17,0)</f>
        <v>7.8608000000000002</v>
      </c>
      <c r="M15" s="66">
        <f t="shared" si="4"/>
        <v>21</v>
      </c>
      <c r="N15" s="65">
        <f>VLOOKUP($A15,'Return Data'!$B$7:$R$2292,14,0)</f>
        <v>9.1516999999999999</v>
      </c>
      <c r="O15" s="66">
        <f t="shared" si="6"/>
        <v>18</v>
      </c>
      <c r="P15" s="65">
        <f>VLOOKUP($A15,'Return Data'!$B$7:$R$2292,15,0)</f>
        <v>7.9132999999999996</v>
      </c>
      <c r="Q15" s="66">
        <f>RANK(P15,P$8:P$30,0)</f>
        <v>12</v>
      </c>
      <c r="R15" s="65">
        <f>VLOOKUP($A15,'Return Data'!$B$7:$R$2292,16,0)</f>
        <v>8.4057999999999993</v>
      </c>
      <c r="S15" s="67">
        <f t="shared" si="5"/>
        <v>16</v>
      </c>
    </row>
    <row r="16" spans="1:20" x14ac:dyDescent="0.3">
      <c r="A16" s="63" t="s">
        <v>1627</v>
      </c>
      <c r="B16" s="64">
        <f>VLOOKUP($A16,'Return Data'!$B$7:$R$2292,3,0)</f>
        <v>44616</v>
      </c>
      <c r="C16" s="65">
        <f>VLOOKUP($A16,'Return Data'!$B$7:$R$2292,4,0)</f>
        <v>22.154499999999999</v>
      </c>
      <c r="D16" s="65">
        <f>VLOOKUP($A16,'Return Data'!$B$7:$R$2292,10,0)</f>
        <v>-2.4121000000000001</v>
      </c>
      <c r="E16" s="66">
        <f t="shared" si="0"/>
        <v>15</v>
      </c>
      <c r="F16" s="65">
        <f>VLOOKUP($A16,'Return Data'!$B$7:$R$2292,11,0)</f>
        <v>0.15640000000000001</v>
      </c>
      <c r="G16" s="66">
        <f t="shared" si="1"/>
        <v>16</v>
      </c>
      <c r="H16" s="65">
        <f>VLOOKUP($A16,'Return Data'!$B$7:$R$2292,12,0)</f>
        <v>3.6278999999999999</v>
      </c>
      <c r="I16" s="66">
        <f t="shared" si="2"/>
        <v>21</v>
      </c>
      <c r="J16" s="65">
        <f>VLOOKUP($A16,'Return Data'!$B$7:$R$2292,13,0)</f>
        <v>4.1496000000000004</v>
      </c>
      <c r="K16" s="66">
        <f t="shared" si="3"/>
        <v>22</v>
      </c>
      <c r="L16" s="65">
        <f>VLOOKUP($A16,'Return Data'!$B$7:$R$2292,17,0)</f>
        <v>8.0770999999999997</v>
      </c>
      <c r="M16" s="66">
        <f t="shared" si="4"/>
        <v>19</v>
      </c>
      <c r="N16" s="65">
        <f>VLOOKUP($A16,'Return Data'!$B$7:$R$2292,14,0)</f>
        <v>9.5661000000000005</v>
      </c>
      <c r="O16" s="66">
        <f t="shared" si="6"/>
        <v>16</v>
      </c>
      <c r="P16" s="65">
        <f>VLOOKUP($A16,'Return Data'!$B$7:$R$2292,15,0)</f>
        <v>6.9551999999999996</v>
      </c>
      <c r="Q16" s="66">
        <f>RANK(P16,P$8:P$30,0)</f>
        <v>15</v>
      </c>
      <c r="R16" s="65">
        <f>VLOOKUP($A16,'Return Data'!$B$7:$R$2292,16,0)</f>
        <v>7.3571999999999997</v>
      </c>
      <c r="S16" s="67">
        <f t="shared" si="5"/>
        <v>21</v>
      </c>
    </row>
    <row r="17" spans="1:19" x14ac:dyDescent="0.3">
      <c r="A17" s="63" t="s">
        <v>1628</v>
      </c>
      <c r="B17" s="64">
        <f>VLOOKUP($A17,'Return Data'!$B$7:$R$2292,3,0)</f>
        <v>44616</v>
      </c>
      <c r="C17" s="65">
        <f>VLOOKUP($A17,'Return Data'!$B$7:$R$2292,4,0)</f>
        <v>26.28</v>
      </c>
      <c r="D17" s="65">
        <f>VLOOKUP($A17,'Return Data'!$B$7:$R$2292,10,0)</f>
        <v>-0.75529999999999997</v>
      </c>
      <c r="E17" s="66">
        <f t="shared" si="0"/>
        <v>6</v>
      </c>
      <c r="F17" s="65">
        <f>VLOOKUP($A17,'Return Data'!$B$7:$R$2292,11,0)</f>
        <v>1.4672000000000001</v>
      </c>
      <c r="G17" s="66">
        <f t="shared" si="1"/>
        <v>8</v>
      </c>
      <c r="H17" s="65">
        <f>VLOOKUP($A17,'Return Data'!$B$7:$R$2292,12,0)</f>
        <v>5.4151999999999996</v>
      </c>
      <c r="I17" s="66">
        <f t="shared" si="2"/>
        <v>13</v>
      </c>
      <c r="J17" s="65">
        <f>VLOOKUP($A17,'Return Data'!$B$7:$R$2292,13,0)</f>
        <v>6.7858999999999998</v>
      </c>
      <c r="K17" s="66">
        <f t="shared" si="3"/>
        <v>15</v>
      </c>
      <c r="L17" s="65">
        <f>VLOOKUP($A17,'Return Data'!$B$7:$R$2292,17,0)</f>
        <v>9.7813999999999997</v>
      </c>
      <c r="M17" s="66">
        <f t="shared" si="4"/>
        <v>15</v>
      </c>
      <c r="N17" s="65">
        <f>VLOOKUP($A17,'Return Data'!$B$7:$R$2292,14,0)</f>
        <v>9.2308000000000003</v>
      </c>
      <c r="O17" s="66">
        <f t="shared" si="6"/>
        <v>17</v>
      </c>
      <c r="P17" s="65">
        <f>VLOOKUP($A17,'Return Data'!$B$7:$R$2292,15,0)</f>
        <v>7.2384000000000004</v>
      </c>
      <c r="Q17" s="66">
        <f>RANK(P17,P$8:P$30,0)</f>
        <v>14</v>
      </c>
      <c r="R17" s="65">
        <f>VLOOKUP($A17,'Return Data'!$B$7:$R$2292,16,0)</f>
        <v>7.6012000000000004</v>
      </c>
      <c r="S17" s="67">
        <f t="shared" si="5"/>
        <v>20</v>
      </c>
    </row>
    <row r="18" spans="1:19" x14ac:dyDescent="0.3">
      <c r="A18" s="63" t="s">
        <v>1629</v>
      </c>
      <c r="B18" s="64">
        <f>VLOOKUP($A18,'Return Data'!$B$7:$R$2292,3,0)</f>
        <v>44616</v>
      </c>
      <c r="C18" s="65">
        <f>VLOOKUP($A18,'Return Data'!$B$7:$R$2292,4,0)</f>
        <v>12.839600000000001</v>
      </c>
      <c r="D18" s="65">
        <f>VLOOKUP($A18,'Return Data'!$B$7:$R$2292,10,0)</f>
        <v>-3.1156000000000001</v>
      </c>
      <c r="E18" s="66">
        <f t="shared" si="0"/>
        <v>19</v>
      </c>
      <c r="F18" s="65">
        <f>VLOOKUP($A18,'Return Data'!$B$7:$R$2292,11,0)</f>
        <v>1.6000000000000001E-3</v>
      </c>
      <c r="G18" s="66">
        <f t="shared" si="1"/>
        <v>19</v>
      </c>
      <c r="H18" s="65">
        <f>VLOOKUP($A18,'Return Data'!$B$7:$R$2292,12,0)</f>
        <v>3.8803000000000001</v>
      </c>
      <c r="I18" s="66">
        <f t="shared" si="2"/>
        <v>19</v>
      </c>
      <c r="J18" s="65">
        <f>VLOOKUP($A18,'Return Data'!$B$7:$R$2292,13,0)</f>
        <v>6.1342999999999996</v>
      </c>
      <c r="K18" s="66">
        <f t="shared" si="3"/>
        <v>17</v>
      </c>
      <c r="L18" s="65">
        <f>VLOOKUP($A18,'Return Data'!$B$7:$R$2292,17,0)</f>
        <v>8.0503</v>
      </c>
      <c r="M18" s="66">
        <f t="shared" si="4"/>
        <v>20</v>
      </c>
      <c r="N18" s="65"/>
      <c r="O18" s="66"/>
      <c r="P18" s="65"/>
      <c r="Q18" s="66"/>
      <c r="R18" s="65">
        <f>VLOOKUP($A18,'Return Data'!$B$7:$R$2292,16,0)</f>
        <v>8.7721</v>
      </c>
      <c r="S18" s="67">
        <f t="shared" si="5"/>
        <v>12</v>
      </c>
    </row>
    <row r="19" spans="1:19" x14ac:dyDescent="0.3">
      <c r="A19" s="63" t="s">
        <v>1630</v>
      </c>
      <c r="B19" s="64">
        <f>VLOOKUP($A19,'Return Data'!$B$7:$R$2292,3,0)</f>
        <v>44616</v>
      </c>
      <c r="C19" s="65">
        <f>VLOOKUP($A19,'Return Data'!$B$7:$R$2292,4,0)</f>
        <v>19.308499999999999</v>
      </c>
      <c r="D19" s="65">
        <f>VLOOKUP($A19,'Return Data'!$B$7:$R$2292,10,0)</f>
        <v>-0.41880000000000001</v>
      </c>
      <c r="E19" s="66">
        <f t="shared" si="0"/>
        <v>3</v>
      </c>
      <c r="F19" s="65">
        <f>VLOOKUP($A19,'Return Data'!$B$7:$R$2292,11,0)</f>
        <v>4.3974000000000002</v>
      </c>
      <c r="G19" s="66">
        <f t="shared" si="1"/>
        <v>2</v>
      </c>
      <c r="H19" s="65">
        <f>VLOOKUP($A19,'Return Data'!$B$7:$R$2292,12,0)</f>
        <v>7.7195</v>
      </c>
      <c r="I19" s="66">
        <f t="shared" si="2"/>
        <v>2</v>
      </c>
      <c r="J19" s="65">
        <f>VLOOKUP($A19,'Return Data'!$B$7:$R$2292,13,0)</f>
        <v>9.5997000000000003</v>
      </c>
      <c r="K19" s="66">
        <f t="shared" si="3"/>
        <v>5</v>
      </c>
      <c r="L19" s="65">
        <f>VLOOKUP($A19,'Return Data'!$B$7:$R$2292,17,0)</f>
        <v>11.1717</v>
      </c>
      <c r="M19" s="66">
        <f t="shared" si="4"/>
        <v>9</v>
      </c>
      <c r="N19" s="65">
        <f>VLOOKUP($A19,'Return Data'!$B$7:$R$2292,14,0)</f>
        <v>10.625400000000001</v>
      </c>
      <c r="O19" s="66">
        <f>RANK(N19,N$8:N$30,0)</f>
        <v>10</v>
      </c>
      <c r="P19" s="65">
        <f>VLOOKUP($A19,'Return Data'!$B$7:$R$2292,15,0)</f>
        <v>9.5762999999999998</v>
      </c>
      <c r="Q19" s="66">
        <f>RANK(P19,P$8:P$30,0)</f>
        <v>5</v>
      </c>
      <c r="R19" s="65">
        <f>VLOOKUP($A19,'Return Data'!$B$7:$R$2292,16,0)</f>
        <v>9.3346999999999998</v>
      </c>
      <c r="S19" s="67">
        <f t="shared" si="5"/>
        <v>7</v>
      </c>
    </row>
    <row r="20" spans="1:19" x14ac:dyDescent="0.3">
      <c r="A20" s="63" t="s">
        <v>1631</v>
      </c>
      <c r="B20" s="64">
        <f>VLOOKUP($A20,'Return Data'!$B$7:$R$2292,3,0)</f>
        <v>44616</v>
      </c>
      <c r="C20" s="65">
        <f>VLOOKUP($A20,'Return Data'!$B$7:$R$2292,4,0)</f>
        <v>24.379000000000001</v>
      </c>
      <c r="D20" s="65">
        <f>VLOOKUP($A20,'Return Data'!$B$7:$R$2292,10,0)</f>
        <v>-0.74509999999999998</v>
      </c>
      <c r="E20" s="66">
        <f t="shared" si="0"/>
        <v>5</v>
      </c>
      <c r="F20" s="65">
        <f>VLOOKUP($A20,'Return Data'!$B$7:$R$2292,11,0)</f>
        <v>2.3855</v>
      </c>
      <c r="G20" s="66">
        <f t="shared" si="1"/>
        <v>5</v>
      </c>
      <c r="H20" s="65">
        <f>VLOOKUP($A20,'Return Data'!$B$7:$R$2292,12,0)</f>
        <v>7.5956000000000001</v>
      </c>
      <c r="I20" s="66">
        <f t="shared" si="2"/>
        <v>3</v>
      </c>
      <c r="J20" s="65">
        <f>VLOOKUP($A20,'Return Data'!$B$7:$R$2292,13,0)</f>
        <v>11.1775</v>
      </c>
      <c r="K20" s="66">
        <f t="shared" si="3"/>
        <v>2</v>
      </c>
      <c r="L20" s="65">
        <f>VLOOKUP($A20,'Return Data'!$B$7:$R$2292,17,0)</f>
        <v>13.2103</v>
      </c>
      <c r="M20" s="66">
        <f t="shared" si="4"/>
        <v>4</v>
      </c>
      <c r="N20" s="65">
        <f>VLOOKUP($A20,'Return Data'!$B$7:$R$2292,14,0)</f>
        <v>10.773899999999999</v>
      </c>
      <c r="O20" s="66">
        <f>RANK(N20,N$8:N$30,0)</f>
        <v>8</v>
      </c>
      <c r="P20" s="65">
        <f>VLOOKUP($A20,'Return Data'!$B$7:$R$2292,15,0)</f>
        <v>8.4945000000000004</v>
      </c>
      <c r="Q20" s="66">
        <f>RANK(P20,P$8:P$30,0)</f>
        <v>10</v>
      </c>
      <c r="R20" s="65">
        <f>VLOOKUP($A20,'Return Data'!$B$7:$R$2292,16,0)</f>
        <v>8.9990000000000006</v>
      </c>
      <c r="S20" s="67">
        <f t="shared" si="5"/>
        <v>11</v>
      </c>
    </row>
    <row r="21" spans="1:19" x14ac:dyDescent="0.3">
      <c r="A21" s="63" t="s">
        <v>1632</v>
      </c>
      <c r="B21" s="64">
        <f>VLOOKUP($A21,'Return Data'!$B$7:$R$2292,3,0)</f>
        <v>44616</v>
      </c>
      <c r="C21" s="65">
        <f>VLOOKUP($A21,'Return Data'!$B$7:$R$2292,4,0)</f>
        <v>16.484100000000002</v>
      </c>
      <c r="D21" s="65">
        <f>VLOOKUP($A21,'Return Data'!$B$7:$R$2292,10,0)</f>
        <v>-3.7284000000000002</v>
      </c>
      <c r="E21" s="66">
        <f t="shared" si="0"/>
        <v>21</v>
      </c>
      <c r="F21" s="65">
        <f>VLOOKUP($A21,'Return Data'!$B$7:$R$2292,11,0)</f>
        <v>0.61399999999999999</v>
      </c>
      <c r="G21" s="66">
        <f t="shared" si="1"/>
        <v>14</v>
      </c>
      <c r="H21" s="65">
        <f>VLOOKUP($A21,'Return Data'!$B$7:$R$2292,12,0)</f>
        <v>6.7990000000000004</v>
      </c>
      <c r="I21" s="66">
        <f t="shared" si="2"/>
        <v>4</v>
      </c>
      <c r="J21" s="65">
        <f>VLOOKUP($A21,'Return Data'!$B$7:$R$2292,13,0)</f>
        <v>9.6433</v>
      </c>
      <c r="K21" s="66">
        <f t="shared" si="3"/>
        <v>4</v>
      </c>
      <c r="L21" s="65">
        <f>VLOOKUP($A21,'Return Data'!$B$7:$R$2292,17,0)</f>
        <v>14.1828</v>
      </c>
      <c r="M21" s="66">
        <f t="shared" si="4"/>
        <v>2</v>
      </c>
      <c r="N21" s="65">
        <f>VLOOKUP($A21,'Return Data'!$B$7:$R$2292,14,0)</f>
        <v>13.6419</v>
      </c>
      <c r="O21" s="66">
        <f>RANK(N21,N$8:N$30,0)</f>
        <v>1</v>
      </c>
      <c r="P21" s="65">
        <f>VLOOKUP($A21,'Return Data'!$B$7:$R$2292,15,0)</f>
        <v>10.294499999999999</v>
      </c>
      <c r="Q21" s="66">
        <f>RANK(P21,P$8:P$30,0)</f>
        <v>2</v>
      </c>
      <c r="R21" s="65">
        <f>VLOOKUP($A21,'Return Data'!$B$7:$R$2292,16,0)</f>
        <v>10.3696</v>
      </c>
      <c r="S21" s="67">
        <f t="shared" si="5"/>
        <v>2</v>
      </c>
    </row>
    <row r="22" spans="1:19" x14ac:dyDescent="0.3">
      <c r="A22" s="63" t="s">
        <v>1633</v>
      </c>
      <c r="B22" s="64">
        <f>VLOOKUP($A22,'Return Data'!$B$7:$R$2292,3,0)</f>
        <v>44616</v>
      </c>
      <c r="C22" s="65">
        <f>VLOOKUP($A22,'Return Data'!$B$7:$R$2292,4,0)</f>
        <v>14.677</v>
      </c>
      <c r="D22" s="65">
        <f>VLOOKUP($A22,'Return Data'!$B$7:$R$2292,10,0)</f>
        <v>-2.6789000000000001</v>
      </c>
      <c r="E22" s="66">
        <f t="shared" si="0"/>
        <v>17</v>
      </c>
      <c r="F22" s="65">
        <f>VLOOKUP($A22,'Return Data'!$B$7:$R$2292,11,0)</f>
        <v>0.60319999999999996</v>
      </c>
      <c r="G22" s="66">
        <f t="shared" si="1"/>
        <v>15</v>
      </c>
      <c r="H22" s="65">
        <f>VLOOKUP($A22,'Return Data'!$B$7:$R$2292,12,0)</f>
        <v>5.7572999999999999</v>
      </c>
      <c r="I22" s="66">
        <f t="shared" si="2"/>
        <v>10</v>
      </c>
      <c r="J22" s="65">
        <f>VLOOKUP($A22,'Return Data'!$B$7:$R$2292,13,0)</f>
        <v>8.4694000000000003</v>
      </c>
      <c r="K22" s="66">
        <f t="shared" si="3"/>
        <v>8</v>
      </c>
      <c r="L22" s="65">
        <f>VLOOKUP($A22,'Return Data'!$B$7:$R$2292,17,0)</f>
        <v>13.7408</v>
      </c>
      <c r="M22" s="66">
        <f t="shared" si="4"/>
        <v>3</v>
      </c>
      <c r="N22" s="65">
        <f>VLOOKUP($A22,'Return Data'!$B$7:$R$2292,14,0)</f>
        <v>13.4384</v>
      </c>
      <c r="O22" s="66">
        <f>RANK(N22,N$8:N$30,0)</f>
        <v>2</v>
      </c>
      <c r="P22" s="65"/>
      <c r="Q22" s="66"/>
      <c r="R22" s="65">
        <f>VLOOKUP($A22,'Return Data'!$B$7:$R$2292,16,0)</f>
        <v>12.7738</v>
      </c>
      <c r="S22" s="67">
        <f t="shared" si="5"/>
        <v>1</v>
      </c>
    </row>
    <row r="23" spans="1:19" x14ac:dyDescent="0.3">
      <c r="A23" s="63" t="s">
        <v>1634</v>
      </c>
      <c r="B23" s="64">
        <f>VLOOKUP($A23,'Return Data'!$B$7:$R$2292,3,0)</f>
        <v>44616</v>
      </c>
      <c r="C23" s="65">
        <f>VLOOKUP($A23,'Return Data'!$B$7:$R$2292,4,0)</f>
        <v>12.811999999999999</v>
      </c>
      <c r="D23" s="65">
        <f>VLOOKUP($A23,'Return Data'!$B$7:$R$2292,10,0)</f>
        <v>-2.4992000000000001</v>
      </c>
      <c r="E23" s="66">
        <f t="shared" si="0"/>
        <v>16</v>
      </c>
      <c r="F23" s="65">
        <f>VLOOKUP($A23,'Return Data'!$B$7:$R$2292,11,0)</f>
        <v>-0.36780000000000002</v>
      </c>
      <c r="G23" s="66">
        <f t="shared" si="1"/>
        <v>20</v>
      </c>
      <c r="H23" s="65">
        <f>VLOOKUP($A23,'Return Data'!$B$7:$R$2292,12,0)</f>
        <v>3.8359000000000001</v>
      </c>
      <c r="I23" s="66">
        <f t="shared" si="2"/>
        <v>20</v>
      </c>
      <c r="J23" s="65">
        <f>VLOOKUP($A23,'Return Data'!$B$7:$R$2292,13,0)</f>
        <v>5.4165000000000001</v>
      </c>
      <c r="K23" s="66">
        <f t="shared" si="3"/>
        <v>18</v>
      </c>
      <c r="L23" s="65">
        <f>VLOOKUP($A23,'Return Data'!$B$7:$R$2292,17,0)</f>
        <v>3.3298000000000001</v>
      </c>
      <c r="M23" s="66">
        <f t="shared" si="4"/>
        <v>22</v>
      </c>
      <c r="N23" s="65">
        <f>VLOOKUP($A23,'Return Data'!$B$7:$R$2292,14,0)</f>
        <v>-0.1111</v>
      </c>
      <c r="O23" s="66">
        <f>RANK(N23,N$8:N$30,0)</f>
        <v>20</v>
      </c>
      <c r="P23" s="65">
        <f>VLOOKUP($A23,'Return Data'!$B$7:$R$2292,15,0)</f>
        <v>2.2639999999999998</v>
      </c>
      <c r="Q23" s="66">
        <f>RANK(P23,P$8:P$30,0)</f>
        <v>16</v>
      </c>
      <c r="R23" s="65">
        <f>VLOOKUP($A23,'Return Data'!$B$7:$R$2292,16,0)</f>
        <v>3.742</v>
      </c>
      <c r="S23" s="67">
        <f t="shared" si="5"/>
        <v>22</v>
      </c>
    </row>
    <row r="24" spans="1:19" x14ac:dyDescent="0.3">
      <c r="A24" s="63" t="s">
        <v>1635</v>
      </c>
      <c r="B24" s="64">
        <f>VLOOKUP($A24,'Return Data'!$B$7:$R$2292,3,0)</f>
        <v>44616</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1637</v>
      </c>
      <c r="B25" s="64">
        <f>VLOOKUP($A25,'Return Data'!$B$7:$R$2292,3,0)</f>
        <v>44616</v>
      </c>
      <c r="C25" s="65">
        <f>VLOOKUP($A25,'Return Data'!$B$7:$R$2292,4,0)</f>
        <v>43.254399999999997</v>
      </c>
      <c r="D25" s="65">
        <f>VLOOKUP($A25,'Return Data'!$B$7:$R$2292,10,0)</f>
        <v>-0.60760000000000003</v>
      </c>
      <c r="E25" s="66">
        <f t="shared" ref="E25:E30" si="7">RANK(D25,D$8:D$30,0)</f>
        <v>4</v>
      </c>
      <c r="F25" s="65">
        <f>VLOOKUP($A25,'Return Data'!$B$7:$R$2292,11,0)</f>
        <v>2.8393000000000002</v>
      </c>
      <c r="G25" s="66">
        <f t="shared" ref="G25:G30" si="8">RANK(F25,F$8:F$30,0)</f>
        <v>4</v>
      </c>
      <c r="H25" s="65">
        <f>VLOOKUP($A25,'Return Data'!$B$7:$R$2292,12,0)</f>
        <v>6.1851000000000003</v>
      </c>
      <c r="I25" s="66">
        <f t="shared" ref="I25:I30" si="9">RANK(H25,H$8:H$30,0)</f>
        <v>6</v>
      </c>
      <c r="J25" s="65">
        <f>VLOOKUP($A25,'Return Data'!$B$7:$R$2292,13,0)</f>
        <v>9.4779</v>
      </c>
      <c r="K25" s="66">
        <f t="shared" ref="K25:K30" si="10">RANK(J25,J$8:J$30,0)</f>
        <v>6</v>
      </c>
      <c r="L25" s="65">
        <f>VLOOKUP($A25,'Return Data'!$B$7:$R$2292,17,0)</f>
        <v>9.9796999999999993</v>
      </c>
      <c r="M25" s="66">
        <f t="shared" ref="M25:M30" si="11">RANK(L25,L$8:L$30,0)</f>
        <v>14</v>
      </c>
      <c r="N25" s="65">
        <f>VLOOKUP($A25,'Return Data'!$B$7:$R$2292,14,0)</f>
        <v>9.9624000000000006</v>
      </c>
      <c r="O25" s="66">
        <f t="shared" ref="O25:O30" si="12">RANK(N25,N$8:N$30,0)</f>
        <v>12</v>
      </c>
      <c r="P25" s="65">
        <f>VLOOKUP($A25,'Return Data'!$B$7:$R$2292,15,0)</f>
        <v>8.5013000000000005</v>
      </c>
      <c r="Q25" s="66">
        <f>RANK(P25,P$8:P$30,0)</f>
        <v>9</v>
      </c>
      <c r="R25" s="65">
        <f>VLOOKUP($A25,'Return Data'!$B$7:$R$2292,16,0)</f>
        <v>9.4649999999999999</v>
      </c>
      <c r="S25" s="67">
        <f t="shared" ref="S25:S30" si="13">RANK(R25,R$8:R$30,0)</f>
        <v>5</v>
      </c>
    </row>
    <row r="26" spans="1:19" x14ac:dyDescent="0.3">
      <c r="A26" s="63" t="s">
        <v>1638</v>
      </c>
      <c r="B26" s="64">
        <f>VLOOKUP($A26,'Return Data'!$B$7:$R$2292,3,0)</f>
        <v>44616</v>
      </c>
      <c r="C26" s="65">
        <f>VLOOKUP($A26,'Return Data'!$B$7:$R$2292,4,0)</f>
        <v>18.320599999999999</v>
      </c>
      <c r="D26" s="65">
        <f>VLOOKUP($A26,'Return Data'!$B$7:$R$2292,10,0)</f>
        <v>-2.2427000000000001</v>
      </c>
      <c r="E26" s="66">
        <f t="shared" si="7"/>
        <v>12</v>
      </c>
      <c r="F26" s="65">
        <f>VLOOKUP($A26,'Return Data'!$B$7:$R$2292,11,0)</f>
        <v>1.0859000000000001</v>
      </c>
      <c r="G26" s="66">
        <f t="shared" si="8"/>
        <v>10</v>
      </c>
      <c r="H26" s="65">
        <f>VLOOKUP($A26,'Return Data'!$B$7:$R$2292,12,0)</f>
        <v>5.2019000000000002</v>
      </c>
      <c r="I26" s="66">
        <f t="shared" si="9"/>
        <v>14</v>
      </c>
      <c r="J26" s="65">
        <f>VLOOKUP($A26,'Return Data'!$B$7:$R$2292,13,0)</f>
        <v>7.1067</v>
      </c>
      <c r="K26" s="66">
        <f t="shared" si="10"/>
        <v>13</v>
      </c>
      <c r="L26" s="65">
        <f>VLOOKUP($A26,'Return Data'!$B$7:$R$2292,17,0)</f>
        <v>11.6221</v>
      </c>
      <c r="M26" s="66">
        <f t="shared" si="11"/>
        <v>8</v>
      </c>
      <c r="N26" s="65">
        <f>VLOOKUP($A26,'Return Data'!$B$7:$R$2292,14,0)</f>
        <v>11.2826</v>
      </c>
      <c r="O26" s="66">
        <f t="shared" si="12"/>
        <v>4</v>
      </c>
      <c r="P26" s="65">
        <f>VLOOKUP($A26,'Return Data'!$B$7:$R$2292,15,0)</f>
        <v>9.3507999999999996</v>
      </c>
      <c r="Q26" s="66">
        <f>RANK(P26,P$8:P$30,0)</f>
        <v>6</v>
      </c>
      <c r="R26" s="65">
        <f>VLOOKUP($A26,'Return Data'!$B$7:$R$2292,16,0)</f>
        <v>9.3790999999999993</v>
      </c>
      <c r="S26" s="67">
        <f t="shared" si="13"/>
        <v>6</v>
      </c>
    </row>
    <row r="27" spans="1:19" x14ac:dyDescent="0.3">
      <c r="A27" s="63" t="s">
        <v>1639</v>
      </c>
      <c r="B27" s="64">
        <f>VLOOKUP($A27,'Return Data'!$B$7:$R$2292,3,0)</f>
        <v>44616</v>
      </c>
      <c r="C27" s="65">
        <f>VLOOKUP($A27,'Return Data'!$B$7:$R$2292,4,0)</f>
        <v>53.8262</v>
      </c>
      <c r="D27" s="65">
        <f>VLOOKUP($A27,'Return Data'!$B$7:$R$2292,10,0)</f>
        <v>-2.3479999999999999</v>
      </c>
      <c r="E27" s="66">
        <f t="shared" si="7"/>
        <v>14</v>
      </c>
      <c r="F27" s="65">
        <f>VLOOKUP($A27,'Return Data'!$B$7:$R$2292,11,0)</f>
        <v>4.7652999999999999</v>
      </c>
      <c r="G27" s="66">
        <f t="shared" si="8"/>
        <v>1</v>
      </c>
      <c r="H27" s="65">
        <f>VLOOKUP($A27,'Return Data'!$B$7:$R$2292,12,0)</f>
        <v>10.016400000000001</v>
      </c>
      <c r="I27" s="66">
        <f t="shared" si="9"/>
        <v>1</v>
      </c>
      <c r="J27" s="65">
        <f>VLOOKUP($A27,'Return Data'!$B$7:$R$2292,13,0)</f>
        <v>12.155900000000001</v>
      </c>
      <c r="K27" s="66">
        <f t="shared" si="10"/>
        <v>1</v>
      </c>
      <c r="L27" s="65">
        <f>VLOOKUP($A27,'Return Data'!$B$7:$R$2292,17,0)</f>
        <v>16.7668</v>
      </c>
      <c r="M27" s="66">
        <f t="shared" si="11"/>
        <v>1</v>
      </c>
      <c r="N27" s="65">
        <f>VLOOKUP($A27,'Return Data'!$B$7:$R$2292,14,0)</f>
        <v>13.398300000000001</v>
      </c>
      <c r="O27" s="66">
        <f t="shared" si="12"/>
        <v>3</v>
      </c>
      <c r="P27" s="65">
        <f>VLOOKUP($A27,'Return Data'!$B$7:$R$2292,15,0)</f>
        <v>10.638400000000001</v>
      </c>
      <c r="Q27" s="66">
        <f>RANK(P27,P$8:P$30,0)</f>
        <v>1</v>
      </c>
      <c r="R27" s="65">
        <f>VLOOKUP($A27,'Return Data'!$B$7:$R$2292,16,0)</f>
        <v>9.1257999999999999</v>
      </c>
      <c r="S27" s="67">
        <f t="shared" si="13"/>
        <v>8</v>
      </c>
    </row>
    <row r="28" spans="1:19" x14ac:dyDescent="0.3">
      <c r="A28" s="63" t="s">
        <v>1640</v>
      </c>
      <c r="B28" s="64">
        <f>VLOOKUP($A28,'Return Data'!$B$7:$R$2292,3,0)</f>
        <v>44616</v>
      </c>
      <c r="C28" s="65">
        <f>VLOOKUP($A28,'Return Data'!$B$7:$R$2292,4,0)</f>
        <v>44.420999999999999</v>
      </c>
      <c r="D28" s="65">
        <f>VLOOKUP($A28,'Return Data'!$B$7:$R$2292,10,0)</f>
        <v>-1.3147</v>
      </c>
      <c r="E28" s="66">
        <f t="shared" si="7"/>
        <v>7</v>
      </c>
      <c r="F28" s="65">
        <f>VLOOKUP($A28,'Return Data'!$B$7:$R$2292,11,0)</f>
        <v>1.6587000000000001</v>
      </c>
      <c r="G28" s="66">
        <f t="shared" si="8"/>
        <v>6</v>
      </c>
      <c r="H28" s="65">
        <f>VLOOKUP($A28,'Return Data'!$B$7:$R$2292,12,0)</f>
        <v>5.9823000000000004</v>
      </c>
      <c r="I28" s="66">
        <f t="shared" si="9"/>
        <v>7</v>
      </c>
      <c r="J28" s="65">
        <f>VLOOKUP($A28,'Return Data'!$B$7:$R$2292,13,0)</f>
        <v>6.7180999999999997</v>
      </c>
      <c r="K28" s="66">
        <f t="shared" si="10"/>
        <v>16</v>
      </c>
      <c r="L28" s="65">
        <f>VLOOKUP($A28,'Return Data'!$B$7:$R$2292,17,0)</f>
        <v>10.036099999999999</v>
      </c>
      <c r="M28" s="66">
        <f t="shared" si="11"/>
        <v>13</v>
      </c>
      <c r="N28" s="65">
        <f>VLOOKUP($A28,'Return Data'!$B$7:$R$2292,14,0)</f>
        <v>9.7682000000000002</v>
      </c>
      <c r="O28" s="66">
        <f t="shared" si="12"/>
        <v>14</v>
      </c>
      <c r="P28" s="65">
        <f>VLOOKUP($A28,'Return Data'!$B$7:$R$2292,15,0)</f>
        <v>7.5841000000000003</v>
      </c>
      <c r="Q28" s="66">
        <f>RANK(P28,P$8:P$30,0)</f>
        <v>13</v>
      </c>
      <c r="R28" s="65">
        <f>VLOOKUP($A28,'Return Data'!$B$7:$R$2292,16,0)</f>
        <v>8.1988000000000003</v>
      </c>
      <c r="S28" s="67">
        <f t="shared" si="13"/>
        <v>18</v>
      </c>
    </row>
    <row r="29" spans="1:19" x14ac:dyDescent="0.3">
      <c r="A29" s="63" t="s">
        <v>1641</v>
      </c>
      <c r="B29" s="64">
        <f>VLOOKUP($A29,'Return Data'!$B$7:$R$2292,3,0)</f>
        <v>44616</v>
      </c>
      <c r="C29" s="65">
        <f>VLOOKUP($A29,'Return Data'!$B$7:$R$2292,4,0)</f>
        <v>13.26</v>
      </c>
      <c r="D29" s="65">
        <f>VLOOKUP($A29,'Return Data'!$B$7:$R$2292,10,0)</f>
        <v>-2.2845</v>
      </c>
      <c r="E29" s="66">
        <f t="shared" si="7"/>
        <v>13</v>
      </c>
      <c r="F29" s="65">
        <f>VLOOKUP($A29,'Return Data'!$B$7:$R$2292,11,0)</f>
        <v>7.5499999999999998E-2</v>
      </c>
      <c r="G29" s="66">
        <f t="shared" si="8"/>
        <v>18</v>
      </c>
      <c r="H29" s="65">
        <f>VLOOKUP($A29,'Return Data'!$B$7:$R$2292,12,0)</f>
        <v>4</v>
      </c>
      <c r="I29" s="66">
        <f t="shared" si="9"/>
        <v>18</v>
      </c>
      <c r="J29" s="65">
        <f>VLOOKUP($A29,'Return Data'!$B$7:$R$2292,13,0)</f>
        <v>4.9051</v>
      </c>
      <c r="K29" s="66">
        <f t="shared" si="10"/>
        <v>20</v>
      </c>
      <c r="L29" s="65">
        <f>VLOOKUP($A29,'Return Data'!$B$7:$R$2292,17,0)</f>
        <v>9.2350999999999992</v>
      </c>
      <c r="M29" s="66">
        <f t="shared" si="11"/>
        <v>17</v>
      </c>
      <c r="N29" s="65">
        <f>VLOOKUP($A29,'Return Data'!$B$7:$R$2292,14,0)</f>
        <v>8.9359999999999999</v>
      </c>
      <c r="O29" s="66">
        <f t="shared" si="12"/>
        <v>19</v>
      </c>
      <c r="P29" s="65"/>
      <c r="Q29" s="66"/>
      <c r="R29" s="65">
        <f>VLOOKUP($A29,'Return Data'!$B$7:$R$2292,16,0)</f>
        <v>8.2777999999999992</v>
      </c>
      <c r="S29" s="67">
        <f t="shared" si="13"/>
        <v>17</v>
      </c>
    </row>
    <row r="30" spans="1:19" x14ac:dyDescent="0.3">
      <c r="A30" s="63" t="s">
        <v>1642</v>
      </c>
      <c r="B30" s="64">
        <f>VLOOKUP($A30,'Return Data'!$B$7:$R$2292,3,0)</f>
        <v>44616</v>
      </c>
      <c r="C30" s="65">
        <f>VLOOKUP($A30,'Return Data'!$B$7:$R$2292,4,0)</f>
        <v>13.2592</v>
      </c>
      <c r="D30" s="65">
        <f>VLOOKUP($A30,'Return Data'!$B$7:$R$2292,10,0)</f>
        <v>-2.1151</v>
      </c>
      <c r="E30" s="66">
        <f t="shared" si="7"/>
        <v>10</v>
      </c>
      <c r="F30" s="65">
        <f>VLOOKUP($A30,'Return Data'!$B$7:$R$2292,11,0)</f>
        <v>1.6559999999999999</v>
      </c>
      <c r="G30" s="66">
        <f t="shared" si="8"/>
        <v>7</v>
      </c>
      <c r="H30" s="65">
        <f>VLOOKUP($A30,'Return Data'!$B$7:$R$2292,12,0)</f>
        <v>5.1775000000000002</v>
      </c>
      <c r="I30" s="66">
        <f t="shared" si="9"/>
        <v>15</v>
      </c>
      <c r="J30" s="65">
        <f>VLOOKUP($A30,'Return Data'!$B$7:$R$2292,13,0)</f>
        <v>7.8316999999999997</v>
      </c>
      <c r="K30" s="66">
        <f t="shared" si="10"/>
        <v>10</v>
      </c>
      <c r="L30" s="65">
        <f>VLOOKUP($A30,'Return Data'!$B$7:$R$2292,17,0)</f>
        <v>12.364100000000001</v>
      </c>
      <c r="M30" s="66">
        <f t="shared" si="11"/>
        <v>6</v>
      </c>
      <c r="N30" s="65">
        <f>VLOOKUP($A30,'Return Data'!$B$7:$R$2292,14,0)</f>
        <v>9.9487000000000005</v>
      </c>
      <c r="O30" s="66">
        <f t="shared" si="12"/>
        <v>13</v>
      </c>
      <c r="P30" s="65"/>
      <c r="Q30" s="66"/>
      <c r="R30" s="65">
        <f>VLOOKUP($A30,'Return Data'!$B$7:$R$2292,16,0)</f>
        <v>8.4178999999999995</v>
      </c>
      <c r="S30" s="67">
        <f t="shared" si="13"/>
        <v>15</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-1.9683590909090904</v>
      </c>
      <c r="E32" s="74"/>
      <c r="F32" s="75">
        <f>AVERAGE(F8:F30)</f>
        <v>1.1993272727272728</v>
      </c>
      <c r="G32" s="74"/>
      <c r="H32" s="75">
        <f>AVERAGE(H8:H30)</f>
        <v>5.6062136363636359</v>
      </c>
      <c r="I32" s="74"/>
      <c r="J32" s="75">
        <f>AVERAGE(J8:J30)</f>
        <v>7.6653545454545444</v>
      </c>
      <c r="K32" s="74"/>
      <c r="L32" s="75">
        <f>AVERAGE(L8:L30)</f>
        <v>10.656354545454546</v>
      </c>
      <c r="M32" s="74"/>
      <c r="N32" s="75">
        <f>AVERAGE(N8:N30)</f>
        <v>10.180650000000004</v>
      </c>
      <c r="O32" s="74"/>
      <c r="P32" s="75">
        <f>AVERAGE(P8:P30)</f>
        <v>8.4400062499999997</v>
      </c>
      <c r="Q32" s="74"/>
      <c r="R32" s="75">
        <f>AVERAGE(R8:R30)</f>
        <v>8.7922909090909087</v>
      </c>
      <c r="S32" s="76"/>
    </row>
    <row r="33" spans="1:19" x14ac:dyDescent="0.3">
      <c r="A33" s="73" t="s">
        <v>28</v>
      </c>
      <c r="B33" s="74"/>
      <c r="C33" s="74"/>
      <c r="D33" s="75">
        <f>MIN(D8:D30)</f>
        <v>-4.2215999999999996</v>
      </c>
      <c r="E33" s="74"/>
      <c r="F33" s="75">
        <f>MIN(F8:F30)</f>
        <v>-1.1976</v>
      </c>
      <c r="G33" s="74"/>
      <c r="H33" s="75">
        <f>MIN(H8:H30)</f>
        <v>3.3332999999999999</v>
      </c>
      <c r="I33" s="74"/>
      <c r="J33" s="75">
        <f>MIN(J8:J30)</f>
        <v>4.1496000000000004</v>
      </c>
      <c r="K33" s="74"/>
      <c r="L33" s="75">
        <f>MIN(L8:L30)</f>
        <v>3.3298000000000001</v>
      </c>
      <c r="M33" s="74"/>
      <c r="N33" s="75">
        <f>MIN(N8:N30)</f>
        <v>-0.1111</v>
      </c>
      <c r="O33" s="74"/>
      <c r="P33" s="75">
        <f>MIN(P8:P30)</f>
        <v>2.2639999999999998</v>
      </c>
      <c r="Q33" s="74"/>
      <c r="R33" s="75">
        <f>MIN(R8:R30)</f>
        <v>3.742</v>
      </c>
      <c r="S33" s="76"/>
    </row>
    <row r="34" spans="1:19" ht="15" thickBot="1" x14ac:dyDescent="0.35">
      <c r="A34" s="77" t="s">
        <v>29</v>
      </c>
      <c r="B34" s="78"/>
      <c r="C34" s="78"/>
      <c r="D34" s="79">
        <f>MAX(D8:D30)</f>
        <v>0.78739999999999999</v>
      </c>
      <c r="E34" s="78"/>
      <c r="F34" s="79">
        <f>MAX(F8:F30)</f>
        <v>4.7652999999999999</v>
      </c>
      <c r="G34" s="78"/>
      <c r="H34" s="79">
        <f>MAX(H8:H30)</f>
        <v>10.016400000000001</v>
      </c>
      <c r="I34" s="78"/>
      <c r="J34" s="79">
        <f>MAX(J8:J30)</f>
        <v>12.155900000000001</v>
      </c>
      <c r="K34" s="78"/>
      <c r="L34" s="79">
        <f>MAX(L8:L30)</f>
        <v>16.7668</v>
      </c>
      <c r="M34" s="78"/>
      <c r="N34" s="79">
        <f>MAX(N8:N30)</f>
        <v>13.6419</v>
      </c>
      <c r="O34" s="78"/>
      <c r="P34" s="79">
        <f>MAX(P8:P30)</f>
        <v>10.638400000000001</v>
      </c>
      <c r="Q34" s="78"/>
      <c r="R34" s="79">
        <f>MAX(R8:R30)</f>
        <v>12.7738</v>
      </c>
      <c r="S34" s="80"/>
    </row>
    <row r="35" spans="1:19" x14ac:dyDescent="0.3">
      <c r="A35" s="112" t="s">
        <v>432</v>
      </c>
    </row>
    <row r="36" spans="1:19" x14ac:dyDescent="0.3">
      <c r="A36" s="14" t="s">
        <v>340</v>
      </c>
    </row>
  </sheetData>
  <sheetProtection algorithmName="SHA-512" hashValue="K8kpJOnoDxCq+rrJxNUcupQWcsLMk7flDmverm5T71IyeCNv8qzwNm2FGIiDlxze4rd3+f7prDtycUf8vGYOnA==" saltValue="n8dxJpZCME4QQNG8F6L57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1643</v>
      </c>
      <c r="B8" s="64">
        <f>VLOOKUP($A8,'Return Data'!$B$7:$R$2292,3,0)</f>
        <v>44616</v>
      </c>
      <c r="C8" s="65">
        <f>VLOOKUP($A8,'Return Data'!$B$7:$R$2292,4,0)</f>
        <v>16.8</v>
      </c>
      <c r="D8" s="65">
        <f>VLOOKUP($A8,'Return Data'!$B$7:$R$2292,10,0)</f>
        <v>-4.4368999999999996</v>
      </c>
      <c r="E8" s="66">
        <f t="shared" ref="E8:E23" si="0">RANK(D8,D$8:D$30,0)</f>
        <v>22</v>
      </c>
      <c r="F8" s="65">
        <f>VLOOKUP($A8,'Return Data'!$B$7:$R$2292,11,0)</f>
        <v>-1.7544</v>
      </c>
      <c r="G8" s="66">
        <f t="shared" ref="G8:G23" si="1">RANK(F8,F$8:F$30,0)</f>
        <v>22</v>
      </c>
      <c r="H8" s="65">
        <f>VLOOKUP($A8,'Return Data'!$B$7:$R$2292,12,0)</f>
        <v>3.1941000000000002</v>
      </c>
      <c r="I8" s="66">
        <f t="shared" ref="I8:I23" si="2">RANK(H8,H$8:H$30,0)</f>
        <v>18</v>
      </c>
      <c r="J8" s="65">
        <f>VLOOKUP($A8,'Return Data'!$B$7:$R$2292,13,0)</f>
        <v>4.0247999999999999</v>
      </c>
      <c r="K8" s="66">
        <f t="shared" ref="K8:K23" si="3">RANK(J8,J$8:J$30,0)</f>
        <v>20</v>
      </c>
      <c r="L8" s="65">
        <f>VLOOKUP($A8,'Return Data'!$B$7:$R$2292,17,0)</f>
        <v>8.1887000000000008</v>
      </c>
      <c r="M8" s="66">
        <f t="shared" ref="M8:M23" si="4">RANK(L8,L$8:L$30,0)</f>
        <v>17</v>
      </c>
      <c r="N8" s="65">
        <f>VLOOKUP($A8,'Return Data'!$B$7:$R$2292,14,0)</f>
        <v>9.4040999999999997</v>
      </c>
      <c r="O8" s="66">
        <f>RANK(N8,N$8:N$30,0)</f>
        <v>11</v>
      </c>
      <c r="P8" s="65">
        <f>VLOOKUP($A8,'Return Data'!$B$7:$R$2292,15,0)</f>
        <v>6.8997999999999999</v>
      </c>
      <c r="Q8" s="66">
        <f>RANK(P8,P$8:P$30,0)</f>
        <v>12</v>
      </c>
      <c r="R8" s="65">
        <f>VLOOKUP($A8,'Return Data'!$B$7:$R$2292,16,0)</f>
        <v>7.4217000000000004</v>
      </c>
      <c r="S8" s="67">
        <f t="shared" ref="S8:S23" si="5">RANK(R8,R$8:R$30,0)</f>
        <v>17</v>
      </c>
    </row>
    <row r="9" spans="1:20" x14ac:dyDescent="0.3">
      <c r="A9" s="63" t="s">
        <v>1644</v>
      </c>
      <c r="B9" s="64">
        <f>VLOOKUP($A9,'Return Data'!$B$7:$R$2292,3,0)</f>
        <v>44616</v>
      </c>
      <c r="C9" s="65">
        <f>VLOOKUP($A9,'Return Data'!$B$7:$R$2292,4,0)</f>
        <v>16.3</v>
      </c>
      <c r="D9" s="65">
        <f>VLOOKUP($A9,'Return Data'!$B$7:$R$2292,10,0)</f>
        <v>-4.0046999999999997</v>
      </c>
      <c r="E9" s="66">
        <f t="shared" si="0"/>
        <v>20</v>
      </c>
      <c r="F9" s="65">
        <f>VLOOKUP($A9,'Return Data'!$B$7:$R$2292,11,0)</f>
        <v>-1.3317000000000001</v>
      </c>
      <c r="G9" s="66">
        <f t="shared" si="1"/>
        <v>21</v>
      </c>
      <c r="H9" s="65">
        <f>VLOOKUP($A9,'Return Data'!$B$7:$R$2292,12,0)</f>
        <v>5.5698999999999996</v>
      </c>
      <c r="I9" s="66">
        <f t="shared" si="2"/>
        <v>4</v>
      </c>
      <c r="J9" s="65">
        <f>VLOOKUP($A9,'Return Data'!$B$7:$R$2292,13,0)</f>
        <v>6.4664000000000001</v>
      </c>
      <c r="K9" s="66">
        <f t="shared" si="3"/>
        <v>10</v>
      </c>
      <c r="L9" s="65">
        <f>VLOOKUP($A9,'Return Data'!$B$7:$R$2292,17,0)</f>
        <v>9.2634000000000007</v>
      </c>
      <c r="M9" s="66">
        <f t="shared" si="4"/>
        <v>12</v>
      </c>
      <c r="N9" s="65">
        <f>VLOOKUP($A9,'Return Data'!$B$7:$R$2292,14,0)</f>
        <v>9.6050000000000004</v>
      </c>
      <c r="O9" s="66">
        <f>RANK(N9,N$8:N$30,0)</f>
        <v>9</v>
      </c>
      <c r="P9" s="65">
        <f>VLOOKUP($A9,'Return Data'!$B$7:$R$2292,15,0)</f>
        <v>8.9155999999999995</v>
      </c>
      <c r="Q9" s="66">
        <f>RANK(P9,P$8:P$30,0)</f>
        <v>2</v>
      </c>
      <c r="R9" s="65">
        <f>VLOOKUP($A9,'Return Data'!$B$7:$R$2292,16,0)</f>
        <v>7.7605000000000004</v>
      </c>
      <c r="S9" s="67">
        <f t="shared" si="5"/>
        <v>11</v>
      </c>
    </row>
    <row r="10" spans="1:20" x14ac:dyDescent="0.3">
      <c r="A10" s="63" t="s">
        <v>1645</v>
      </c>
      <c r="B10" s="64">
        <f>VLOOKUP($A10,'Return Data'!$B$7:$R$2292,3,0)</f>
        <v>44616</v>
      </c>
      <c r="C10" s="65">
        <f>VLOOKUP($A10,'Return Data'!$B$7:$R$2292,4,0)</f>
        <v>12.06</v>
      </c>
      <c r="D10" s="65">
        <f>VLOOKUP($A10,'Return Data'!$B$7:$R$2292,10,0)</f>
        <v>-1.8714</v>
      </c>
      <c r="E10" s="66">
        <f t="shared" si="0"/>
        <v>8</v>
      </c>
      <c r="F10" s="65">
        <f>VLOOKUP($A10,'Return Data'!$B$7:$R$2292,11,0)</f>
        <v>0.24940000000000001</v>
      </c>
      <c r="G10" s="66">
        <f t="shared" si="1"/>
        <v>12</v>
      </c>
      <c r="H10" s="65">
        <f>VLOOKUP($A10,'Return Data'!$B$7:$R$2292,12,0)</f>
        <v>2.4639000000000002</v>
      </c>
      <c r="I10" s="66">
        <f t="shared" si="2"/>
        <v>22</v>
      </c>
      <c r="J10" s="65">
        <f>VLOOKUP($A10,'Return Data'!$B$7:$R$2292,13,0)</f>
        <v>3.5192999999999999</v>
      </c>
      <c r="K10" s="66">
        <f t="shared" si="3"/>
        <v>21</v>
      </c>
      <c r="L10" s="65">
        <f>VLOOKUP($A10,'Return Data'!$B$7:$R$2292,17,0)</f>
        <v>7.3657000000000004</v>
      </c>
      <c r="M10" s="66">
        <f t="shared" si="4"/>
        <v>18</v>
      </c>
      <c r="N10" s="65"/>
      <c r="O10" s="66"/>
      <c r="P10" s="65"/>
      <c r="Q10" s="66"/>
      <c r="R10" s="65">
        <f>VLOOKUP($A10,'Return Data'!$B$7:$R$2292,16,0)</f>
        <v>7.5027999999999997</v>
      </c>
      <c r="S10" s="67">
        <f t="shared" si="5"/>
        <v>15</v>
      </c>
    </row>
    <row r="11" spans="1:20" x14ac:dyDescent="0.3">
      <c r="A11" s="63" t="s">
        <v>1646</v>
      </c>
      <c r="B11" s="64">
        <f>VLOOKUP($A11,'Return Data'!$B$7:$R$2292,3,0)</f>
        <v>44616</v>
      </c>
      <c r="C11" s="65">
        <f>VLOOKUP($A11,'Return Data'!$B$7:$R$2292,4,0)</f>
        <v>15.798999999999999</v>
      </c>
      <c r="D11" s="65">
        <f>VLOOKUP($A11,'Return Data'!$B$7:$R$2292,10,0)</f>
        <v>-0.221</v>
      </c>
      <c r="E11" s="66">
        <f t="shared" si="0"/>
        <v>2</v>
      </c>
      <c r="F11" s="65">
        <f>VLOOKUP($A11,'Return Data'!$B$7:$R$2292,11,0)</f>
        <v>-0.44740000000000002</v>
      </c>
      <c r="G11" s="66">
        <f t="shared" si="1"/>
        <v>18</v>
      </c>
      <c r="H11" s="65">
        <f>VLOOKUP($A11,'Return Data'!$B$7:$R$2292,12,0)</f>
        <v>4.0091999999999999</v>
      </c>
      <c r="I11" s="66">
        <f t="shared" si="2"/>
        <v>16</v>
      </c>
      <c r="J11" s="65">
        <f>VLOOKUP($A11,'Return Data'!$B$7:$R$2292,13,0)</f>
        <v>8.1753</v>
      </c>
      <c r="K11" s="66">
        <f t="shared" si="3"/>
        <v>6</v>
      </c>
      <c r="L11" s="65">
        <f>VLOOKUP($A11,'Return Data'!$B$7:$R$2292,17,0)</f>
        <v>9.2775999999999996</v>
      </c>
      <c r="M11" s="66">
        <f t="shared" si="4"/>
        <v>11</v>
      </c>
      <c r="N11" s="65">
        <f>VLOOKUP($A11,'Return Data'!$B$7:$R$2292,14,0)</f>
        <v>9.4436999999999998</v>
      </c>
      <c r="O11" s="66">
        <f t="shared" ref="O11:O17" si="6">RANK(N11,N$8:N$30,0)</f>
        <v>10</v>
      </c>
      <c r="P11" s="65">
        <f>VLOOKUP($A11,'Return Data'!$B$7:$R$2292,15,0)</f>
        <v>7.1014999999999997</v>
      </c>
      <c r="Q11" s="66">
        <f>RANK(P11,P$8:P$30,0)</f>
        <v>11</v>
      </c>
      <c r="R11" s="65">
        <f>VLOOKUP($A11,'Return Data'!$B$7:$R$2292,16,0)</f>
        <v>8.0388999999999999</v>
      </c>
      <c r="S11" s="67">
        <f t="shared" si="5"/>
        <v>9</v>
      </c>
    </row>
    <row r="12" spans="1:20" x14ac:dyDescent="0.3">
      <c r="A12" s="63" t="s">
        <v>1647</v>
      </c>
      <c r="B12" s="64">
        <f>VLOOKUP($A12,'Return Data'!$B$7:$R$2292,3,0)</f>
        <v>44616</v>
      </c>
      <c r="C12" s="65">
        <f>VLOOKUP($A12,'Return Data'!$B$7:$R$2292,4,0)</f>
        <v>17.917100000000001</v>
      </c>
      <c r="D12" s="65">
        <f>VLOOKUP($A12,'Return Data'!$B$7:$R$2292,10,0)</f>
        <v>-2.4260999999999999</v>
      </c>
      <c r="E12" s="66">
        <f t="shared" si="0"/>
        <v>12</v>
      </c>
      <c r="F12" s="65">
        <f>VLOOKUP($A12,'Return Data'!$B$7:$R$2292,11,0)</f>
        <v>9.4399999999999998E-2</v>
      </c>
      <c r="G12" s="66">
        <f t="shared" si="1"/>
        <v>13</v>
      </c>
      <c r="H12" s="65">
        <f>VLOOKUP($A12,'Return Data'!$B$7:$R$2292,12,0)</f>
        <v>4.8758999999999997</v>
      </c>
      <c r="I12" s="66">
        <f t="shared" si="2"/>
        <v>11</v>
      </c>
      <c r="J12" s="65">
        <f>VLOOKUP($A12,'Return Data'!$B$7:$R$2292,13,0)</f>
        <v>6.2018000000000004</v>
      </c>
      <c r="K12" s="66">
        <f t="shared" si="3"/>
        <v>14</v>
      </c>
      <c r="L12" s="65">
        <f>VLOOKUP($A12,'Return Data'!$B$7:$R$2292,17,0)</f>
        <v>10.59</v>
      </c>
      <c r="M12" s="66">
        <f t="shared" si="4"/>
        <v>8</v>
      </c>
      <c r="N12" s="65">
        <f>VLOOKUP($A12,'Return Data'!$B$7:$R$2292,14,0)</f>
        <v>9.9404000000000003</v>
      </c>
      <c r="O12" s="66">
        <f t="shared" si="6"/>
        <v>5</v>
      </c>
      <c r="P12" s="65">
        <f>VLOOKUP($A12,'Return Data'!$B$7:$R$2292,15,0)</f>
        <v>8.8331</v>
      </c>
      <c r="Q12" s="66">
        <f>RANK(P12,P$8:P$30,0)</f>
        <v>3</v>
      </c>
      <c r="R12" s="65">
        <f>VLOOKUP($A12,'Return Data'!$B$7:$R$2292,16,0)</f>
        <v>8.2311999999999994</v>
      </c>
      <c r="S12" s="67">
        <f t="shared" si="5"/>
        <v>6</v>
      </c>
    </row>
    <row r="13" spans="1:20" x14ac:dyDescent="0.3">
      <c r="A13" s="63" t="s">
        <v>1648</v>
      </c>
      <c r="B13" s="64">
        <f>VLOOKUP($A13,'Return Data'!$B$7:$R$2292,3,0)</f>
        <v>44616</v>
      </c>
      <c r="C13" s="65">
        <f>VLOOKUP($A13,'Return Data'!$B$7:$R$2292,4,0)</f>
        <v>12.4123</v>
      </c>
      <c r="D13" s="65">
        <f>VLOOKUP($A13,'Return Data'!$B$7:$R$2292,10,0)</f>
        <v>-3.3536000000000001</v>
      </c>
      <c r="E13" s="66">
        <f t="shared" si="0"/>
        <v>18</v>
      </c>
      <c r="F13" s="65">
        <f>VLOOKUP($A13,'Return Data'!$B$7:$R$2292,11,0)</f>
        <v>0.32740000000000002</v>
      </c>
      <c r="G13" s="66">
        <f t="shared" si="1"/>
        <v>11</v>
      </c>
      <c r="H13" s="65">
        <f>VLOOKUP($A13,'Return Data'!$B$7:$R$2292,12,0)</f>
        <v>4.7283999999999997</v>
      </c>
      <c r="I13" s="66">
        <f t="shared" si="2"/>
        <v>13</v>
      </c>
      <c r="J13" s="65">
        <f>VLOOKUP($A13,'Return Data'!$B$7:$R$2292,13,0)</f>
        <v>6.2233000000000001</v>
      </c>
      <c r="K13" s="66">
        <f t="shared" si="3"/>
        <v>13</v>
      </c>
      <c r="L13" s="65">
        <f>VLOOKUP($A13,'Return Data'!$B$7:$R$2292,17,0)</f>
        <v>9.3762000000000008</v>
      </c>
      <c r="M13" s="66">
        <f t="shared" si="4"/>
        <v>10</v>
      </c>
      <c r="N13" s="65">
        <f>VLOOKUP($A13,'Return Data'!$B$7:$R$2292,14,0)</f>
        <v>7.9375999999999998</v>
      </c>
      <c r="O13" s="66">
        <f t="shared" si="6"/>
        <v>19</v>
      </c>
      <c r="P13" s="65"/>
      <c r="Q13" s="66"/>
      <c r="R13" s="65">
        <f>VLOOKUP($A13,'Return Data'!$B$7:$R$2292,16,0)</f>
        <v>6.3715000000000002</v>
      </c>
      <c r="S13" s="67">
        <f t="shared" si="5"/>
        <v>21</v>
      </c>
    </row>
    <row r="14" spans="1:20" x14ac:dyDescent="0.3">
      <c r="A14" s="63" t="s">
        <v>1649</v>
      </c>
      <c r="B14" s="64">
        <f>VLOOKUP($A14,'Return Data'!$B$7:$R$2292,3,0)</f>
        <v>44616</v>
      </c>
      <c r="C14" s="65">
        <f>VLOOKUP($A14,'Return Data'!$B$7:$R$2292,4,0)</f>
        <v>46.779000000000003</v>
      </c>
      <c r="D14" s="65">
        <f>VLOOKUP($A14,'Return Data'!$B$7:$R$2292,10,0)</f>
        <v>-2.3668</v>
      </c>
      <c r="E14" s="66">
        <f t="shared" si="0"/>
        <v>10</v>
      </c>
      <c r="F14" s="65">
        <f>VLOOKUP($A14,'Return Data'!$B$7:$R$2292,11,0)</f>
        <v>0.75170000000000003</v>
      </c>
      <c r="G14" s="66">
        <f t="shared" si="1"/>
        <v>10</v>
      </c>
      <c r="H14" s="65">
        <f>VLOOKUP($A14,'Return Data'!$B$7:$R$2292,12,0)</f>
        <v>5.1189999999999998</v>
      </c>
      <c r="I14" s="66">
        <f t="shared" si="2"/>
        <v>7</v>
      </c>
      <c r="J14" s="65">
        <f>VLOOKUP($A14,'Return Data'!$B$7:$R$2292,13,0)</f>
        <v>8.5611999999999995</v>
      </c>
      <c r="K14" s="66">
        <f t="shared" si="3"/>
        <v>3</v>
      </c>
      <c r="L14" s="65">
        <f>VLOOKUP($A14,'Return Data'!$B$7:$R$2292,17,0)</f>
        <v>11.921099999999999</v>
      </c>
      <c r="M14" s="66">
        <f t="shared" si="4"/>
        <v>5</v>
      </c>
      <c r="N14" s="65">
        <f>VLOOKUP($A14,'Return Data'!$B$7:$R$2292,14,0)</f>
        <v>9.7792999999999992</v>
      </c>
      <c r="O14" s="66">
        <f t="shared" si="6"/>
        <v>6</v>
      </c>
      <c r="P14" s="65">
        <f>VLOOKUP($A14,'Return Data'!$B$7:$R$2292,15,0)</f>
        <v>8.0778999999999996</v>
      </c>
      <c r="Q14" s="66">
        <f>RANK(P14,P$8:P$30,0)</f>
        <v>7</v>
      </c>
      <c r="R14" s="65">
        <f>VLOOKUP($A14,'Return Data'!$B$7:$R$2292,16,0)</f>
        <v>9.2446000000000002</v>
      </c>
      <c r="S14" s="67">
        <f t="shared" si="5"/>
        <v>2</v>
      </c>
    </row>
    <row r="15" spans="1:20" x14ac:dyDescent="0.3">
      <c r="A15" s="63" t="s">
        <v>1650</v>
      </c>
      <c r="B15" s="64">
        <f>VLOOKUP($A15,'Return Data'!$B$7:$R$2292,3,0)</f>
        <v>44616</v>
      </c>
      <c r="C15" s="65">
        <f>VLOOKUP($A15,'Return Data'!$B$7:$R$2292,4,0)</f>
        <v>16.98</v>
      </c>
      <c r="D15" s="65">
        <f>VLOOKUP($A15,'Return Data'!$B$7:$R$2292,10,0)</f>
        <v>0.65200000000000002</v>
      </c>
      <c r="E15" s="66">
        <f t="shared" si="0"/>
        <v>1</v>
      </c>
      <c r="F15" s="65">
        <f>VLOOKUP($A15,'Return Data'!$B$7:$R$2292,11,0)</f>
        <v>2.7223000000000002</v>
      </c>
      <c r="G15" s="66">
        <f t="shared" si="1"/>
        <v>3</v>
      </c>
      <c r="H15" s="65">
        <f>VLOOKUP($A15,'Return Data'!$B$7:$R$2292,12,0)</f>
        <v>5.0743</v>
      </c>
      <c r="I15" s="66">
        <f t="shared" si="2"/>
        <v>8</v>
      </c>
      <c r="J15" s="65">
        <f>VLOOKUP($A15,'Return Data'!$B$7:$R$2292,13,0)</f>
        <v>6.2577999999999996</v>
      </c>
      <c r="K15" s="66">
        <f t="shared" si="3"/>
        <v>12</v>
      </c>
      <c r="L15" s="65">
        <f>VLOOKUP($A15,'Return Data'!$B$7:$R$2292,17,0)</f>
        <v>7.1741999999999999</v>
      </c>
      <c r="M15" s="66">
        <f t="shared" si="4"/>
        <v>19</v>
      </c>
      <c r="N15" s="65">
        <f>VLOOKUP($A15,'Return Data'!$B$7:$R$2292,14,0)</f>
        <v>8.4861000000000004</v>
      </c>
      <c r="O15" s="66">
        <f t="shared" si="6"/>
        <v>15</v>
      </c>
      <c r="P15" s="65">
        <f>VLOOKUP($A15,'Return Data'!$B$7:$R$2292,15,0)</f>
        <v>7.1810999999999998</v>
      </c>
      <c r="Q15" s="66">
        <f>RANK(P15,P$8:P$30,0)</f>
        <v>10</v>
      </c>
      <c r="R15" s="65">
        <f>VLOOKUP($A15,'Return Data'!$B$7:$R$2292,16,0)</f>
        <v>7.6006</v>
      </c>
      <c r="S15" s="67">
        <f t="shared" si="5"/>
        <v>14</v>
      </c>
    </row>
    <row r="16" spans="1:20" x14ac:dyDescent="0.3">
      <c r="A16" s="63" t="s">
        <v>1651</v>
      </c>
      <c r="B16" s="64">
        <f>VLOOKUP($A16,'Return Data'!$B$7:$R$2292,3,0)</f>
        <v>44616</v>
      </c>
      <c r="C16" s="65">
        <f>VLOOKUP($A16,'Return Data'!$B$7:$R$2292,4,0)</f>
        <v>20.303000000000001</v>
      </c>
      <c r="D16" s="65">
        <f>VLOOKUP($A16,'Return Data'!$B$7:$R$2292,10,0)</f>
        <v>-2.6534</v>
      </c>
      <c r="E16" s="66">
        <f t="shared" si="0"/>
        <v>14</v>
      </c>
      <c r="F16" s="65">
        <f>VLOOKUP($A16,'Return Data'!$B$7:$R$2292,11,0)</f>
        <v>-0.3407</v>
      </c>
      <c r="G16" s="66">
        <f t="shared" si="1"/>
        <v>17</v>
      </c>
      <c r="H16" s="65">
        <f>VLOOKUP($A16,'Return Data'!$B$7:$R$2292,12,0)</f>
        <v>2.8405999999999998</v>
      </c>
      <c r="I16" s="66">
        <f t="shared" si="2"/>
        <v>20</v>
      </c>
      <c r="J16" s="65">
        <f>VLOOKUP($A16,'Return Data'!$B$7:$R$2292,13,0)</f>
        <v>3.1442000000000001</v>
      </c>
      <c r="K16" s="66">
        <f t="shared" si="3"/>
        <v>22</v>
      </c>
      <c r="L16" s="65">
        <f>VLOOKUP($A16,'Return Data'!$B$7:$R$2292,17,0)</f>
        <v>7.0288000000000004</v>
      </c>
      <c r="M16" s="66">
        <f t="shared" si="4"/>
        <v>20</v>
      </c>
      <c r="N16" s="65">
        <f>VLOOKUP($A16,'Return Data'!$B$7:$R$2292,14,0)</f>
        <v>8.4565000000000001</v>
      </c>
      <c r="O16" s="66">
        <f t="shared" si="6"/>
        <v>16</v>
      </c>
      <c r="P16" s="65">
        <f>VLOOKUP($A16,'Return Data'!$B$7:$R$2292,15,0)</f>
        <v>5.5711000000000004</v>
      </c>
      <c r="Q16" s="66">
        <f>RANK(P16,P$8:P$30,0)</f>
        <v>15</v>
      </c>
      <c r="R16" s="65">
        <f>VLOOKUP($A16,'Return Data'!$B$7:$R$2292,16,0)</f>
        <v>6.6635</v>
      </c>
      <c r="S16" s="67">
        <f t="shared" si="5"/>
        <v>20</v>
      </c>
    </row>
    <row r="17" spans="1:19" x14ac:dyDescent="0.3">
      <c r="A17" s="63" t="s">
        <v>1652</v>
      </c>
      <c r="B17" s="64">
        <f>VLOOKUP($A17,'Return Data'!$B$7:$R$2292,3,0)</f>
        <v>44616</v>
      </c>
      <c r="C17" s="65">
        <f>VLOOKUP($A17,'Return Data'!$B$7:$R$2292,4,0)</f>
        <v>24.48</v>
      </c>
      <c r="D17" s="65">
        <f>VLOOKUP($A17,'Return Data'!$B$7:$R$2292,10,0)</f>
        <v>-1.0108999999999999</v>
      </c>
      <c r="E17" s="66">
        <f t="shared" si="0"/>
        <v>6</v>
      </c>
      <c r="F17" s="65">
        <f>VLOOKUP($A17,'Return Data'!$B$7:$R$2292,11,0)</f>
        <v>0.94850000000000001</v>
      </c>
      <c r="G17" s="66">
        <f t="shared" si="1"/>
        <v>8</v>
      </c>
      <c r="H17" s="65">
        <f>VLOOKUP($A17,'Return Data'!$B$7:$R$2292,12,0)</f>
        <v>4.5707000000000004</v>
      </c>
      <c r="I17" s="66">
        <f t="shared" si="2"/>
        <v>14</v>
      </c>
      <c r="J17" s="65">
        <f>VLOOKUP($A17,'Return Data'!$B$7:$R$2292,13,0)</f>
        <v>5.6539000000000001</v>
      </c>
      <c r="K17" s="66">
        <f t="shared" si="3"/>
        <v>15</v>
      </c>
      <c r="L17" s="65">
        <f>VLOOKUP($A17,'Return Data'!$B$7:$R$2292,17,0)</f>
        <v>8.6305999999999994</v>
      </c>
      <c r="M17" s="66">
        <f t="shared" si="4"/>
        <v>15</v>
      </c>
      <c r="N17" s="65">
        <f>VLOOKUP($A17,'Return Data'!$B$7:$R$2292,14,0)</f>
        <v>8.1311</v>
      </c>
      <c r="O17" s="66">
        <f t="shared" si="6"/>
        <v>18</v>
      </c>
      <c r="P17" s="65">
        <f>VLOOKUP($A17,'Return Data'!$B$7:$R$2292,15,0)</f>
        <v>6.1597999999999997</v>
      </c>
      <c r="Q17" s="66">
        <f>RANK(P17,P$8:P$30,0)</f>
        <v>14</v>
      </c>
      <c r="R17" s="65">
        <f>VLOOKUP($A17,'Return Data'!$B$7:$R$2292,16,0)</f>
        <v>6.7426000000000004</v>
      </c>
      <c r="S17" s="67">
        <f t="shared" si="5"/>
        <v>19</v>
      </c>
    </row>
    <row r="18" spans="1:19" x14ac:dyDescent="0.3">
      <c r="A18" s="63" t="s">
        <v>1653</v>
      </c>
      <c r="B18" s="64">
        <f>VLOOKUP($A18,'Return Data'!$B$7:$R$2292,3,0)</f>
        <v>44616</v>
      </c>
      <c r="C18" s="65">
        <f>VLOOKUP($A18,'Return Data'!$B$7:$R$2292,4,0)</f>
        <v>12.1828</v>
      </c>
      <c r="D18" s="65">
        <f>VLOOKUP($A18,'Return Data'!$B$7:$R$2292,10,0)</f>
        <v>-3.5286</v>
      </c>
      <c r="E18" s="66">
        <f t="shared" si="0"/>
        <v>19</v>
      </c>
      <c r="F18" s="65">
        <f>VLOOKUP($A18,'Return Data'!$B$7:$R$2292,11,0)</f>
        <v>-0.84640000000000004</v>
      </c>
      <c r="G18" s="66">
        <f t="shared" si="1"/>
        <v>20</v>
      </c>
      <c r="H18" s="65">
        <f>VLOOKUP($A18,'Return Data'!$B$7:$R$2292,12,0)</f>
        <v>2.5661</v>
      </c>
      <c r="I18" s="66">
        <f t="shared" si="2"/>
        <v>21</v>
      </c>
      <c r="J18" s="65">
        <f>VLOOKUP($A18,'Return Data'!$B$7:$R$2292,13,0)</f>
        <v>4.3476999999999997</v>
      </c>
      <c r="K18" s="66">
        <f t="shared" si="3"/>
        <v>18</v>
      </c>
      <c r="L18" s="65">
        <f>VLOOKUP($A18,'Return Data'!$B$7:$R$2292,17,0)</f>
        <v>6.2145999999999999</v>
      </c>
      <c r="M18" s="66">
        <f t="shared" si="4"/>
        <v>21</v>
      </c>
      <c r="N18" s="65"/>
      <c r="O18" s="66"/>
      <c r="P18" s="65"/>
      <c r="Q18" s="66"/>
      <c r="R18" s="65">
        <f>VLOOKUP($A18,'Return Data'!$B$7:$R$2292,16,0)</f>
        <v>6.8674999999999997</v>
      </c>
      <c r="S18" s="67">
        <f t="shared" si="5"/>
        <v>18</v>
      </c>
    </row>
    <row r="19" spans="1:19" x14ac:dyDescent="0.3">
      <c r="A19" s="63" t="s">
        <v>1654</v>
      </c>
      <c r="B19" s="64">
        <f>VLOOKUP($A19,'Return Data'!$B$7:$R$2292,3,0)</f>
        <v>44616</v>
      </c>
      <c r="C19" s="65">
        <f>VLOOKUP($A19,'Return Data'!$B$7:$R$2292,4,0)</f>
        <v>18.231200000000001</v>
      </c>
      <c r="D19" s="65">
        <f>VLOOKUP($A19,'Return Data'!$B$7:$R$2292,10,0)</f>
        <v>-0.67290000000000005</v>
      </c>
      <c r="E19" s="66">
        <f t="shared" si="0"/>
        <v>3</v>
      </c>
      <c r="F19" s="65">
        <f>VLOOKUP($A19,'Return Data'!$B$7:$R$2292,11,0)</f>
        <v>3.8738000000000001</v>
      </c>
      <c r="G19" s="66">
        <f t="shared" si="1"/>
        <v>2</v>
      </c>
      <c r="H19" s="65">
        <f>VLOOKUP($A19,'Return Data'!$B$7:$R$2292,12,0)</f>
        <v>6.9196999999999997</v>
      </c>
      <c r="I19" s="66">
        <f t="shared" si="2"/>
        <v>2</v>
      </c>
      <c r="J19" s="65">
        <f>VLOOKUP($A19,'Return Data'!$B$7:$R$2292,13,0)</f>
        <v>8.5306999999999995</v>
      </c>
      <c r="K19" s="66">
        <f t="shared" si="3"/>
        <v>4</v>
      </c>
      <c r="L19" s="65">
        <f>VLOOKUP($A19,'Return Data'!$B$7:$R$2292,17,0)</f>
        <v>10.103999999999999</v>
      </c>
      <c r="M19" s="66">
        <f t="shared" si="4"/>
        <v>9</v>
      </c>
      <c r="N19" s="65">
        <f>VLOOKUP($A19,'Return Data'!$B$7:$R$2292,14,0)</f>
        <v>9.6061999999999994</v>
      </c>
      <c r="O19" s="66">
        <f>RANK(N19,N$8:N$30,0)</f>
        <v>8</v>
      </c>
      <c r="P19" s="65">
        <f>VLOOKUP($A19,'Return Data'!$B$7:$R$2292,15,0)</f>
        <v>8.6792999999999996</v>
      </c>
      <c r="Q19" s="66">
        <f>RANK(P19,P$8:P$30,0)</f>
        <v>4</v>
      </c>
      <c r="R19" s="65">
        <f>VLOOKUP($A19,'Return Data'!$B$7:$R$2292,16,0)</f>
        <v>8.4865999999999993</v>
      </c>
      <c r="S19" s="67">
        <f t="shared" si="5"/>
        <v>3</v>
      </c>
    </row>
    <row r="20" spans="1:19" x14ac:dyDescent="0.3">
      <c r="A20" s="63" t="s">
        <v>1655</v>
      </c>
      <c r="B20" s="64">
        <f>VLOOKUP($A20,'Return Data'!$B$7:$R$2292,3,0)</f>
        <v>44616</v>
      </c>
      <c r="C20" s="65">
        <f>VLOOKUP($A20,'Return Data'!$B$7:$R$2292,4,0)</f>
        <v>22.651</v>
      </c>
      <c r="D20" s="65">
        <f>VLOOKUP($A20,'Return Data'!$B$7:$R$2292,10,0)</f>
        <v>-0.96619999999999995</v>
      </c>
      <c r="E20" s="66">
        <f t="shared" si="0"/>
        <v>5</v>
      </c>
      <c r="F20" s="65">
        <f>VLOOKUP($A20,'Return Data'!$B$7:$R$2292,11,0)</f>
        <v>1.9305000000000001</v>
      </c>
      <c r="G20" s="66">
        <f t="shared" si="1"/>
        <v>5</v>
      </c>
      <c r="H20" s="65">
        <f>VLOOKUP($A20,'Return Data'!$B$7:$R$2292,12,0)</f>
        <v>6.8695000000000004</v>
      </c>
      <c r="I20" s="66">
        <f t="shared" si="2"/>
        <v>3</v>
      </c>
      <c r="J20" s="65">
        <f>VLOOKUP($A20,'Return Data'!$B$7:$R$2292,13,0)</f>
        <v>10.202400000000001</v>
      </c>
      <c r="K20" s="66">
        <f t="shared" si="3"/>
        <v>2</v>
      </c>
      <c r="L20" s="65">
        <f>VLOOKUP($A20,'Return Data'!$B$7:$R$2292,17,0)</f>
        <v>12.213200000000001</v>
      </c>
      <c r="M20" s="66">
        <f t="shared" si="4"/>
        <v>4</v>
      </c>
      <c r="N20" s="65">
        <f>VLOOKUP($A20,'Return Data'!$B$7:$R$2292,14,0)</f>
        <v>9.7723999999999993</v>
      </c>
      <c r="O20" s="66">
        <f>RANK(N20,N$8:N$30,0)</f>
        <v>7</v>
      </c>
      <c r="P20" s="65">
        <f>VLOOKUP($A20,'Return Data'!$B$7:$R$2292,15,0)</f>
        <v>7.5730000000000004</v>
      </c>
      <c r="Q20" s="66">
        <f>RANK(P20,P$8:P$30,0)</f>
        <v>8</v>
      </c>
      <c r="R20" s="65">
        <f>VLOOKUP($A20,'Return Data'!$B$7:$R$2292,16,0)</f>
        <v>8.2104999999999997</v>
      </c>
      <c r="S20" s="67">
        <f t="shared" si="5"/>
        <v>7</v>
      </c>
    </row>
    <row r="21" spans="1:19" x14ac:dyDescent="0.3">
      <c r="A21" s="63" t="s">
        <v>1656</v>
      </c>
      <c r="B21" s="64">
        <f>VLOOKUP($A21,'Return Data'!$B$7:$R$2292,3,0)</f>
        <v>44616</v>
      </c>
      <c r="C21" s="65">
        <f>VLOOKUP($A21,'Return Data'!$B$7:$R$2292,4,0)</f>
        <v>14.978</v>
      </c>
      <c r="D21" s="65">
        <f>VLOOKUP($A21,'Return Data'!$B$7:$R$2292,10,0)</f>
        <v>-4.1849999999999996</v>
      </c>
      <c r="E21" s="66">
        <f t="shared" si="0"/>
        <v>21</v>
      </c>
      <c r="F21" s="65">
        <f>VLOOKUP($A21,'Return Data'!$B$7:$R$2292,11,0)</f>
        <v>-0.29949999999999999</v>
      </c>
      <c r="G21" s="66">
        <f t="shared" si="1"/>
        <v>16</v>
      </c>
      <c r="H21" s="65">
        <f>VLOOKUP($A21,'Return Data'!$B$7:$R$2292,12,0)</f>
        <v>5.3483000000000001</v>
      </c>
      <c r="I21" s="66">
        <f t="shared" si="2"/>
        <v>5</v>
      </c>
      <c r="J21" s="65">
        <f>VLOOKUP($A21,'Return Data'!$B$7:$R$2292,13,0)</f>
        <v>7.7111999999999998</v>
      </c>
      <c r="K21" s="66">
        <f t="shared" si="3"/>
        <v>7</v>
      </c>
      <c r="L21" s="65">
        <f>VLOOKUP($A21,'Return Data'!$B$7:$R$2292,17,0)</f>
        <v>12.247999999999999</v>
      </c>
      <c r="M21" s="66">
        <f t="shared" si="4"/>
        <v>3</v>
      </c>
      <c r="N21" s="65">
        <f>VLOOKUP($A21,'Return Data'!$B$7:$R$2292,14,0)</f>
        <v>11.7616</v>
      </c>
      <c r="O21" s="66">
        <f>RANK(N21,N$8:N$30,0)</f>
        <v>3</v>
      </c>
      <c r="P21" s="65">
        <f>VLOOKUP($A21,'Return Data'!$B$7:$R$2292,15,0)</f>
        <v>8.2359000000000009</v>
      </c>
      <c r="Q21" s="66">
        <f>RANK(P21,P$8:P$30,0)</f>
        <v>5</v>
      </c>
      <c r="R21" s="65">
        <f>VLOOKUP($A21,'Return Data'!$B$7:$R$2292,16,0)</f>
        <v>8.3017000000000003</v>
      </c>
      <c r="S21" s="67">
        <f t="shared" si="5"/>
        <v>5</v>
      </c>
    </row>
    <row r="22" spans="1:19" x14ac:dyDescent="0.3">
      <c r="A22" s="63" t="s">
        <v>1657</v>
      </c>
      <c r="B22" s="64">
        <f>VLOOKUP($A22,'Return Data'!$B$7:$R$2292,3,0)</f>
        <v>44616</v>
      </c>
      <c r="C22" s="65">
        <f>VLOOKUP($A22,'Return Data'!$B$7:$R$2292,4,0)</f>
        <v>14.175000000000001</v>
      </c>
      <c r="D22" s="65">
        <f>VLOOKUP($A22,'Return Data'!$B$7:$R$2292,10,0)</f>
        <v>-2.9376000000000002</v>
      </c>
      <c r="E22" s="66">
        <f t="shared" si="0"/>
        <v>17</v>
      </c>
      <c r="F22" s="65">
        <f>VLOOKUP($A22,'Return Data'!$B$7:$R$2292,11,0)</f>
        <v>8.4699999999999998E-2</v>
      </c>
      <c r="G22" s="66">
        <f t="shared" si="1"/>
        <v>14</v>
      </c>
      <c r="H22" s="65">
        <f>VLOOKUP($A22,'Return Data'!$B$7:$R$2292,12,0)</f>
        <v>4.9378000000000002</v>
      </c>
      <c r="I22" s="66">
        <f t="shared" si="2"/>
        <v>10</v>
      </c>
      <c r="J22" s="65">
        <f>VLOOKUP($A22,'Return Data'!$B$7:$R$2292,13,0)</f>
        <v>7.3700999999999999</v>
      </c>
      <c r="K22" s="66">
        <f t="shared" si="3"/>
        <v>8</v>
      </c>
      <c r="L22" s="65">
        <f>VLOOKUP($A22,'Return Data'!$B$7:$R$2292,17,0)</f>
        <v>12.602399999999999</v>
      </c>
      <c r="M22" s="66">
        <f t="shared" si="4"/>
        <v>2</v>
      </c>
      <c r="N22" s="65">
        <f>VLOOKUP($A22,'Return Data'!$B$7:$R$2292,14,0)</f>
        <v>12.219099999999999</v>
      </c>
      <c r="O22" s="66">
        <f>RANK(N22,N$8:N$30,0)</f>
        <v>1</v>
      </c>
      <c r="P22" s="65"/>
      <c r="Q22" s="66"/>
      <c r="R22" s="65">
        <f>VLOOKUP($A22,'Return Data'!$B$7:$R$2292,16,0)</f>
        <v>11.5509</v>
      </c>
      <c r="S22" s="67">
        <f t="shared" si="5"/>
        <v>1</v>
      </c>
    </row>
    <row r="23" spans="1:19" x14ac:dyDescent="0.3">
      <c r="A23" s="63" t="s">
        <v>1658</v>
      </c>
      <c r="B23" s="64">
        <f>VLOOKUP($A23,'Return Data'!$B$7:$R$2292,3,0)</f>
        <v>44616</v>
      </c>
      <c r="C23" s="65">
        <f>VLOOKUP($A23,'Return Data'!$B$7:$R$2292,4,0)</f>
        <v>11.994300000000001</v>
      </c>
      <c r="D23" s="65">
        <f>VLOOKUP($A23,'Return Data'!$B$7:$R$2292,10,0)</f>
        <v>-2.7021000000000002</v>
      </c>
      <c r="E23" s="66">
        <f t="shared" si="0"/>
        <v>15</v>
      </c>
      <c r="F23" s="65">
        <f>VLOOKUP($A23,'Return Data'!$B$7:$R$2292,11,0)</f>
        <v>-0.78420000000000001</v>
      </c>
      <c r="G23" s="66">
        <f t="shared" si="1"/>
        <v>19</v>
      </c>
      <c r="H23" s="65">
        <f>VLOOKUP($A23,'Return Data'!$B$7:$R$2292,12,0)</f>
        <v>3.1777000000000002</v>
      </c>
      <c r="I23" s="66">
        <f t="shared" si="2"/>
        <v>19</v>
      </c>
      <c r="J23" s="65">
        <f>VLOOKUP($A23,'Return Data'!$B$7:$R$2292,13,0)</f>
        <v>4.5400999999999998</v>
      </c>
      <c r="K23" s="66">
        <f t="shared" si="3"/>
        <v>17</v>
      </c>
      <c r="L23" s="65">
        <f>VLOOKUP($A23,'Return Data'!$B$7:$R$2292,17,0)</f>
        <v>2.46</v>
      </c>
      <c r="M23" s="66">
        <f t="shared" si="4"/>
        <v>22</v>
      </c>
      <c r="N23" s="65">
        <f>VLOOKUP($A23,'Return Data'!$B$7:$R$2292,14,0)</f>
        <v>-0.9284</v>
      </c>
      <c r="O23" s="66">
        <f>RANK(N23,N$8:N$30,0)</f>
        <v>20</v>
      </c>
      <c r="P23" s="65">
        <f>VLOOKUP($A23,'Return Data'!$B$7:$R$2292,15,0)</f>
        <v>1.3037000000000001</v>
      </c>
      <c r="Q23" s="66">
        <f>RANK(P23,P$8:P$30,0)</f>
        <v>16</v>
      </c>
      <c r="R23" s="65">
        <f>VLOOKUP($A23,'Return Data'!$B$7:$R$2292,16,0)</f>
        <v>2.7326000000000001</v>
      </c>
      <c r="S23" s="67">
        <f t="shared" si="5"/>
        <v>22</v>
      </c>
    </row>
    <row r="24" spans="1:19" x14ac:dyDescent="0.3">
      <c r="A24" s="63" t="s">
        <v>1659</v>
      </c>
      <c r="B24" s="64">
        <f>VLOOKUP($A24,'Return Data'!$B$7:$R$2292,3,0)</f>
        <v>44616</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1661</v>
      </c>
      <c r="B25" s="64">
        <f>VLOOKUP($A25,'Return Data'!$B$7:$R$2292,3,0)</f>
        <v>44616</v>
      </c>
      <c r="C25" s="65">
        <f>VLOOKUP($A25,'Return Data'!$B$7:$R$2292,4,0)</f>
        <v>39.239199999999997</v>
      </c>
      <c r="D25" s="65">
        <f>VLOOKUP($A25,'Return Data'!$B$7:$R$2292,10,0)</f>
        <v>-0.83950000000000002</v>
      </c>
      <c r="E25" s="66">
        <f t="shared" ref="E25:E30" si="7">RANK(D25,D$8:D$30,0)</f>
        <v>4</v>
      </c>
      <c r="F25" s="65">
        <f>VLOOKUP($A25,'Return Data'!$B$7:$R$2292,11,0)</f>
        <v>2.3563000000000001</v>
      </c>
      <c r="G25" s="66">
        <f t="shared" ref="G25:G30" si="8">RANK(F25,F$8:F$30,0)</f>
        <v>4</v>
      </c>
      <c r="H25" s="65">
        <f>VLOOKUP($A25,'Return Data'!$B$7:$R$2292,12,0)</f>
        <v>5.3163999999999998</v>
      </c>
      <c r="I25" s="66">
        <f t="shared" ref="I25:I30" si="9">RANK(H25,H$8:H$30,0)</f>
        <v>6</v>
      </c>
      <c r="J25" s="65">
        <f>VLOOKUP($A25,'Return Data'!$B$7:$R$2292,13,0)</f>
        <v>8.1971000000000007</v>
      </c>
      <c r="K25" s="66">
        <f t="shared" ref="K25:K30" si="10">RANK(J25,J$8:J$30,0)</f>
        <v>5</v>
      </c>
      <c r="L25" s="65">
        <f>VLOOKUP($A25,'Return Data'!$B$7:$R$2292,17,0)</f>
        <v>8.66</v>
      </c>
      <c r="M25" s="66">
        <f t="shared" ref="M25:M30" si="11">RANK(L25,L$8:L$30,0)</f>
        <v>14</v>
      </c>
      <c r="N25" s="65">
        <f>VLOOKUP($A25,'Return Data'!$B$7:$R$2292,14,0)</f>
        <v>8.7180999999999997</v>
      </c>
      <c r="O25" s="66">
        <f t="shared" ref="O25:O30" si="12">RANK(N25,N$8:N$30,0)</f>
        <v>13</v>
      </c>
      <c r="P25" s="65">
        <f>VLOOKUP($A25,'Return Data'!$B$7:$R$2292,15,0)</f>
        <v>7.2317</v>
      </c>
      <c r="Q25" s="66">
        <f>RANK(P25,P$8:P$30,0)</f>
        <v>9</v>
      </c>
      <c r="R25" s="65">
        <f>VLOOKUP($A25,'Return Data'!$B$7:$R$2292,16,0)</f>
        <v>7.8609999999999998</v>
      </c>
      <c r="S25" s="67">
        <f t="shared" ref="S25:S30" si="13">RANK(R25,R$8:R$30,0)</f>
        <v>10</v>
      </c>
    </row>
    <row r="26" spans="1:19" x14ac:dyDescent="0.3">
      <c r="A26" s="63" t="s">
        <v>1662</v>
      </c>
      <c r="B26" s="64">
        <f>VLOOKUP($A26,'Return Data'!$B$7:$R$2292,3,0)</f>
        <v>44616</v>
      </c>
      <c r="C26" s="65">
        <f>VLOOKUP($A26,'Return Data'!$B$7:$R$2292,4,0)</f>
        <v>16.9131</v>
      </c>
      <c r="D26" s="65">
        <f>VLOOKUP($A26,'Return Data'!$B$7:$R$2292,10,0)</f>
        <v>-2.3814000000000002</v>
      </c>
      <c r="E26" s="66">
        <f t="shared" si="7"/>
        <v>11</v>
      </c>
      <c r="F26" s="65">
        <f>VLOOKUP($A26,'Return Data'!$B$7:$R$2292,11,0)</f>
        <v>0.79859999999999998</v>
      </c>
      <c r="G26" s="66">
        <f t="shared" si="8"/>
        <v>9</v>
      </c>
      <c r="H26" s="65">
        <f>VLOOKUP($A26,'Return Data'!$B$7:$R$2292,12,0)</f>
        <v>4.7431999999999999</v>
      </c>
      <c r="I26" s="66">
        <f t="shared" si="9"/>
        <v>12</v>
      </c>
      <c r="J26" s="65">
        <f>VLOOKUP($A26,'Return Data'!$B$7:$R$2292,13,0)</f>
        <v>6.4587000000000003</v>
      </c>
      <c r="K26" s="66">
        <f t="shared" si="10"/>
        <v>11</v>
      </c>
      <c r="L26" s="65">
        <f>VLOOKUP($A26,'Return Data'!$B$7:$R$2292,17,0)</f>
        <v>10.9061</v>
      </c>
      <c r="M26" s="66">
        <f t="shared" si="11"/>
        <v>7</v>
      </c>
      <c r="N26" s="65">
        <f>VLOOKUP($A26,'Return Data'!$B$7:$R$2292,14,0)</f>
        <v>10.595700000000001</v>
      </c>
      <c r="O26" s="66">
        <f t="shared" si="12"/>
        <v>4</v>
      </c>
      <c r="P26" s="65">
        <f>VLOOKUP($A26,'Return Data'!$B$7:$R$2292,15,0)</f>
        <v>8.2138000000000009</v>
      </c>
      <c r="Q26" s="66">
        <f>RANK(P26,P$8:P$30,0)</f>
        <v>6</v>
      </c>
      <c r="R26" s="65">
        <f>VLOOKUP($A26,'Return Data'!$B$7:$R$2292,16,0)</f>
        <v>8.0920000000000005</v>
      </c>
      <c r="S26" s="67">
        <f t="shared" si="13"/>
        <v>8</v>
      </c>
    </row>
    <row r="27" spans="1:19" x14ac:dyDescent="0.3">
      <c r="A27" s="63" t="s">
        <v>2001</v>
      </c>
      <c r="B27" s="64">
        <f>VLOOKUP($A27,'Return Data'!$B$7:$R$2292,3,0)</f>
        <v>44616</v>
      </c>
      <c r="C27" s="65">
        <f>VLOOKUP($A27,'Return Data'!$B$7:$R$2292,4,0)</f>
        <v>49.052</v>
      </c>
      <c r="D27" s="65">
        <f>VLOOKUP($A27,'Return Data'!$B$7:$R$2292,10,0)</f>
        <v>-2.7627999999999999</v>
      </c>
      <c r="E27" s="66">
        <f t="shared" si="7"/>
        <v>16</v>
      </c>
      <c r="F27" s="65">
        <f>VLOOKUP($A27,'Return Data'!$B$7:$R$2292,11,0)</f>
        <v>3.9213</v>
      </c>
      <c r="G27" s="66">
        <f t="shared" si="8"/>
        <v>1</v>
      </c>
      <c r="H27" s="65">
        <f>VLOOKUP($A27,'Return Data'!$B$7:$R$2292,12,0)</f>
        <v>8.7370000000000001</v>
      </c>
      <c r="I27" s="66">
        <f t="shared" si="9"/>
        <v>1</v>
      </c>
      <c r="J27" s="65">
        <f>VLOOKUP($A27,'Return Data'!$B$7:$R$2292,13,0)</f>
        <v>10.4489</v>
      </c>
      <c r="K27" s="66">
        <f t="shared" si="10"/>
        <v>1</v>
      </c>
      <c r="L27" s="65">
        <f>VLOOKUP($A27,'Return Data'!$B$7:$R$2292,17,0)</f>
        <v>15.1943</v>
      </c>
      <c r="M27" s="66">
        <f t="shared" si="11"/>
        <v>1</v>
      </c>
      <c r="N27" s="65">
        <f>VLOOKUP($A27,'Return Data'!$B$7:$R$2292,14,0)</f>
        <v>11.930300000000001</v>
      </c>
      <c r="O27" s="66">
        <f t="shared" si="12"/>
        <v>2</v>
      </c>
      <c r="P27" s="65">
        <f>VLOOKUP($A27,'Return Data'!$B$7:$R$2292,15,0)</f>
        <v>9.2763000000000009</v>
      </c>
      <c r="Q27" s="66">
        <f>RANK(P27,P$8:P$30,0)</f>
        <v>1</v>
      </c>
      <c r="R27" s="65">
        <f>VLOOKUP($A27,'Return Data'!$B$7:$R$2292,16,0)</f>
        <v>8.3751999999999995</v>
      </c>
      <c r="S27" s="67">
        <f t="shared" si="13"/>
        <v>4</v>
      </c>
    </row>
    <row r="28" spans="1:19" x14ac:dyDescent="0.3">
      <c r="A28" s="63" t="s">
        <v>1663</v>
      </c>
      <c r="B28" s="64">
        <f>VLOOKUP($A28,'Return Data'!$B$7:$R$2292,3,0)</f>
        <v>44616</v>
      </c>
      <c r="C28" s="65">
        <f>VLOOKUP($A28,'Return Data'!$B$7:$R$2292,4,0)</f>
        <v>53.343449987726302</v>
      </c>
      <c r="D28" s="65">
        <f>VLOOKUP($A28,'Return Data'!$B$7:$R$2292,10,0)</f>
        <v>-1.6378999999999999</v>
      </c>
      <c r="E28" s="66">
        <f t="shared" si="7"/>
        <v>7</v>
      </c>
      <c r="F28" s="65">
        <f>VLOOKUP($A28,'Return Data'!$B$7:$R$2292,11,0)</f>
        <v>0.97970000000000002</v>
      </c>
      <c r="G28" s="66">
        <f t="shared" si="8"/>
        <v>7</v>
      </c>
      <c r="H28" s="65">
        <f>VLOOKUP($A28,'Return Data'!$B$7:$R$2292,12,0)</f>
        <v>4.9771999999999998</v>
      </c>
      <c r="I28" s="66">
        <f t="shared" si="9"/>
        <v>9</v>
      </c>
      <c r="J28" s="65">
        <f>VLOOKUP($A28,'Return Data'!$B$7:$R$2292,13,0)</f>
        <v>5.4328000000000003</v>
      </c>
      <c r="K28" s="66">
        <f t="shared" si="10"/>
        <v>16</v>
      </c>
      <c r="L28" s="65">
        <f>VLOOKUP($A28,'Return Data'!$B$7:$R$2292,17,0)</f>
        <v>8.7623999999999995</v>
      </c>
      <c r="M28" s="66">
        <f t="shared" si="11"/>
        <v>13</v>
      </c>
      <c r="N28" s="65">
        <f>VLOOKUP($A28,'Return Data'!$B$7:$R$2292,14,0)</f>
        <v>8.532</v>
      </c>
      <c r="O28" s="66">
        <f t="shared" si="12"/>
        <v>14</v>
      </c>
      <c r="P28" s="65">
        <f>VLOOKUP($A28,'Return Data'!$B$7:$R$2292,15,0)</f>
        <v>6.4215</v>
      </c>
      <c r="Q28" s="66">
        <f>RANK(P28,P$8:P$30,0)</f>
        <v>13</v>
      </c>
      <c r="R28" s="65">
        <f>VLOOKUP($A28,'Return Data'!$B$7:$R$2292,16,0)</f>
        <v>7.7321999999999997</v>
      </c>
      <c r="S28" s="67">
        <f t="shared" si="13"/>
        <v>12</v>
      </c>
    </row>
    <row r="29" spans="1:19" x14ac:dyDescent="0.3">
      <c r="A29" s="63" t="s">
        <v>1664</v>
      </c>
      <c r="B29" s="64">
        <f>VLOOKUP($A29,'Return Data'!$B$7:$R$2292,3,0)</f>
        <v>44616</v>
      </c>
      <c r="C29" s="65">
        <f>VLOOKUP($A29,'Return Data'!$B$7:$R$2292,4,0)</f>
        <v>12.98</v>
      </c>
      <c r="D29" s="65">
        <f>VLOOKUP($A29,'Return Data'!$B$7:$R$2292,10,0)</f>
        <v>-2.4792999999999998</v>
      </c>
      <c r="E29" s="66">
        <f t="shared" si="7"/>
        <v>13</v>
      </c>
      <c r="F29" s="65">
        <f>VLOOKUP($A29,'Return Data'!$B$7:$R$2292,11,0)</f>
        <v>-0.2306</v>
      </c>
      <c r="G29" s="66">
        <f t="shared" si="8"/>
        <v>15</v>
      </c>
      <c r="H29" s="65">
        <f>VLOOKUP($A29,'Return Data'!$B$7:$R$2292,12,0)</f>
        <v>3.5087999999999999</v>
      </c>
      <c r="I29" s="66">
        <f t="shared" si="9"/>
        <v>17</v>
      </c>
      <c r="J29" s="65">
        <f>VLOOKUP($A29,'Return Data'!$B$7:$R$2292,13,0)</f>
        <v>4.2569999999999997</v>
      </c>
      <c r="K29" s="66">
        <f t="shared" si="10"/>
        <v>19</v>
      </c>
      <c r="L29" s="65">
        <f>VLOOKUP($A29,'Return Data'!$B$7:$R$2292,17,0)</f>
        <v>8.6155000000000008</v>
      </c>
      <c r="M29" s="66">
        <f t="shared" si="11"/>
        <v>16</v>
      </c>
      <c r="N29" s="65">
        <f>VLOOKUP($A29,'Return Data'!$B$7:$R$2292,14,0)</f>
        <v>8.3417999999999992</v>
      </c>
      <c r="O29" s="66">
        <f t="shared" si="12"/>
        <v>17</v>
      </c>
      <c r="P29" s="65"/>
      <c r="Q29" s="66"/>
      <c r="R29" s="65">
        <f>VLOOKUP($A29,'Return Data'!$B$7:$R$2292,16,0)</f>
        <v>7.6284000000000001</v>
      </c>
      <c r="S29" s="67">
        <f t="shared" si="13"/>
        <v>13</v>
      </c>
    </row>
    <row r="30" spans="1:19" x14ac:dyDescent="0.3">
      <c r="A30" s="63" t="s">
        <v>1665</v>
      </c>
      <c r="B30" s="64">
        <f>VLOOKUP($A30,'Return Data'!$B$7:$R$2292,3,0)</f>
        <v>44616</v>
      </c>
      <c r="C30" s="65">
        <f>VLOOKUP($A30,'Return Data'!$B$7:$R$2292,4,0)</f>
        <v>12.840199999999999</v>
      </c>
      <c r="D30" s="65">
        <f>VLOOKUP($A30,'Return Data'!$B$7:$R$2292,10,0)</f>
        <v>-2.3210000000000002</v>
      </c>
      <c r="E30" s="66">
        <f t="shared" si="7"/>
        <v>9</v>
      </c>
      <c r="F30" s="65">
        <f>VLOOKUP($A30,'Return Data'!$B$7:$R$2292,11,0)</f>
        <v>1.2331000000000001</v>
      </c>
      <c r="G30" s="66">
        <f t="shared" si="8"/>
        <v>6</v>
      </c>
      <c r="H30" s="65">
        <f>VLOOKUP($A30,'Return Data'!$B$7:$R$2292,12,0)</f>
        <v>4.5209999999999999</v>
      </c>
      <c r="I30" s="66">
        <f t="shared" si="9"/>
        <v>15</v>
      </c>
      <c r="J30" s="65">
        <f>VLOOKUP($A30,'Return Data'!$B$7:$R$2292,13,0)</f>
        <v>6.9401999999999999</v>
      </c>
      <c r="K30" s="66">
        <f t="shared" si="10"/>
        <v>9</v>
      </c>
      <c r="L30" s="65">
        <f>VLOOKUP($A30,'Return Data'!$B$7:$R$2292,17,0)</f>
        <v>11.4427</v>
      </c>
      <c r="M30" s="66">
        <f t="shared" si="11"/>
        <v>6</v>
      </c>
      <c r="N30" s="65">
        <f>VLOOKUP($A30,'Return Data'!$B$7:$R$2292,14,0)</f>
        <v>9.0259</v>
      </c>
      <c r="O30" s="66">
        <f t="shared" si="12"/>
        <v>12</v>
      </c>
      <c r="P30" s="65"/>
      <c r="Q30" s="66"/>
      <c r="R30" s="65">
        <f>VLOOKUP($A30,'Return Data'!$B$7:$R$2292,16,0)</f>
        <v>7.4250999999999996</v>
      </c>
      <c r="S30" s="67">
        <f t="shared" si="13"/>
        <v>16</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-2.232140909090909</v>
      </c>
      <c r="E32" s="74"/>
      <c r="F32" s="75">
        <f>AVERAGE(F8:F30)</f>
        <v>0.64712727272727266</v>
      </c>
      <c r="G32" s="74"/>
      <c r="H32" s="75">
        <f>AVERAGE(H8:H30)</f>
        <v>4.7303954545454543</v>
      </c>
      <c r="I32" s="74"/>
      <c r="J32" s="75">
        <f>AVERAGE(J8:J30)</f>
        <v>6.4847681818181817</v>
      </c>
      <c r="K32" s="74"/>
      <c r="L32" s="75">
        <f>AVERAGE(L8:L30)</f>
        <v>9.4654318181818198</v>
      </c>
      <c r="M32" s="74"/>
      <c r="N32" s="75">
        <f>AVERAGE(N8:N30)</f>
        <v>9.0379250000000013</v>
      </c>
      <c r="O32" s="74"/>
      <c r="P32" s="75">
        <f>AVERAGE(P8:P30)</f>
        <v>7.2296937500000009</v>
      </c>
      <c r="Q32" s="74"/>
      <c r="R32" s="75">
        <f>AVERAGE(R8:R30)</f>
        <v>7.6746181818181816</v>
      </c>
      <c r="S32" s="76"/>
    </row>
    <row r="33" spans="1:19" x14ac:dyDescent="0.3">
      <c r="A33" s="73" t="s">
        <v>28</v>
      </c>
      <c r="B33" s="74"/>
      <c r="C33" s="74"/>
      <c r="D33" s="75">
        <f>MIN(D8:D30)</f>
        <v>-4.4368999999999996</v>
      </c>
      <c r="E33" s="74"/>
      <c r="F33" s="75">
        <f>MIN(F8:F30)</f>
        <v>-1.7544</v>
      </c>
      <c r="G33" s="74"/>
      <c r="H33" s="75">
        <f>MIN(H8:H30)</f>
        <v>2.4639000000000002</v>
      </c>
      <c r="I33" s="74"/>
      <c r="J33" s="75">
        <f>MIN(J8:J30)</f>
        <v>3.1442000000000001</v>
      </c>
      <c r="K33" s="74"/>
      <c r="L33" s="75">
        <f>MIN(L8:L30)</f>
        <v>2.46</v>
      </c>
      <c r="M33" s="74"/>
      <c r="N33" s="75">
        <f>MIN(N8:N30)</f>
        <v>-0.9284</v>
      </c>
      <c r="O33" s="74"/>
      <c r="P33" s="75">
        <f>MIN(P8:P30)</f>
        <v>1.3037000000000001</v>
      </c>
      <c r="Q33" s="74"/>
      <c r="R33" s="75">
        <f>MIN(R8:R30)</f>
        <v>2.7326000000000001</v>
      </c>
      <c r="S33" s="76"/>
    </row>
    <row r="34" spans="1:19" ht="15" thickBot="1" x14ac:dyDescent="0.35">
      <c r="A34" s="77" t="s">
        <v>29</v>
      </c>
      <c r="B34" s="78"/>
      <c r="C34" s="78"/>
      <c r="D34" s="79">
        <f>MAX(D8:D30)</f>
        <v>0.65200000000000002</v>
      </c>
      <c r="E34" s="78"/>
      <c r="F34" s="79">
        <f>MAX(F8:F30)</f>
        <v>3.9213</v>
      </c>
      <c r="G34" s="78"/>
      <c r="H34" s="79">
        <f>MAX(H8:H30)</f>
        <v>8.7370000000000001</v>
      </c>
      <c r="I34" s="78"/>
      <c r="J34" s="79">
        <f>MAX(J8:J30)</f>
        <v>10.4489</v>
      </c>
      <c r="K34" s="78"/>
      <c r="L34" s="79">
        <f>MAX(L8:L30)</f>
        <v>15.1943</v>
      </c>
      <c r="M34" s="78"/>
      <c r="N34" s="79">
        <f>MAX(N8:N30)</f>
        <v>12.219099999999999</v>
      </c>
      <c r="O34" s="78"/>
      <c r="P34" s="79">
        <f>MAX(P8:P30)</f>
        <v>9.2763000000000009</v>
      </c>
      <c r="Q34" s="78"/>
      <c r="R34" s="79">
        <f>MAX(R8:R30)</f>
        <v>11.5509</v>
      </c>
      <c r="S34" s="80"/>
    </row>
    <row r="35" spans="1:19" x14ac:dyDescent="0.3">
      <c r="A35" s="112" t="s">
        <v>432</v>
      </c>
    </row>
    <row r="36" spans="1:19" x14ac:dyDescent="0.3">
      <c r="A36" s="14" t="s">
        <v>340</v>
      </c>
    </row>
  </sheetData>
  <sheetProtection algorithmName="SHA-512" hashValue="bTVX3qP0PXhMzsJD5hcKfoucgm1GC6zOwq8e0eieNx+I8rW+R4OfLwGkrn/UDoLKdCQFRYjsajq7P0SL+VcN0Q==" saltValue="2I6ZJJuRb1/im31JP7uhk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1666</v>
      </c>
      <c r="B8" s="64">
        <f>VLOOKUP($A8,'Return Data'!$B$7:$R$2292,3,0)</f>
        <v>44616</v>
      </c>
      <c r="C8" s="65">
        <f>VLOOKUP($A8,'Return Data'!$B$7:$R$2292,4,0)</f>
        <v>22.7193</v>
      </c>
      <c r="D8" s="65">
        <f>VLOOKUP($A8,'Return Data'!$B$7:$R$2292,10,0)</f>
        <v>1.1197999999999999</v>
      </c>
      <c r="E8" s="66">
        <f t="shared" ref="E8:E32" si="0">RANK(D8,D$8:D$32,0)</f>
        <v>11</v>
      </c>
      <c r="F8" s="65">
        <f>VLOOKUP($A8,'Return Data'!$B$7:$R$2292,11,0)</f>
        <v>2.1850000000000001</v>
      </c>
      <c r="G8" s="66">
        <f t="shared" ref="G8:G32" si="1">RANK(F8,F$8:F$32,0)</f>
        <v>12</v>
      </c>
      <c r="H8" s="65">
        <f>VLOOKUP($A8,'Return Data'!$B$7:$R$2292,12,0)</f>
        <v>3.5392000000000001</v>
      </c>
      <c r="I8" s="66">
        <f t="shared" ref="I8:I32" si="2">RANK(H8,H$8:H$32,0)</f>
        <v>7</v>
      </c>
      <c r="J8" s="65">
        <f>VLOOKUP($A8,'Return Data'!$B$7:$R$2292,13,0)</f>
        <v>4.8498999999999999</v>
      </c>
      <c r="K8" s="66">
        <f t="shared" ref="K8:K32" si="3">RANK(J8,J$8:J$32,0)</f>
        <v>7</v>
      </c>
      <c r="L8" s="65">
        <f>VLOOKUP($A8,'Return Data'!$B$7:$R$2292,17,0)</f>
        <v>4.5369999999999999</v>
      </c>
      <c r="M8" s="66">
        <f t="shared" ref="M8:M23" si="4">RANK(L8,L$8:L$32,0)</f>
        <v>10</v>
      </c>
      <c r="N8" s="65">
        <f>VLOOKUP($A8,'Return Data'!$B$7:$R$2292,14,0)</f>
        <v>5.3102</v>
      </c>
      <c r="O8" s="66">
        <f t="shared" ref="O8:O18" si="5">RANK(N8,N$8:N$32,0)</f>
        <v>8</v>
      </c>
      <c r="P8" s="65">
        <f>VLOOKUP($A8,'Return Data'!$B$7:$R$2292,15,0)</f>
        <v>5.7847999999999997</v>
      </c>
      <c r="Q8" s="66">
        <f>RANK(P8,P$8:P$32,0)</f>
        <v>8</v>
      </c>
      <c r="R8" s="65">
        <f>VLOOKUP($A8,'Return Data'!$B$7:$R$2292,16,0)</f>
        <v>6.9669999999999996</v>
      </c>
      <c r="S8" s="67">
        <f t="shared" ref="S8:S32" si="6">RANK(R8,R$8:R$32,0)</f>
        <v>4</v>
      </c>
    </row>
    <row r="9" spans="1:20" x14ac:dyDescent="0.3">
      <c r="A9" s="63" t="s">
        <v>1667</v>
      </c>
      <c r="B9" s="64">
        <f>VLOOKUP($A9,'Return Data'!$B$7:$R$2292,3,0)</f>
        <v>44616</v>
      </c>
      <c r="C9" s="65">
        <f>VLOOKUP($A9,'Return Data'!$B$7:$R$2292,4,0)</f>
        <v>16.157800000000002</v>
      </c>
      <c r="D9" s="65">
        <f>VLOOKUP($A9,'Return Data'!$B$7:$R$2292,10,0)</f>
        <v>1.3791</v>
      </c>
      <c r="E9" s="66">
        <f t="shared" si="0"/>
        <v>2</v>
      </c>
      <c r="F9" s="65">
        <f>VLOOKUP($A9,'Return Data'!$B$7:$R$2292,11,0)</f>
        <v>2.6621999999999999</v>
      </c>
      <c r="G9" s="66">
        <f t="shared" si="1"/>
        <v>1</v>
      </c>
      <c r="H9" s="65">
        <f>VLOOKUP($A9,'Return Data'!$B$7:$R$2292,12,0)</f>
        <v>3.9</v>
      </c>
      <c r="I9" s="66">
        <f t="shared" si="2"/>
        <v>1</v>
      </c>
      <c r="J9" s="65">
        <f>VLOOKUP($A9,'Return Data'!$B$7:$R$2292,13,0)</f>
        <v>5.1426999999999996</v>
      </c>
      <c r="K9" s="66">
        <f t="shared" si="3"/>
        <v>1</v>
      </c>
      <c r="L9" s="65">
        <f>VLOOKUP($A9,'Return Data'!$B$7:$R$2292,17,0)</f>
        <v>4.7069000000000001</v>
      </c>
      <c r="M9" s="66">
        <f t="shared" si="4"/>
        <v>5</v>
      </c>
      <c r="N9" s="65">
        <f>VLOOKUP($A9,'Return Data'!$B$7:$R$2292,14,0)</f>
        <v>5.3827999999999996</v>
      </c>
      <c r="O9" s="66">
        <f t="shared" si="5"/>
        <v>5</v>
      </c>
      <c r="P9" s="65">
        <f>VLOOKUP($A9,'Return Data'!$B$7:$R$2292,15,0)</f>
        <v>5.9046000000000003</v>
      </c>
      <c r="Q9" s="66">
        <f>RANK(P9,P$8:P$32,0)</f>
        <v>4</v>
      </c>
      <c r="R9" s="65">
        <f>VLOOKUP($A9,'Return Data'!$B$7:$R$2292,16,0)</f>
        <v>6.5731999999999999</v>
      </c>
      <c r="S9" s="67">
        <f t="shared" si="6"/>
        <v>10</v>
      </c>
    </row>
    <row r="10" spans="1:20" x14ac:dyDescent="0.3">
      <c r="A10" s="63" t="s">
        <v>1668</v>
      </c>
      <c r="B10" s="64">
        <f>VLOOKUP($A10,'Return Data'!$B$7:$R$2292,3,0)</f>
        <v>44616</v>
      </c>
      <c r="C10" s="65">
        <f>VLOOKUP($A10,'Return Data'!$B$7:$R$2292,4,0)</f>
        <v>13.537000000000001</v>
      </c>
      <c r="D10" s="65">
        <f>VLOOKUP($A10,'Return Data'!$B$7:$R$2292,10,0)</f>
        <v>1.1507000000000001</v>
      </c>
      <c r="E10" s="66">
        <f t="shared" si="0"/>
        <v>8</v>
      </c>
      <c r="F10" s="65">
        <f>VLOOKUP($A10,'Return Data'!$B$7:$R$2292,11,0)</f>
        <v>2.2277999999999998</v>
      </c>
      <c r="G10" s="66">
        <f t="shared" si="1"/>
        <v>8</v>
      </c>
      <c r="H10" s="65">
        <f>VLOOKUP($A10,'Return Data'!$B$7:$R$2292,12,0)</f>
        <v>3.5175999999999998</v>
      </c>
      <c r="I10" s="66">
        <f t="shared" si="2"/>
        <v>11</v>
      </c>
      <c r="J10" s="65">
        <f>VLOOKUP($A10,'Return Data'!$B$7:$R$2292,13,0)</f>
        <v>4.6944999999999997</v>
      </c>
      <c r="K10" s="66">
        <f t="shared" si="3"/>
        <v>12</v>
      </c>
      <c r="L10" s="65">
        <f>VLOOKUP($A10,'Return Data'!$B$7:$R$2292,17,0)</f>
        <v>4.6889000000000003</v>
      </c>
      <c r="M10" s="66">
        <f t="shared" si="4"/>
        <v>7</v>
      </c>
      <c r="N10" s="65">
        <f>VLOOKUP($A10,'Return Data'!$B$7:$R$2292,14,0)</f>
        <v>5.4065000000000003</v>
      </c>
      <c r="O10" s="66">
        <f t="shared" si="5"/>
        <v>4</v>
      </c>
      <c r="P10" s="65">
        <f>VLOOKUP($A10,'Return Data'!$B$7:$R$2292,15,0)</f>
        <v>5.9485999999999999</v>
      </c>
      <c r="Q10" s="66">
        <f>RANK(P10,P$8:P$32,0)</f>
        <v>3</v>
      </c>
      <c r="R10" s="65">
        <f>VLOOKUP($A10,'Return Data'!$B$7:$R$2292,16,0)</f>
        <v>6.0427</v>
      </c>
      <c r="S10" s="67">
        <f t="shared" si="6"/>
        <v>15</v>
      </c>
    </row>
    <row r="11" spans="1:20" x14ac:dyDescent="0.3">
      <c r="A11" s="63" t="s">
        <v>1669</v>
      </c>
      <c r="B11" s="64">
        <f>VLOOKUP($A11,'Return Data'!$B$7:$R$2292,3,0)</f>
        <v>44616</v>
      </c>
      <c r="C11" s="65">
        <f>VLOOKUP($A11,'Return Data'!$B$7:$R$2292,4,0)</f>
        <v>11.7697</v>
      </c>
      <c r="D11" s="65">
        <f>VLOOKUP($A11,'Return Data'!$B$7:$R$2292,10,0)</f>
        <v>0.7671</v>
      </c>
      <c r="E11" s="66">
        <f t="shared" si="0"/>
        <v>23</v>
      </c>
      <c r="F11" s="65">
        <f>VLOOKUP($A11,'Return Data'!$B$7:$R$2292,11,0)</f>
        <v>1.4480999999999999</v>
      </c>
      <c r="G11" s="66">
        <f t="shared" si="1"/>
        <v>24</v>
      </c>
      <c r="H11" s="65">
        <f>VLOOKUP($A11,'Return Data'!$B$7:$R$2292,12,0)</f>
        <v>2.2065999999999999</v>
      </c>
      <c r="I11" s="66">
        <f t="shared" si="2"/>
        <v>24</v>
      </c>
      <c r="J11" s="65">
        <f>VLOOKUP($A11,'Return Data'!$B$7:$R$2292,13,0)</f>
        <v>3.1227</v>
      </c>
      <c r="K11" s="66">
        <f t="shared" si="3"/>
        <v>24</v>
      </c>
      <c r="L11" s="65">
        <f>VLOOKUP($A11,'Return Data'!$B$7:$R$2292,17,0)</f>
        <v>3.2151999999999998</v>
      </c>
      <c r="M11" s="66">
        <f t="shared" si="4"/>
        <v>20</v>
      </c>
      <c r="N11" s="65">
        <f>VLOOKUP($A11,'Return Data'!$B$7:$R$2292,14,0)</f>
        <v>4.1307</v>
      </c>
      <c r="O11" s="66">
        <f t="shared" si="5"/>
        <v>19</v>
      </c>
      <c r="P11" s="65"/>
      <c r="Q11" s="66"/>
      <c r="R11" s="65">
        <f>VLOOKUP($A11,'Return Data'!$B$7:$R$2292,16,0)</f>
        <v>4.5141999999999998</v>
      </c>
      <c r="S11" s="67">
        <f t="shared" si="6"/>
        <v>21</v>
      </c>
    </row>
    <row r="12" spans="1:20" x14ac:dyDescent="0.3">
      <c r="A12" s="63" t="s">
        <v>1670</v>
      </c>
      <c r="B12" s="64">
        <f>VLOOKUP($A12,'Return Data'!$B$7:$R$2292,3,0)</f>
        <v>44616</v>
      </c>
      <c r="C12" s="65">
        <f>VLOOKUP($A12,'Return Data'!$B$7:$R$2292,4,0)</f>
        <v>12.456</v>
      </c>
      <c r="D12" s="65">
        <f>VLOOKUP($A12,'Return Data'!$B$7:$R$2292,10,0)</f>
        <v>1.0055000000000001</v>
      </c>
      <c r="E12" s="66">
        <f t="shared" si="0"/>
        <v>19</v>
      </c>
      <c r="F12" s="65">
        <f>VLOOKUP($A12,'Return Data'!$B$7:$R$2292,11,0)</f>
        <v>1.9813000000000001</v>
      </c>
      <c r="G12" s="66">
        <f t="shared" si="1"/>
        <v>19</v>
      </c>
      <c r="H12" s="65">
        <f>VLOOKUP($A12,'Return Data'!$B$7:$R$2292,12,0)</f>
        <v>3.2408000000000001</v>
      </c>
      <c r="I12" s="66">
        <f t="shared" si="2"/>
        <v>19</v>
      </c>
      <c r="J12" s="65">
        <f>VLOOKUP($A12,'Return Data'!$B$7:$R$2292,13,0)</f>
        <v>4.3916000000000004</v>
      </c>
      <c r="K12" s="66">
        <f t="shared" si="3"/>
        <v>19</v>
      </c>
      <c r="L12" s="65">
        <f>VLOOKUP($A12,'Return Data'!$B$7:$R$2292,17,0)</f>
        <v>4.1628999999999996</v>
      </c>
      <c r="M12" s="66">
        <f t="shared" si="4"/>
        <v>15</v>
      </c>
      <c r="N12" s="65">
        <f>VLOOKUP($A12,'Return Data'!$B$7:$R$2292,14,0)</f>
        <v>5.1322000000000001</v>
      </c>
      <c r="O12" s="66">
        <f t="shared" si="5"/>
        <v>13</v>
      </c>
      <c r="P12" s="65"/>
      <c r="Q12" s="66"/>
      <c r="R12" s="65">
        <f>VLOOKUP($A12,'Return Data'!$B$7:$R$2292,16,0)</f>
        <v>5.5233999999999996</v>
      </c>
      <c r="S12" s="67">
        <f t="shared" si="6"/>
        <v>18</v>
      </c>
    </row>
    <row r="13" spans="1:20" x14ac:dyDescent="0.3">
      <c r="A13" s="63" t="s">
        <v>1671</v>
      </c>
      <c r="B13" s="64">
        <f>VLOOKUP($A13,'Return Data'!$B$7:$R$2292,3,0)</f>
        <v>44616</v>
      </c>
      <c r="C13" s="65">
        <f>VLOOKUP($A13,'Return Data'!$B$7:$R$2292,4,0)</f>
        <v>16.453800000000001</v>
      </c>
      <c r="D13" s="65">
        <f>VLOOKUP($A13,'Return Data'!$B$7:$R$2292,10,0)</f>
        <v>1.2</v>
      </c>
      <c r="E13" s="66">
        <f t="shared" si="0"/>
        <v>5</v>
      </c>
      <c r="F13" s="65">
        <f>VLOOKUP($A13,'Return Data'!$B$7:$R$2292,11,0)</f>
        <v>2.3953000000000002</v>
      </c>
      <c r="G13" s="66">
        <f t="shared" si="1"/>
        <v>3</v>
      </c>
      <c r="H13" s="65">
        <f>VLOOKUP($A13,'Return Data'!$B$7:$R$2292,12,0)</f>
        <v>3.7734999999999999</v>
      </c>
      <c r="I13" s="66">
        <f t="shared" si="2"/>
        <v>3</v>
      </c>
      <c r="J13" s="65">
        <f>VLOOKUP($A13,'Return Data'!$B$7:$R$2292,13,0)</f>
        <v>4.9650999999999996</v>
      </c>
      <c r="K13" s="66">
        <f t="shared" si="3"/>
        <v>2</v>
      </c>
      <c r="L13" s="65">
        <f>VLOOKUP($A13,'Return Data'!$B$7:$R$2292,17,0)</f>
        <v>4.8578999999999999</v>
      </c>
      <c r="M13" s="66">
        <f t="shared" si="4"/>
        <v>2</v>
      </c>
      <c r="N13" s="65">
        <f>VLOOKUP($A13,'Return Data'!$B$7:$R$2292,14,0)</f>
        <v>5.5430999999999999</v>
      </c>
      <c r="O13" s="66">
        <f t="shared" si="5"/>
        <v>2</v>
      </c>
      <c r="P13" s="65">
        <f>VLOOKUP($A13,'Return Data'!$B$7:$R$2292,15,0)</f>
        <v>6.0071000000000003</v>
      </c>
      <c r="Q13" s="66">
        <f t="shared" ref="Q13:Q18" si="7">RANK(P13,P$8:P$32,0)</f>
        <v>2</v>
      </c>
      <c r="R13" s="65">
        <f>VLOOKUP($A13,'Return Data'!$B$7:$R$2292,16,0)</f>
        <v>6.7092000000000001</v>
      </c>
      <c r="S13" s="67">
        <f t="shared" si="6"/>
        <v>9</v>
      </c>
    </row>
    <row r="14" spans="1:20" x14ac:dyDescent="0.3">
      <c r="A14" s="63" t="s">
        <v>1672</v>
      </c>
      <c r="B14" s="64">
        <f>VLOOKUP($A14,'Return Data'!$B$7:$R$2292,3,0)</f>
        <v>44616</v>
      </c>
      <c r="C14" s="65">
        <f>VLOOKUP($A14,'Return Data'!$B$7:$R$2292,4,0)</f>
        <v>16.059000000000001</v>
      </c>
      <c r="D14" s="65">
        <f>VLOOKUP($A14,'Return Data'!$B$7:$R$2292,10,0)</f>
        <v>1.0636000000000001</v>
      </c>
      <c r="E14" s="66">
        <f t="shared" si="0"/>
        <v>17</v>
      </c>
      <c r="F14" s="65">
        <f>VLOOKUP($A14,'Return Data'!$B$7:$R$2292,11,0)</f>
        <v>1.9943</v>
      </c>
      <c r="G14" s="66">
        <f t="shared" si="1"/>
        <v>18</v>
      </c>
      <c r="H14" s="65">
        <f>VLOOKUP($A14,'Return Data'!$B$7:$R$2292,12,0)</f>
        <v>3.3197999999999999</v>
      </c>
      <c r="I14" s="66">
        <f t="shared" si="2"/>
        <v>18</v>
      </c>
      <c r="J14" s="65">
        <f>VLOOKUP($A14,'Return Data'!$B$7:$R$2292,13,0)</f>
        <v>4.5439999999999996</v>
      </c>
      <c r="K14" s="66">
        <f t="shared" si="3"/>
        <v>17</v>
      </c>
      <c r="L14" s="65">
        <f>VLOOKUP($A14,'Return Data'!$B$7:$R$2292,17,0)</f>
        <v>4.1185999999999998</v>
      </c>
      <c r="M14" s="66">
        <f t="shared" si="4"/>
        <v>16</v>
      </c>
      <c r="N14" s="65">
        <f>VLOOKUP($A14,'Return Data'!$B$7:$R$2292,14,0)</f>
        <v>4.9592999999999998</v>
      </c>
      <c r="O14" s="66">
        <f t="shared" si="5"/>
        <v>16</v>
      </c>
      <c r="P14" s="65">
        <f>VLOOKUP($A14,'Return Data'!$B$7:$R$2292,15,0)</f>
        <v>5.4053000000000004</v>
      </c>
      <c r="Q14" s="66">
        <f t="shared" si="7"/>
        <v>14</v>
      </c>
      <c r="R14" s="65">
        <f>VLOOKUP($A14,'Return Data'!$B$7:$R$2292,16,0)</f>
        <v>6.1717000000000004</v>
      </c>
      <c r="S14" s="67">
        <f t="shared" si="6"/>
        <v>14</v>
      </c>
    </row>
    <row r="15" spans="1:20" x14ac:dyDescent="0.3">
      <c r="A15" s="63" t="s">
        <v>1673</v>
      </c>
      <c r="B15" s="64">
        <f>VLOOKUP($A15,'Return Data'!$B$7:$R$2292,3,0)</f>
        <v>44616</v>
      </c>
      <c r="C15" s="65">
        <f>VLOOKUP($A15,'Return Data'!$B$7:$R$2292,4,0)</f>
        <v>29.253799999999998</v>
      </c>
      <c r="D15" s="65">
        <f>VLOOKUP($A15,'Return Data'!$B$7:$R$2292,10,0)</f>
        <v>1.1115999999999999</v>
      </c>
      <c r="E15" s="66">
        <f t="shared" si="0"/>
        <v>14</v>
      </c>
      <c r="F15" s="65">
        <f>VLOOKUP($A15,'Return Data'!$B$7:$R$2292,11,0)</f>
        <v>2.2078000000000002</v>
      </c>
      <c r="G15" s="66">
        <f t="shared" si="1"/>
        <v>10</v>
      </c>
      <c r="H15" s="65">
        <f>VLOOKUP($A15,'Return Data'!$B$7:$R$2292,12,0)</f>
        <v>3.5196000000000001</v>
      </c>
      <c r="I15" s="66">
        <f t="shared" si="2"/>
        <v>10</v>
      </c>
      <c r="J15" s="65">
        <f>VLOOKUP($A15,'Return Data'!$B$7:$R$2292,13,0)</f>
        <v>4.7671000000000001</v>
      </c>
      <c r="K15" s="66">
        <f t="shared" si="3"/>
        <v>9</v>
      </c>
      <c r="L15" s="65">
        <f>VLOOKUP($A15,'Return Data'!$B$7:$R$2292,17,0)</f>
        <v>4.5163000000000002</v>
      </c>
      <c r="M15" s="66">
        <f t="shared" si="4"/>
        <v>11</v>
      </c>
      <c r="N15" s="65">
        <f>VLOOKUP($A15,'Return Data'!$B$7:$R$2292,14,0)</f>
        <v>5.2198000000000002</v>
      </c>
      <c r="O15" s="66">
        <f t="shared" si="5"/>
        <v>11</v>
      </c>
      <c r="P15" s="65">
        <f>VLOOKUP($A15,'Return Data'!$B$7:$R$2292,15,0)</f>
        <v>5.7583000000000002</v>
      </c>
      <c r="Q15" s="66">
        <f t="shared" si="7"/>
        <v>10</v>
      </c>
      <c r="R15" s="65">
        <f>VLOOKUP($A15,'Return Data'!$B$7:$R$2292,16,0)</f>
        <v>7.0560999999999998</v>
      </c>
      <c r="S15" s="67">
        <f t="shared" si="6"/>
        <v>3</v>
      </c>
    </row>
    <row r="16" spans="1:20" x14ac:dyDescent="0.3">
      <c r="A16" s="63" t="s">
        <v>1674</v>
      </c>
      <c r="B16" s="64">
        <f>VLOOKUP($A16,'Return Data'!$B$7:$R$2292,3,0)</f>
        <v>44616</v>
      </c>
      <c r="C16" s="65">
        <f>VLOOKUP($A16,'Return Data'!$B$7:$R$2292,4,0)</f>
        <v>27.869299999999999</v>
      </c>
      <c r="D16" s="65">
        <f>VLOOKUP($A16,'Return Data'!$B$7:$R$2292,10,0)</f>
        <v>1.1153</v>
      </c>
      <c r="E16" s="66">
        <f t="shared" si="0"/>
        <v>13</v>
      </c>
      <c r="F16" s="65">
        <f>VLOOKUP($A16,'Return Data'!$B$7:$R$2292,11,0)</f>
        <v>2.1789000000000001</v>
      </c>
      <c r="G16" s="66">
        <f t="shared" si="1"/>
        <v>13</v>
      </c>
      <c r="H16" s="65">
        <f>VLOOKUP($A16,'Return Data'!$B$7:$R$2292,12,0)</f>
        <v>3.4668000000000001</v>
      </c>
      <c r="I16" s="66">
        <f t="shared" si="2"/>
        <v>14</v>
      </c>
      <c r="J16" s="65">
        <f>VLOOKUP($A16,'Return Data'!$B$7:$R$2292,13,0)</f>
        <v>4.6082000000000001</v>
      </c>
      <c r="K16" s="66">
        <f t="shared" si="3"/>
        <v>14</v>
      </c>
      <c r="L16" s="65">
        <f>VLOOKUP($A16,'Return Data'!$B$7:$R$2292,17,0)</f>
        <v>4.3319000000000001</v>
      </c>
      <c r="M16" s="66">
        <f t="shared" si="4"/>
        <v>13</v>
      </c>
      <c r="N16" s="65">
        <f>VLOOKUP($A16,'Return Data'!$B$7:$R$2292,14,0)</f>
        <v>5.1818999999999997</v>
      </c>
      <c r="O16" s="66">
        <f t="shared" si="5"/>
        <v>12</v>
      </c>
      <c r="P16" s="65">
        <f>VLOOKUP($A16,'Return Data'!$B$7:$R$2292,15,0)</f>
        <v>5.7773000000000003</v>
      </c>
      <c r="Q16" s="66">
        <f t="shared" si="7"/>
        <v>9</v>
      </c>
      <c r="R16" s="65">
        <f>VLOOKUP($A16,'Return Data'!$B$7:$R$2292,16,0)</f>
        <v>6.9229000000000003</v>
      </c>
      <c r="S16" s="67">
        <f t="shared" si="6"/>
        <v>5</v>
      </c>
    </row>
    <row r="17" spans="1:19" x14ac:dyDescent="0.3">
      <c r="A17" s="63" t="s">
        <v>1675</v>
      </c>
      <c r="B17" s="64">
        <f>VLOOKUP($A17,'Return Data'!$B$7:$R$2292,3,0)</f>
        <v>44616</v>
      </c>
      <c r="C17" s="65">
        <f>VLOOKUP($A17,'Return Data'!$B$7:$R$2292,4,0)</f>
        <v>15.222799999999999</v>
      </c>
      <c r="D17" s="65">
        <f>VLOOKUP($A17,'Return Data'!$B$7:$R$2292,10,0)</f>
        <v>0.66720000000000002</v>
      </c>
      <c r="E17" s="66">
        <f t="shared" si="0"/>
        <v>25</v>
      </c>
      <c r="F17" s="65">
        <f>VLOOKUP($A17,'Return Data'!$B$7:$R$2292,11,0)</f>
        <v>1.5334000000000001</v>
      </c>
      <c r="G17" s="66">
        <f t="shared" si="1"/>
        <v>22</v>
      </c>
      <c r="H17" s="65">
        <f>VLOOKUP($A17,'Return Data'!$B$7:$R$2292,12,0)</f>
        <v>2.4773000000000001</v>
      </c>
      <c r="I17" s="66">
        <f t="shared" si="2"/>
        <v>23</v>
      </c>
      <c r="J17" s="65">
        <f>VLOOKUP($A17,'Return Data'!$B$7:$R$2292,13,0)</f>
        <v>3.4157999999999999</v>
      </c>
      <c r="K17" s="66">
        <f t="shared" si="3"/>
        <v>23</v>
      </c>
      <c r="L17" s="65">
        <f>VLOOKUP($A17,'Return Data'!$B$7:$R$2292,17,0)</f>
        <v>3.1579999999999999</v>
      </c>
      <c r="M17" s="66">
        <f t="shared" si="4"/>
        <v>21</v>
      </c>
      <c r="N17" s="65">
        <f>VLOOKUP($A17,'Return Data'!$B$7:$R$2292,14,0)</f>
        <v>4.3109000000000002</v>
      </c>
      <c r="O17" s="66">
        <f t="shared" si="5"/>
        <v>18</v>
      </c>
      <c r="P17" s="65">
        <f>VLOOKUP($A17,'Return Data'!$B$7:$R$2292,15,0)</f>
        <v>5.0772000000000004</v>
      </c>
      <c r="Q17" s="66">
        <f t="shared" si="7"/>
        <v>15</v>
      </c>
      <c r="R17" s="65">
        <f>VLOOKUP($A17,'Return Data'!$B$7:$R$2292,16,0)</f>
        <v>6.0193000000000003</v>
      </c>
      <c r="S17" s="67">
        <f t="shared" si="6"/>
        <v>16</v>
      </c>
    </row>
    <row r="18" spans="1:19" x14ac:dyDescent="0.3">
      <c r="A18" s="63" t="s">
        <v>1676</v>
      </c>
      <c r="B18" s="64">
        <f>VLOOKUP($A18,'Return Data'!$B$7:$R$2292,3,0)</f>
        <v>44616</v>
      </c>
      <c r="C18" s="65">
        <f>VLOOKUP($A18,'Return Data'!$B$7:$R$2292,4,0)</f>
        <v>27.119900000000001</v>
      </c>
      <c r="D18" s="65">
        <f>VLOOKUP($A18,'Return Data'!$B$7:$R$2292,10,0)</f>
        <v>1.4138999999999999</v>
      </c>
      <c r="E18" s="66">
        <f t="shared" si="0"/>
        <v>1</v>
      </c>
      <c r="F18" s="65">
        <f>VLOOKUP($A18,'Return Data'!$B$7:$R$2292,11,0)</f>
        <v>2.3130000000000002</v>
      </c>
      <c r="G18" s="66">
        <f t="shared" si="1"/>
        <v>6</v>
      </c>
      <c r="H18" s="65">
        <f>VLOOKUP($A18,'Return Data'!$B$7:$R$2292,12,0)</f>
        <v>3.5617000000000001</v>
      </c>
      <c r="I18" s="66">
        <f t="shared" si="2"/>
        <v>6</v>
      </c>
      <c r="J18" s="65">
        <f>VLOOKUP($A18,'Return Data'!$B$7:$R$2292,13,0)</f>
        <v>4.7055999999999996</v>
      </c>
      <c r="K18" s="66">
        <f t="shared" si="3"/>
        <v>10</v>
      </c>
      <c r="L18" s="65">
        <f>VLOOKUP($A18,'Return Data'!$B$7:$R$2292,17,0)</f>
        <v>4.5838000000000001</v>
      </c>
      <c r="M18" s="66">
        <f t="shared" si="4"/>
        <v>9</v>
      </c>
      <c r="N18" s="65">
        <f>VLOOKUP($A18,'Return Data'!$B$7:$R$2292,14,0)</f>
        <v>5.2721</v>
      </c>
      <c r="O18" s="66">
        <f t="shared" si="5"/>
        <v>10</v>
      </c>
      <c r="P18" s="65">
        <f>VLOOKUP($A18,'Return Data'!$B$7:$R$2292,15,0)</f>
        <v>5.7305999999999999</v>
      </c>
      <c r="Q18" s="66">
        <f t="shared" si="7"/>
        <v>11</v>
      </c>
      <c r="R18" s="65">
        <f>VLOOKUP($A18,'Return Data'!$B$7:$R$2292,16,0)</f>
        <v>6.8067000000000002</v>
      </c>
      <c r="S18" s="67">
        <f t="shared" si="6"/>
        <v>6</v>
      </c>
    </row>
    <row r="19" spans="1:19" x14ac:dyDescent="0.3">
      <c r="A19" s="63" t="s">
        <v>1677</v>
      </c>
      <c r="B19" s="64">
        <f>VLOOKUP($A19,'Return Data'!$B$7:$R$2292,3,0)</f>
        <v>44616</v>
      </c>
      <c r="C19" s="65">
        <f>VLOOKUP($A19,'Return Data'!$B$7:$R$2292,4,0)</f>
        <v>10.9681</v>
      </c>
      <c r="D19" s="65">
        <f>VLOOKUP($A19,'Return Data'!$B$7:$R$2292,10,0)</f>
        <v>0.79769999999999996</v>
      </c>
      <c r="E19" s="66">
        <f t="shared" si="0"/>
        <v>22</v>
      </c>
      <c r="F19" s="65">
        <f>VLOOKUP($A19,'Return Data'!$B$7:$R$2292,11,0)</f>
        <v>1.5161</v>
      </c>
      <c r="G19" s="66">
        <f t="shared" si="1"/>
        <v>23</v>
      </c>
      <c r="H19" s="65">
        <f>VLOOKUP($A19,'Return Data'!$B$7:$R$2292,12,0)</f>
        <v>2.5142000000000002</v>
      </c>
      <c r="I19" s="66">
        <f t="shared" si="2"/>
        <v>22</v>
      </c>
      <c r="J19" s="65">
        <f>VLOOKUP($A19,'Return Data'!$B$7:$R$2292,13,0)</f>
        <v>3.5264000000000002</v>
      </c>
      <c r="K19" s="66">
        <f t="shared" si="3"/>
        <v>22</v>
      </c>
      <c r="L19" s="65">
        <f>VLOOKUP($A19,'Return Data'!$B$7:$R$2292,17,0)</f>
        <v>3.3191000000000002</v>
      </c>
      <c r="M19" s="66">
        <f t="shared" si="4"/>
        <v>19</v>
      </c>
      <c r="N19" s="65"/>
      <c r="O19" s="66"/>
      <c r="P19" s="65"/>
      <c r="Q19" s="66"/>
      <c r="R19" s="65">
        <f>VLOOKUP($A19,'Return Data'!$B$7:$R$2292,16,0)</f>
        <v>3.823</v>
      </c>
      <c r="S19" s="67">
        <f t="shared" si="6"/>
        <v>23</v>
      </c>
    </row>
    <row r="20" spans="1:19" x14ac:dyDescent="0.3">
      <c r="A20" s="63" t="s">
        <v>1678</v>
      </c>
      <c r="B20" s="64">
        <f>VLOOKUP($A20,'Return Data'!$B$7:$R$2292,3,0)</f>
        <v>44616</v>
      </c>
      <c r="C20" s="65">
        <f>VLOOKUP($A20,'Return Data'!$B$7:$R$2292,4,0)</f>
        <v>27.925599999999999</v>
      </c>
      <c r="D20" s="65">
        <f>VLOOKUP($A20,'Return Data'!$B$7:$R$2292,10,0)</f>
        <v>0.95330000000000004</v>
      </c>
      <c r="E20" s="66">
        <f t="shared" si="0"/>
        <v>21</v>
      </c>
      <c r="F20" s="65">
        <f>VLOOKUP($A20,'Return Data'!$B$7:$R$2292,11,0)</f>
        <v>1.7870999999999999</v>
      </c>
      <c r="G20" s="66">
        <f t="shared" si="1"/>
        <v>21</v>
      </c>
      <c r="H20" s="65">
        <f>VLOOKUP($A20,'Return Data'!$B$7:$R$2292,12,0)</f>
        <v>2.8946000000000001</v>
      </c>
      <c r="I20" s="66">
        <f t="shared" si="2"/>
        <v>21</v>
      </c>
      <c r="J20" s="65">
        <f>VLOOKUP($A20,'Return Data'!$B$7:$R$2292,13,0)</f>
        <v>3.6688999999999998</v>
      </c>
      <c r="K20" s="66">
        <f t="shared" si="3"/>
        <v>21</v>
      </c>
      <c r="L20" s="65">
        <f>VLOOKUP($A20,'Return Data'!$B$7:$R$2292,17,0)</f>
        <v>3.0665</v>
      </c>
      <c r="M20" s="66">
        <f t="shared" si="4"/>
        <v>22</v>
      </c>
      <c r="N20" s="65">
        <f>VLOOKUP($A20,'Return Data'!$B$7:$R$2292,14,0)</f>
        <v>3.9066000000000001</v>
      </c>
      <c r="O20" s="66">
        <f>RANK(N20,N$8:N$32,0)</f>
        <v>20</v>
      </c>
      <c r="P20" s="65">
        <f>VLOOKUP($A20,'Return Data'!$B$7:$R$2292,15,0)</f>
        <v>4.5945</v>
      </c>
      <c r="Q20" s="66">
        <f>RANK(P20,P$8:P$32,0)</f>
        <v>16</v>
      </c>
      <c r="R20" s="65">
        <f>VLOOKUP($A20,'Return Data'!$B$7:$R$2292,16,0)</f>
        <v>6.2988999999999997</v>
      </c>
      <c r="S20" s="67">
        <f t="shared" si="6"/>
        <v>12</v>
      </c>
    </row>
    <row r="21" spans="1:19" x14ac:dyDescent="0.3">
      <c r="A21" s="63" t="s">
        <v>1679</v>
      </c>
      <c r="B21" s="64">
        <f>VLOOKUP($A21,'Return Data'!$B$7:$R$2292,3,0)</f>
        <v>44616</v>
      </c>
      <c r="C21" s="65">
        <f>VLOOKUP($A21,'Return Data'!$B$7:$R$2292,4,0)</f>
        <v>31.6205</v>
      </c>
      <c r="D21" s="65">
        <f>VLOOKUP($A21,'Return Data'!$B$7:$R$2292,10,0)</f>
        <v>1.2085999999999999</v>
      </c>
      <c r="E21" s="66">
        <f t="shared" si="0"/>
        <v>4</v>
      </c>
      <c r="F21" s="65">
        <f>VLOOKUP($A21,'Return Data'!$B$7:$R$2292,11,0)</f>
        <v>2.3433000000000002</v>
      </c>
      <c r="G21" s="66">
        <f t="shared" si="1"/>
        <v>4</v>
      </c>
      <c r="H21" s="65">
        <f>VLOOKUP($A21,'Return Data'!$B$7:$R$2292,12,0)</f>
        <v>3.7046999999999999</v>
      </c>
      <c r="I21" s="66">
        <f t="shared" si="2"/>
        <v>4</v>
      </c>
      <c r="J21" s="65">
        <f>VLOOKUP($A21,'Return Data'!$B$7:$R$2292,13,0)</f>
        <v>4.9158999999999997</v>
      </c>
      <c r="K21" s="66">
        <f t="shared" si="3"/>
        <v>4</v>
      </c>
      <c r="L21" s="65">
        <f>VLOOKUP($A21,'Return Data'!$B$7:$R$2292,17,0)</f>
        <v>4.6904000000000003</v>
      </c>
      <c r="M21" s="66">
        <f t="shared" si="4"/>
        <v>6</v>
      </c>
      <c r="N21" s="65">
        <f>VLOOKUP($A21,'Return Data'!$B$7:$R$2292,14,0)</f>
        <v>5.3579999999999997</v>
      </c>
      <c r="O21" s="66">
        <f>RANK(N21,N$8:N$32,0)</f>
        <v>7</v>
      </c>
      <c r="P21" s="65">
        <f>VLOOKUP($A21,'Return Data'!$B$7:$R$2292,15,0)</f>
        <v>5.8704999999999998</v>
      </c>
      <c r="Q21" s="66">
        <f>RANK(P21,P$8:P$32,0)</f>
        <v>6</v>
      </c>
      <c r="R21" s="65">
        <f>VLOOKUP($A21,'Return Data'!$B$7:$R$2292,16,0)</f>
        <v>7.0590000000000002</v>
      </c>
      <c r="S21" s="67">
        <f t="shared" si="6"/>
        <v>2</v>
      </c>
    </row>
    <row r="22" spans="1:19" x14ac:dyDescent="0.3">
      <c r="A22" s="63" t="s">
        <v>1680</v>
      </c>
      <c r="B22" s="64">
        <f>VLOOKUP($A22,'Return Data'!$B$7:$R$2292,3,0)</f>
        <v>44616</v>
      </c>
      <c r="C22" s="65">
        <f>VLOOKUP($A22,'Return Data'!$B$7:$R$2292,4,0)</f>
        <v>16.231999999999999</v>
      </c>
      <c r="D22" s="65">
        <f>VLOOKUP($A22,'Return Data'!$B$7:$R$2292,10,0)</f>
        <v>1.1214</v>
      </c>
      <c r="E22" s="66">
        <f t="shared" si="0"/>
        <v>9</v>
      </c>
      <c r="F22" s="65">
        <f>VLOOKUP($A22,'Return Data'!$B$7:$R$2292,11,0)</f>
        <v>2.1009000000000002</v>
      </c>
      <c r="G22" s="66">
        <f t="shared" si="1"/>
        <v>16</v>
      </c>
      <c r="H22" s="65">
        <f>VLOOKUP($A22,'Return Data'!$B$7:$R$2292,12,0)</f>
        <v>3.4411999999999998</v>
      </c>
      <c r="I22" s="66">
        <f t="shared" si="2"/>
        <v>15</v>
      </c>
      <c r="J22" s="65">
        <f>VLOOKUP($A22,'Return Data'!$B$7:$R$2292,13,0)</f>
        <v>4.7023000000000001</v>
      </c>
      <c r="K22" s="66">
        <f t="shared" si="3"/>
        <v>11</v>
      </c>
      <c r="L22" s="65">
        <f>VLOOKUP($A22,'Return Data'!$B$7:$R$2292,17,0)</f>
        <v>4.7407000000000004</v>
      </c>
      <c r="M22" s="66">
        <f t="shared" si="4"/>
        <v>3</v>
      </c>
      <c r="N22" s="65">
        <f>VLOOKUP($A22,'Return Data'!$B$7:$R$2292,14,0)</f>
        <v>5.3792</v>
      </c>
      <c r="O22" s="66">
        <f>RANK(N22,N$8:N$32,0)</f>
        <v>6</v>
      </c>
      <c r="P22" s="65">
        <f>VLOOKUP($A22,'Return Data'!$B$7:$R$2292,15,0)</f>
        <v>5.8982999999999999</v>
      </c>
      <c r="Q22" s="66">
        <f>RANK(P22,P$8:P$32,0)</f>
        <v>5</v>
      </c>
      <c r="R22" s="65">
        <f>VLOOKUP($A22,'Return Data'!$B$7:$R$2292,16,0)</f>
        <v>6.5277000000000003</v>
      </c>
      <c r="S22" s="67">
        <f t="shared" si="6"/>
        <v>11</v>
      </c>
    </row>
    <row r="23" spans="1:19" x14ac:dyDescent="0.3">
      <c r="A23" s="63" t="s">
        <v>1681</v>
      </c>
      <c r="B23" s="64">
        <f>VLOOKUP($A23,'Return Data'!$B$7:$R$2292,3,0)</f>
        <v>44616</v>
      </c>
      <c r="C23" s="65">
        <f>VLOOKUP($A23,'Return Data'!$B$7:$R$2292,4,0)</f>
        <v>11.5785</v>
      </c>
      <c r="D23" s="65">
        <f>VLOOKUP($A23,'Return Data'!$B$7:$R$2292,10,0)</f>
        <v>1.2177</v>
      </c>
      <c r="E23" s="66">
        <f t="shared" si="0"/>
        <v>3</v>
      </c>
      <c r="F23" s="65">
        <f>VLOOKUP($A23,'Return Data'!$B$7:$R$2292,11,0)</f>
        <v>2.3062</v>
      </c>
      <c r="G23" s="66">
        <f t="shared" si="1"/>
        <v>7</v>
      </c>
      <c r="H23" s="65">
        <f>VLOOKUP($A23,'Return Data'!$B$7:$R$2292,12,0)</f>
        <v>3.4811000000000001</v>
      </c>
      <c r="I23" s="66">
        <f t="shared" si="2"/>
        <v>12</v>
      </c>
      <c r="J23" s="65">
        <f>VLOOKUP($A23,'Return Data'!$B$7:$R$2292,13,0)</f>
        <v>4.5472000000000001</v>
      </c>
      <c r="K23" s="66">
        <f t="shared" si="3"/>
        <v>16</v>
      </c>
      <c r="L23" s="65">
        <f>VLOOKUP($A23,'Return Data'!$B$7:$R$2292,17,0)</f>
        <v>4.1012000000000004</v>
      </c>
      <c r="M23" s="66">
        <f t="shared" si="4"/>
        <v>17</v>
      </c>
      <c r="N23" s="65">
        <f>VLOOKUP($A23,'Return Data'!$B$7:$R$2292,14,0)</f>
        <v>4.7813999999999997</v>
      </c>
      <c r="O23" s="66">
        <f>RANK(N23,N$8:N$32,0)</f>
        <v>17</v>
      </c>
      <c r="P23" s="65"/>
      <c r="Q23" s="66"/>
      <c r="R23" s="65">
        <f>VLOOKUP($A23,'Return Data'!$B$7:$R$2292,16,0)</f>
        <v>4.8657000000000004</v>
      </c>
      <c r="S23" s="67">
        <f t="shared" si="6"/>
        <v>20</v>
      </c>
    </row>
    <row r="24" spans="1:19" x14ac:dyDescent="0.3">
      <c r="A24" s="63" t="s">
        <v>1682</v>
      </c>
      <c r="B24" s="64">
        <f>VLOOKUP($A24,'Return Data'!$B$7:$R$2292,3,0)</f>
        <v>44616</v>
      </c>
      <c r="C24" s="65">
        <f>VLOOKUP($A24,'Return Data'!$B$7:$R$2292,4,0)</f>
        <v>10.570399999999999</v>
      </c>
      <c r="D24" s="65">
        <f>VLOOKUP($A24,'Return Data'!$B$7:$R$2292,10,0)</f>
        <v>0.97340000000000004</v>
      </c>
      <c r="E24" s="66">
        <f t="shared" si="0"/>
        <v>20</v>
      </c>
      <c r="F24" s="65">
        <f>VLOOKUP($A24,'Return Data'!$B$7:$R$2292,11,0)</f>
        <v>1.8323</v>
      </c>
      <c r="G24" s="66">
        <f t="shared" si="1"/>
        <v>20</v>
      </c>
      <c r="H24" s="65">
        <f>VLOOKUP($A24,'Return Data'!$B$7:$R$2292,12,0)</f>
        <v>2.9942000000000002</v>
      </c>
      <c r="I24" s="66">
        <f t="shared" si="2"/>
        <v>20</v>
      </c>
      <c r="J24" s="65">
        <f>VLOOKUP($A24,'Return Data'!$B$7:$R$2292,13,0)</f>
        <v>3.9872000000000001</v>
      </c>
      <c r="K24" s="66">
        <f t="shared" si="3"/>
        <v>20</v>
      </c>
      <c r="L24" s="65"/>
      <c r="M24" s="66"/>
      <c r="N24" s="65"/>
      <c r="O24" s="66"/>
      <c r="P24" s="65"/>
      <c r="Q24" s="66"/>
      <c r="R24" s="65">
        <f>VLOOKUP($A24,'Return Data'!$B$7:$R$2292,16,0)</f>
        <v>3.7568999999999999</v>
      </c>
      <c r="S24" s="67">
        <f t="shared" si="6"/>
        <v>24</v>
      </c>
    </row>
    <row r="25" spans="1:19" x14ac:dyDescent="0.3">
      <c r="A25" s="63" t="s">
        <v>1683</v>
      </c>
      <c r="B25" s="64">
        <f>VLOOKUP($A25,'Return Data'!$B$7:$R$2292,3,0)</f>
        <v>44616</v>
      </c>
      <c r="C25" s="65">
        <f>VLOOKUP($A25,'Return Data'!$B$7:$R$2292,4,0)</f>
        <v>10.734999999999999</v>
      </c>
      <c r="D25" s="65">
        <f>VLOOKUP($A25,'Return Data'!$B$7:$R$2292,10,0)</f>
        <v>1.1209</v>
      </c>
      <c r="E25" s="66">
        <f t="shared" si="0"/>
        <v>10</v>
      </c>
      <c r="F25" s="65">
        <f>VLOOKUP($A25,'Return Data'!$B$7:$R$2292,11,0)</f>
        <v>2.1894</v>
      </c>
      <c r="G25" s="66">
        <f t="shared" si="1"/>
        <v>11</v>
      </c>
      <c r="H25" s="65">
        <f>VLOOKUP($A25,'Return Data'!$B$7:$R$2292,12,0)</f>
        <v>3.4699</v>
      </c>
      <c r="I25" s="66">
        <f t="shared" si="2"/>
        <v>13</v>
      </c>
      <c r="J25" s="65">
        <f>VLOOKUP($A25,'Return Data'!$B$7:$R$2292,13,0)</f>
        <v>4.6092000000000004</v>
      </c>
      <c r="K25" s="66">
        <f t="shared" si="3"/>
        <v>13</v>
      </c>
      <c r="L25" s="65"/>
      <c r="M25" s="66"/>
      <c r="N25" s="65"/>
      <c r="O25" s="66"/>
      <c r="P25" s="65"/>
      <c r="Q25" s="66"/>
      <c r="R25" s="65">
        <f>VLOOKUP($A25,'Return Data'!$B$7:$R$2292,16,0)</f>
        <v>4.2991999999999999</v>
      </c>
      <c r="S25" s="67">
        <f t="shared" si="6"/>
        <v>22</v>
      </c>
    </row>
    <row r="26" spans="1:19" x14ac:dyDescent="0.3">
      <c r="A26" s="63" t="s">
        <v>1684</v>
      </c>
      <c r="B26" s="64">
        <f>VLOOKUP($A26,'Return Data'!$B$7:$R$2292,3,0)</f>
        <v>44616</v>
      </c>
      <c r="C26" s="65">
        <f>VLOOKUP($A26,'Return Data'!$B$7:$R$2292,4,0)</f>
        <v>22.790800000000001</v>
      </c>
      <c r="D26" s="65">
        <f>VLOOKUP($A26,'Return Data'!$B$7:$R$2292,10,0)</f>
        <v>1.1948000000000001</v>
      </c>
      <c r="E26" s="66">
        <f t="shared" si="0"/>
        <v>6</v>
      </c>
      <c r="F26" s="65">
        <f>VLOOKUP($A26,'Return Data'!$B$7:$R$2292,11,0)</f>
        <v>2.3233999999999999</v>
      </c>
      <c r="G26" s="66">
        <f t="shared" si="1"/>
        <v>5</v>
      </c>
      <c r="H26" s="65">
        <f>VLOOKUP($A26,'Return Data'!$B$7:$R$2292,12,0)</f>
        <v>3.6859999999999999</v>
      </c>
      <c r="I26" s="66">
        <f t="shared" si="2"/>
        <v>5</v>
      </c>
      <c r="J26" s="65">
        <f>VLOOKUP($A26,'Return Data'!$B$7:$R$2292,13,0)</f>
        <v>4.8937999999999997</v>
      </c>
      <c r="K26" s="66">
        <f t="shared" si="3"/>
        <v>5</v>
      </c>
      <c r="L26" s="65">
        <f>VLOOKUP($A26,'Return Data'!$B$7:$R$2292,17,0)</f>
        <v>4.7081999999999997</v>
      </c>
      <c r="M26" s="66">
        <f t="shared" ref="M26:M32" si="8">RANK(L26,L$8:L$32,0)</f>
        <v>4</v>
      </c>
      <c r="N26" s="65">
        <f>VLOOKUP($A26,'Return Data'!$B$7:$R$2292,14,0)</f>
        <v>5.4200999999999997</v>
      </c>
      <c r="O26" s="66">
        <f>RANK(N26,N$8:N$32,0)</f>
        <v>3</v>
      </c>
      <c r="P26" s="65">
        <f>VLOOKUP($A26,'Return Data'!$B$7:$R$2292,15,0)</f>
        <v>6.0246000000000004</v>
      </c>
      <c r="Q26" s="66">
        <f>RANK(P26,P$8:P$32,0)</f>
        <v>1</v>
      </c>
      <c r="R26" s="65">
        <f>VLOOKUP($A26,'Return Data'!$B$7:$R$2292,16,0)</f>
        <v>7.1262999999999996</v>
      </c>
      <c r="S26" s="67">
        <f t="shared" si="6"/>
        <v>1</v>
      </c>
    </row>
    <row r="27" spans="1:19" x14ac:dyDescent="0.3">
      <c r="A27" s="63" t="s">
        <v>1685</v>
      </c>
      <c r="B27" s="64">
        <f>VLOOKUP($A27,'Return Data'!$B$7:$R$2292,3,0)</f>
        <v>44616</v>
      </c>
      <c r="C27" s="65">
        <f>VLOOKUP($A27,'Return Data'!$B$7:$R$2292,4,0)</f>
        <v>15.764699999999999</v>
      </c>
      <c r="D27" s="65">
        <f>VLOOKUP($A27,'Return Data'!$B$7:$R$2292,10,0)</f>
        <v>1.0784</v>
      </c>
      <c r="E27" s="66">
        <f t="shared" si="0"/>
        <v>16</v>
      </c>
      <c r="F27" s="65">
        <f>VLOOKUP($A27,'Return Data'!$B$7:$R$2292,11,0)</f>
        <v>2.0884</v>
      </c>
      <c r="G27" s="66">
        <f t="shared" si="1"/>
        <v>17</v>
      </c>
      <c r="H27" s="65">
        <f>VLOOKUP($A27,'Return Data'!$B$7:$R$2292,12,0)</f>
        <v>3.3873000000000002</v>
      </c>
      <c r="I27" s="66">
        <f t="shared" si="2"/>
        <v>17</v>
      </c>
      <c r="J27" s="65">
        <f>VLOOKUP($A27,'Return Data'!$B$7:$R$2292,13,0)</f>
        <v>4.476</v>
      </c>
      <c r="K27" s="66">
        <f t="shared" si="3"/>
        <v>18</v>
      </c>
      <c r="L27" s="65">
        <f>VLOOKUP($A27,'Return Data'!$B$7:$R$2292,17,0)</f>
        <v>4.2499000000000002</v>
      </c>
      <c r="M27" s="66">
        <f t="shared" si="8"/>
        <v>14</v>
      </c>
      <c r="N27" s="65">
        <f>VLOOKUP($A27,'Return Data'!$B$7:$R$2292,14,0)</f>
        <v>4.9869000000000003</v>
      </c>
      <c r="O27" s="66">
        <f>RANK(N27,N$8:N$32,0)</f>
        <v>14</v>
      </c>
      <c r="P27" s="65">
        <f>VLOOKUP($A27,'Return Data'!$B$7:$R$2292,15,0)</f>
        <v>5.5476999999999999</v>
      </c>
      <c r="Q27" s="66">
        <f>RANK(P27,P$8:P$32,0)</f>
        <v>13</v>
      </c>
      <c r="R27" s="65">
        <f>VLOOKUP($A27,'Return Data'!$B$7:$R$2292,16,0)</f>
        <v>6.2560000000000002</v>
      </c>
      <c r="S27" s="67">
        <f t="shared" si="6"/>
        <v>13</v>
      </c>
    </row>
    <row r="28" spans="1:19" x14ac:dyDescent="0.3">
      <c r="A28" s="63" t="s">
        <v>1686</v>
      </c>
      <c r="B28" s="64">
        <f>VLOOKUP($A28,'Return Data'!$B$7:$R$2292,3,0)</f>
        <v>44616</v>
      </c>
      <c r="C28" s="65">
        <f>VLOOKUP($A28,'Return Data'!$B$7:$R$2292,4,0)</f>
        <v>28.4971</v>
      </c>
      <c r="D28" s="65">
        <f>VLOOKUP($A28,'Return Data'!$B$7:$R$2292,10,0)</f>
        <v>1.1583000000000001</v>
      </c>
      <c r="E28" s="66">
        <f t="shared" si="0"/>
        <v>7</v>
      </c>
      <c r="F28" s="65">
        <f>VLOOKUP($A28,'Return Data'!$B$7:$R$2292,11,0)</f>
        <v>2.4927999999999999</v>
      </c>
      <c r="G28" s="66">
        <f t="shared" si="1"/>
        <v>2</v>
      </c>
      <c r="H28" s="65">
        <f>VLOOKUP($A28,'Return Data'!$B$7:$R$2292,12,0)</f>
        <v>3.7787000000000002</v>
      </c>
      <c r="I28" s="66">
        <f t="shared" si="2"/>
        <v>2</v>
      </c>
      <c r="J28" s="65">
        <f>VLOOKUP($A28,'Return Data'!$B$7:$R$2292,13,0)</f>
        <v>4.9311999999999996</v>
      </c>
      <c r="K28" s="66">
        <f t="shared" si="3"/>
        <v>3</v>
      </c>
      <c r="L28" s="65">
        <f>VLOOKUP($A28,'Return Data'!$B$7:$R$2292,17,0)</f>
        <v>4.1006</v>
      </c>
      <c r="M28" s="66">
        <f t="shared" si="8"/>
        <v>18</v>
      </c>
      <c r="N28" s="65">
        <f>VLOOKUP($A28,'Return Data'!$B$7:$R$2292,14,0)</f>
        <v>4.9715999999999996</v>
      </c>
      <c r="O28" s="66">
        <f>RANK(N28,N$8:N$32,0)</f>
        <v>15</v>
      </c>
      <c r="P28" s="65">
        <f>VLOOKUP($A28,'Return Data'!$B$7:$R$2292,15,0)</f>
        <v>5.5792000000000002</v>
      </c>
      <c r="Q28" s="66">
        <f>RANK(P28,P$8:P$32,0)</f>
        <v>12</v>
      </c>
      <c r="R28" s="65">
        <f>VLOOKUP($A28,'Return Data'!$B$7:$R$2292,16,0)</f>
        <v>6.7447999999999997</v>
      </c>
      <c r="S28" s="67">
        <f t="shared" si="6"/>
        <v>7</v>
      </c>
    </row>
    <row r="29" spans="1:19" x14ac:dyDescent="0.3">
      <c r="A29" s="63" t="s">
        <v>1687</v>
      </c>
      <c r="B29" s="64">
        <f>VLOOKUP($A29,'Return Data'!$B$7:$R$2292,3,0)</f>
        <v>44616</v>
      </c>
      <c r="C29" s="65">
        <f>VLOOKUP($A29,'Return Data'!$B$7:$R$2292,4,0)</f>
        <v>12.2319</v>
      </c>
      <c r="D29" s="65">
        <f>VLOOKUP($A29,'Return Data'!$B$7:$R$2292,10,0)</f>
        <v>0.68479999999999996</v>
      </c>
      <c r="E29" s="66">
        <f t="shared" si="0"/>
        <v>24</v>
      </c>
      <c r="F29" s="65">
        <f>VLOOKUP($A29,'Return Data'!$B$7:$R$2292,11,0)</f>
        <v>1.2616000000000001</v>
      </c>
      <c r="G29" s="66">
        <f t="shared" si="1"/>
        <v>25</v>
      </c>
      <c r="H29" s="65">
        <f>VLOOKUP($A29,'Return Data'!$B$7:$R$2292,12,0)</f>
        <v>2.1735000000000002</v>
      </c>
      <c r="I29" s="66">
        <f t="shared" si="2"/>
        <v>25</v>
      </c>
      <c r="J29" s="65">
        <f>VLOOKUP($A29,'Return Data'!$B$7:$R$2292,13,0)</f>
        <v>3.0800999999999998</v>
      </c>
      <c r="K29" s="66">
        <f t="shared" si="3"/>
        <v>25</v>
      </c>
      <c r="L29" s="65">
        <f>VLOOKUP($A29,'Return Data'!$B$7:$R$2292,17,0)</f>
        <v>2.6078999999999999</v>
      </c>
      <c r="M29" s="66">
        <f t="shared" si="8"/>
        <v>23</v>
      </c>
      <c r="N29" s="65">
        <f>VLOOKUP($A29,'Return Data'!$B$7:$R$2292,14,0)</f>
        <v>3.2191000000000001</v>
      </c>
      <c r="O29" s="66">
        <f>RANK(N29,N$8:N$32,0)</f>
        <v>21</v>
      </c>
      <c r="P29" s="65">
        <f>VLOOKUP($A29,'Return Data'!$B$7:$R$2292,15,0)</f>
        <v>2.9796</v>
      </c>
      <c r="Q29" s="66">
        <f>RANK(P29,P$8:P$32,0)</f>
        <v>17</v>
      </c>
      <c r="R29" s="65">
        <f>VLOOKUP($A29,'Return Data'!$B$7:$R$2292,16,0)</f>
        <v>3.5042</v>
      </c>
      <c r="S29" s="67">
        <f t="shared" si="6"/>
        <v>25</v>
      </c>
    </row>
    <row r="30" spans="1:19" x14ac:dyDescent="0.3">
      <c r="A30" s="63" t="s">
        <v>1688</v>
      </c>
      <c r="B30" s="64">
        <f>VLOOKUP($A30,'Return Data'!$B$7:$R$2292,3,0)</f>
        <v>44616</v>
      </c>
      <c r="C30" s="65">
        <f>VLOOKUP($A30,'Return Data'!$B$7:$R$2292,4,0)</f>
        <v>11.968299999999999</v>
      </c>
      <c r="D30" s="65">
        <f>VLOOKUP($A30,'Return Data'!$B$7:$R$2292,10,0)</f>
        <v>1.1169</v>
      </c>
      <c r="E30" s="66">
        <f t="shared" si="0"/>
        <v>12</v>
      </c>
      <c r="F30" s="65">
        <f>VLOOKUP($A30,'Return Data'!$B$7:$R$2292,11,0)</f>
        <v>2.1735000000000002</v>
      </c>
      <c r="G30" s="66">
        <f t="shared" si="1"/>
        <v>14</v>
      </c>
      <c r="H30" s="65">
        <f>VLOOKUP($A30,'Return Data'!$B$7:$R$2292,12,0)</f>
        <v>3.5365000000000002</v>
      </c>
      <c r="I30" s="66">
        <f t="shared" si="2"/>
        <v>8</v>
      </c>
      <c r="J30" s="65">
        <f>VLOOKUP($A30,'Return Data'!$B$7:$R$2292,13,0)</f>
        <v>4.8663999999999996</v>
      </c>
      <c r="K30" s="66">
        <f t="shared" si="3"/>
        <v>6</v>
      </c>
      <c r="L30" s="65">
        <f>VLOOKUP($A30,'Return Data'!$B$7:$R$2292,17,0)</f>
        <v>5.0248999999999997</v>
      </c>
      <c r="M30" s="66">
        <f t="shared" si="8"/>
        <v>1</v>
      </c>
      <c r="N30" s="65">
        <f>VLOOKUP($A30,'Return Data'!$B$7:$R$2292,14,0)</f>
        <v>5.7263999999999999</v>
      </c>
      <c r="O30" s="66">
        <f>RANK(N30,N$8:N$32,0)</f>
        <v>1</v>
      </c>
      <c r="P30" s="65"/>
      <c r="Q30" s="66"/>
      <c r="R30" s="65">
        <f>VLOOKUP($A30,'Return Data'!$B$7:$R$2292,16,0)</f>
        <v>5.7958999999999996</v>
      </c>
      <c r="S30" s="67">
        <f t="shared" si="6"/>
        <v>17</v>
      </c>
    </row>
    <row r="31" spans="1:19" x14ac:dyDescent="0.3">
      <c r="A31" s="63" t="s">
        <v>1689</v>
      </c>
      <c r="B31" s="64">
        <f>VLOOKUP($A31,'Return Data'!$B$7:$R$2292,3,0)</f>
        <v>44616</v>
      </c>
      <c r="C31" s="65">
        <f>VLOOKUP($A31,'Return Data'!$B$7:$R$2292,4,0)</f>
        <v>11.646800000000001</v>
      </c>
      <c r="D31" s="65">
        <f>VLOOKUP($A31,'Return Data'!$B$7:$R$2292,10,0)</f>
        <v>1.0550999999999999</v>
      </c>
      <c r="E31" s="66">
        <f t="shared" si="0"/>
        <v>18</v>
      </c>
      <c r="F31" s="65">
        <f>VLOOKUP($A31,'Return Data'!$B$7:$R$2292,11,0)</f>
        <v>2.2132999999999998</v>
      </c>
      <c r="G31" s="66">
        <f t="shared" si="1"/>
        <v>9</v>
      </c>
      <c r="H31" s="65">
        <f>VLOOKUP($A31,'Return Data'!$B$7:$R$2292,12,0)</f>
        <v>3.4076</v>
      </c>
      <c r="I31" s="66">
        <f t="shared" si="2"/>
        <v>16</v>
      </c>
      <c r="J31" s="65">
        <f>VLOOKUP($A31,'Return Data'!$B$7:$R$2292,13,0)</f>
        <v>4.6020000000000003</v>
      </c>
      <c r="K31" s="66">
        <f t="shared" si="3"/>
        <v>15</v>
      </c>
      <c r="L31" s="65">
        <f>VLOOKUP($A31,'Return Data'!$B$7:$R$2292,17,0)</f>
        <v>4.4103000000000003</v>
      </c>
      <c r="M31" s="66">
        <f t="shared" si="8"/>
        <v>12</v>
      </c>
      <c r="N31" s="65"/>
      <c r="O31" s="66"/>
      <c r="P31" s="65"/>
      <c r="Q31" s="66"/>
      <c r="R31" s="65">
        <f>VLOOKUP($A31,'Return Data'!$B$7:$R$2292,16,0)</f>
        <v>5.1886000000000001</v>
      </c>
      <c r="S31" s="67">
        <f t="shared" si="6"/>
        <v>19</v>
      </c>
    </row>
    <row r="32" spans="1:19" x14ac:dyDescent="0.3">
      <c r="A32" s="63" t="s">
        <v>1690</v>
      </c>
      <c r="B32" s="64">
        <f>VLOOKUP($A32,'Return Data'!$B$7:$R$2292,3,0)</f>
        <v>44616</v>
      </c>
      <c r="C32" s="65">
        <f>VLOOKUP($A32,'Return Data'!$B$7:$R$2292,4,0)</f>
        <v>29.6828</v>
      </c>
      <c r="D32" s="65">
        <f>VLOOKUP($A32,'Return Data'!$B$7:$R$2292,10,0)</f>
        <v>1.105</v>
      </c>
      <c r="E32" s="66">
        <f t="shared" si="0"/>
        <v>15</v>
      </c>
      <c r="F32" s="65">
        <f>VLOOKUP($A32,'Return Data'!$B$7:$R$2292,11,0)</f>
        <v>2.1604000000000001</v>
      </c>
      <c r="G32" s="66">
        <f t="shared" si="1"/>
        <v>15</v>
      </c>
      <c r="H32" s="65">
        <f>VLOOKUP($A32,'Return Data'!$B$7:$R$2292,12,0)</f>
        <v>3.5261</v>
      </c>
      <c r="I32" s="66">
        <f t="shared" si="2"/>
        <v>9</v>
      </c>
      <c r="J32" s="65">
        <f>VLOOKUP($A32,'Return Data'!$B$7:$R$2292,13,0)</f>
        <v>4.8209999999999997</v>
      </c>
      <c r="K32" s="66">
        <f t="shared" si="3"/>
        <v>8</v>
      </c>
      <c r="L32" s="65">
        <f>VLOOKUP($A32,'Return Data'!$B$7:$R$2292,17,0)</f>
        <v>4.5989000000000004</v>
      </c>
      <c r="M32" s="66">
        <f t="shared" si="8"/>
        <v>8</v>
      </c>
      <c r="N32" s="65">
        <f>VLOOKUP($A32,'Return Data'!$B$7:$R$2292,14,0)</f>
        <v>5.2949000000000002</v>
      </c>
      <c r="O32" s="66">
        <f>RANK(N32,N$8:N$32,0)</f>
        <v>9</v>
      </c>
      <c r="P32" s="65">
        <f>VLOOKUP($A32,'Return Data'!$B$7:$R$2292,15,0)</f>
        <v>5.7942999999999998</v>
      </c>
      <c r="Q32" s="66">
        <f>RANK(P32,P$8:P$32,0)</f>
        <v>7</v>
      </c>
      <c r="R32" s="65">
        <f>VLOOKUP($A32,'Return Data'!$B$7:$R$2292,16,0)</f>
        <v>6.7152000000000003</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1.071204</v>
      </c>
      <c r="E34" s="74"/>
      <c r="F34" s="75">
        <f>AVERAGE(F8:F32)</f>
        <v>2.0766319999999996</v>
      </c>
      <c r="G34" s="74"/>
      <c r="H34" s="75">
        <f>AVERAGE(H8:H32)</f>
        <v>3.3007400000000007</v>
      </c>
      <c r="I34" s="74"/>
      <c r="J34" s="75">
        <f>AVERAGE(J8:J32)</f>
        <v>4.4333920000000004</v>
      </c>
      <c r="K34" s="74"/>
      <c r="L34" s="75">
        <f>AVERAGE(L8:L32)</f>
        <v>4.1954782608695655</v>
      </c>
      <c r="M34" s="74"/>
      <c r="N34" s="75">
        <f>AVERAGE(N8:N32)</f>
        <v>4.9949380952380951</v>
      </c>
      <c r="O34" s="74"/>
      <c r="P34" s="75">
        <f>AVERAGE(P8:P32)</f>
        <v>5.5107352941176471</v>
      </c>
      <c r="Q34" s="74"/>
      <c r="R34" s="75">
        <f>AVERAGE(R8:R32)</f>
        <v>5.8907119999999997</v>
      </c>
      <c r="S34" s="76"/>
    </row>
    <row r="35" spans="1:19" x14ac:dyDescent="0.3">
      <c r="A35" s="73" t="s">
        <v>28</v>
      </c>
      <c r="B35" s="74"/>
      <c r="C35" s="74"/>
      <c r="D35" s="75">
        <f>MIN(D8:D32)</f>
        <v>0.66720000000000002</v>
      </c>
      <c r="E35" s="74"/>
      <c r="F35" s="75">
        <f>MIN(F8:F32)</f>
        <v>1.2616000000000001</v>
      </c>
      <c r="G35" s="74"/>
      <c r="H35" s="75">
        <f>MIN(H8:H32)</f>
        <v>2.1735000000000002</v>
      </c>
      <c r="I35" s="74"/>
      <c r="J35" s="75">
        <f>MIN(J8:J32)</f>
        <v>3.0800999999999998</v>
      </c>
      <c r="K35" s="74"/>
      <c r="L35" s="75">
        <f>MIN(L8:L32)</f>
        <v>2.6078999999999999</v>
      </c>
      <c r="M35" s="74"/>
      <c r="N35" s="75">
        <f>MIN(N8:N32)</f>
        <v>3.2191000000000001</v>
      </c>
      <c r="O35" s="74"/>
      <c r="P35" s="75">
        <f>MIN(P8:P32)</f>
        <v>2.9796</v>
      </c>
      <c r="Q35" s="74"/>
      <c r="R35" s="75">
        <f>MIN(R8:R32)</f>
        <v>3.5042</v>
      </c>
      <c r="S35" s="76"/>
    </row>
    <row r="36" spans="1:19" ht="15" thickBot="1" x14ac:dyDescent="0.35">
      <c r="A36" s="77" t="s">
        <v>29</v>
      </c>
      <c r="B36" s="78"/>
      <c r="C36" s="78"/>
      <c r="D36" s="79">
        <f>MAX(D8:D32)</f>
        <v>1.4138999999999999</v>
      </c>
      <c r="E36" s="78"/>
      <c r="F36" s="79">
        <f>MAX(F8:F32)</f>
        <v>2.6621999999999999</v>
      </c>
      <c r="G36" s="78"/>
      <c r="H36" s="79">
        <f>MAX(H8:H32)</f>
        <v>3.9</v>
      </c>
      <c r="I36" s="78"/>
      <c r="J36" s="79">
        <f>MAX(J8:J32)</f>
        <v>5.1426999999999996</v>
      </c>
      <c r="K36" s="78"/>
      <c r="L36" s="79">
        <f>MAX(L8:L32)</f>
        <v>5.0248999999999997</v>
      </c>
      <c r="M36" s="78"/>
      <c r="N36" s="79">
        <f>MAX(N8:N32)</f>
        <v>5.7263999999999999</v>
      </c>
      <c r="O36" s="78"/>
      <c r="P36" s="79">
        <f>MAX(P8:P32)</f>
        <v>6.0246000000000004</v>
      </c>
      <c r="Q36" s="78"/>
      <c r="R36" s="79">
        <f>MAX(R8:R32)</f>
        <v>7.1262999999999996</v>
      </c>
      <c r="S36" s="80"/>
    </row>
    <row r="37" spans="1:19" x14ac:dyDescent="0.3">
      <c r="A37" s="112" t="s">
        <v>432</v>
      </c>
    </row>
    <row r="38" spans="1:19" x14ac:dyDescent="0.3">
      <c r="A38" s="14" t="s">
        <v>340</v>
      </c>
    </row>
  </sheetData>
  <sheetProtection algorithmName="SHA-512" hashValue="X3RQdTf4xFTkfmFsMNP0luPUtK52qlpNZqoQyptFWRT792YZsBrZfMssSlLcbkodnijoImdAEoq1istXApFL5g==" saltValue="Kis6n4wEUUxjQ6GMqlUpbA=="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1691</v>
      </c>
      <c r="B8" s="64">
        <f>VLOOKUP($A8,'Return Data'!$B$7:$R$2292,3,0)</f>
        <v>44616</v>
      </c>
      <c r="C8" s="65">
        <f>VLOOKUP($A8,'Return Data'!$B$7:$R$2292,4,0)</f>
        <v>21.58</v>
      </c>
      <c r="D8" s="65">
        <f>VLOOKUP($A8,'Return Data'!$B$7:$R$2292,10,0)</f>
        <v>0.94679999999999997</v>
      </c>
      <c r="E8" s="66">
        <f t="shared" ref="E8:E32" si="0">RANK(D8,D$8:D$32,0)</f>
        <v>12</v>
      </c>
      <c r="F8" s="65">
        <f>VLOOKUP($A8,'Return Data'!$B$7:$R$2292,11,0)</f>
        <v>1.8357000000000001</v>
      </c>
      <c r="G8" s="66">
        <f t="shared" ref="G8:G32" si="1">RANK(F8,F$8:F$32,0)</f>
        <v>12</v>
      </c>
      <c r="H8" s="65">
        <f>VLOOKUP($A8,'Return Data'!$B$7:$R$2292,12,0)</f>
        <v>3.0135999999999998</v>
      </c>
      <c r="I8" s="66">
        <f t="shared" ref="I8:I32" si="2">RANK(H8,H$8:H$32,0)</f>
        <v>10</v>
      </c>
      <c r="J8" s="65">
        <f>VLOOKUP($A8,'Return Data'!$B$7:$R$2292,13,0)</f>
        <v>4.1525999999999996</v>
      </c>
      <c r="K8" s="66">
        <f t="shared" ref="K8:K32" si="3">RANK(J8,J$8:J$32,0)</f>
        <v>8</v>
      </c>
      <c r="L8" s="65">
        <f>VLOOKUP($A8,'Return Data'!$B$7:$R$2292,17,0)</f>
        <v>3.8767999999999998</v>
      </c>
      <c r="M8" s="66">
        <f t="shared" ref="M8:M23" si="4">RANK(L8,L$8:L$32,0)</f>
        <v>12</v>
      </c>
      <c r="N8" s="65">
        <f>VLOOKUP($A8,'Return Data'!$B$7:$R$2292,14,0)</f>
        <v>4.6619000000000002</v>
      </c>
      <c r="O8" s="66">
        <f t="shared" ref="O8:O18" si="5">RANK(N8,N$8:N$32,0)</f>
        <v>8</v>
      </c>
      <c r="P8" s="65">
        <f>VLOOKUP($A8,'Return Data'!$B$7:$R$2292,15,0)</f>
        <v>5.1334999999999997</v>
      </c>
      <c r="Q8" s="66">
        <f>RANK(P8,P$8:P$32,0)</f>
        <v>8</v>
      </c>
      <c r="R8" s="65">
        <f>VLOOKUP($A8,'Return Data'!$B$7:$R$2292,16,0)</f>
        <v>6.2961999999999998</v>
      </c>
      <c r="S8" s="67">
        <f t="shared" ref="S8:S32" si="6">RANK(R8,R$8:R$32,0)</f>
        <v>10</v>
      </c>
    </row>
    <row r="9" spans="1:20" x14ac:dyDescent="0.3">
      <c r="A9" s="63" t="s">
        <v>1692</v>
      </c>
      <c r="B9" s="64">
        <f>VLOOKUP($A9,'Return Data'!$B$7:$R$2292,3,0)</f>
        <v>44616</v>
      </c>
      <c r="C9" s="65">
        <f>VLOOKUP($A9,'Return Data'!$B$7:$R$2292,4,0)</f>
        <v>15.226000000000001</v>
      </c>
      <c r="D9" s="65">
        <f>VLOOKUP($A9,'Return Data'!$B$7:$R$2292,10,0)</f>
        <v>1.1902999999999999</v>
      </c>
      <c r="E9" s="66">
        <f t="shared" si="0"/>
        <v>2</v>
      </c>
      <c r="F9" s="65">
        <f>VLOOKUP($A9,'Return Data'!$B$7:$R$2292,11,0)</f>
        <v>2.2799</v>
      </c>
      <c r="G9" s="66">
        <f t="shared" si="1"/>
        <v>1</v>
      </c>
      <c r="H9" s="65">
        <f>VLOOKUP($A9,'Return Data'!$B$7:$R$2292,12,0)</f>
        <v>3.3203</v>
      </c>
      <c r="I9" s="66">
        <f t="shared" si="2"/>
        <v>2</v>
      </c>
      <c r="J9" s="65">
        <f>VLOOKUP($A9,'Return Data'!$B$7:$R$2292,13,0)</f>
        <v>4.3642000000000003</v>
      </c>
      <c r="K9" s="66">
        <f t="shared" si="3"/>
        <v>2</v>
      </c>
      <c r="L9" s="65">
        <f>VLOOKUP($A9,'Return Data'!$B$7:$R$2292,17,0)</f>
        <v>3.9325000000000001</v>
      </c>
      <c r="M9" s="66">
        <f t="shared" si="4"/>
        <v>9</v>
      </c>
      <c r="N9" s="65">
        <f>VLOOKUP($A9,'Return Data'!$B$7:$R$2292,14,0)</f>
        <v>4.6135000000000002</v>
      </c>
      <c r="O9" s="66">
        <f t="shared" si="5"/>
        <v>10</v>
      </c>
      <c r="P9" s="65">
        <f>VLOOKUP($A9,'Return Data'!$B$7:$R$2292,15,0)</f>
        <v>5.1021000000000001</v>
      </c>
      <c r="Q9" s="66">
        <f>RANK(P9,P$8:P$32,0)</f>
        <v>9</v>
      </c>
      <c r="R9" s="65">
        <f>VLOOKUP($A9,'Return Data'!$B$7:$R$2292,16,0)</f>
        <v>5.7366000000000001</v>
      </c>
      <c r="S9" s="67">
        <f t="shared" si="6"/>
        <v>13</v>
      </c>
    </row>
    <row r="10" spans="1:20" x14ac:dyDescent="0.3">
      <c r="A10" s="63" t="s">
        <v>1693</v>
      </c>
      <c r="B10" s="64">
        <f>VLOOKUP($A10,'Return Data'!$B$7:$R$2292,3,0)</f>
        <v>44616</v>
      </c>
      <c r="C10" s="65">
        <f>VLOOKUP($A10,'Return Data'!$B$7:$R$2292,4,0)</f>
        <v>13.12</v>
      </c>
      <c r="D10" s="65">
        <f>VLOOKUP($A10,'Return Data'!$B$7:$R$2292,10,0)</f>
        <v>0.96970000000000001</v>
      </c>
      <c r="E10" s="66">
        <f t="shared" si="0"/>
        <v>9</v>
      </c>
      <c r="F10" s="65">
        <f>VLOOKUP($A10,'Return Data'!$B$7:$R$2292,11,0)</f>
        <v>1.8553999999999999</v>
      </c>
      <c r="G10" s="66">
        <f t="shared" si="1"/>
        <v>11</v>
      </c>
      <c r="H10" s="65">
        <f>VLOOKUP($A10,'Return Data'!$B$7:$R$2292,12,0)</f>
        <v>2.9746000000000001</v>
      </c>
      <c r="I10" s="66">
        <f t="shared" si="2"/>
        <v>11</v>
      </c>
      <c r="J10" s="65">
        <f>VLOOKUP($A10,'Return Data'!$B$7:$R$2292,13,0)</f>
        <v>3.9948999999999999</v>
      </c>
      <c r="K10" s="66">
        <f t="shared" si="3"/>
        <v>13</v>
      </c>
      <c r="L10" s="65">
        <f>VLOOKUP($A10,'Return Data'!$B$7:$R$2292,17,0)</f>
        <v>4.0166000000000004</v>
      </c>
      <c r="M10" s="66">
        <f t="shared" si="4"/>
        <v>5</v>
      </c>
      <c r="N10" s="65">
        <f>VLOOKUP($A10,'Return Data'!$B$7:$R$2292,14,0)</f>
        <v>4.7668999999999997</v>
      </c>
      <c r="O10" s="66">
        <f t="shared" si="5"/>
        <v>5</v>
      </c>
      <c r="P10" s="65">
        <f>VLOOKUP($A10,'Return Data'!$B$7:$R$2292,15,0)</f>
        <v>5.3070000000000004</v>
      </c>
      <c r="Q10" s="66">
        <f>RANK(P10,P$8:P$32,0)</f>
        <v>3</v>
      </c>
      <c r="R10" s="65">
        <f>VLOOKUP($A10,'Return Data'!$B$7:$R$2292,16,0)</f>
        <v>5.4017999999999997</v>
      </c>
      <c r="S10" s="67">
        <f t="shared" si="6"/>
        <v>15</v>
      </c>
    </row>
    <row r="11" spans="1:20" x14ac:dyDescent="0.3">
      <c r="A11" s="63" t="s">
        <v>1694</v>
      </c>
      <c r="B11" s="64">
        <f>VLOOKUP($A11,'Return Data'!$B$7:$R$2292,3,0)</f>
        <v>44616</v>
      </c>
      <c r="C11" s="65">
        <f>VLOOKUP($A11,'Return Data'!$B$7:$R$2292,4,0)</f>
        <v>11.492000000000001</v>
      </c>
      <c r="D11" s="65">
        <f>VLOOKUP($A11,'Return Data'!$B$7:$R$2292,10,0)</f>
        <v>0.65780000000000005</v>
      </c>
      <c r="E11" s="66">
        <f t="shared" si="0"/>
        <v>22</v>
      </c>
      <c r="F11" s="65">
        <f>VLOOKUP($A11,'Return Data'!$B$7:$R$2292,11,0)</f>
        <v>1.2242999999999999</v>
      </c>
      <c r="G11" s="66">
        <f t="shared" si="1"/>
        <v>22</v>
      </c>
      <c r="H11" s="65">
        <f>VLOOKUP($A11,'Return Data'!$B$7:$R$2292,12,0)</f>
        <v>1.8623000000000001</v>
      </c>
      <c r="I11" s="66">
        <f t="shared" si="2"/>
        <v>24</v>
      </c>
      <c r="J11" s="65">
        <f>VLOOKUP($A11,'Return Data'!$B$7:$R$2292,13,0)</f>
        <v>2.5979999999999999</v>
      </c>
      <c r="K11" s="66">
        <f t="shared" si="3"/>
        <v>24</v>
      </c>
      <c r="L11" s="65">
        <f>VLOOKUP($A11,'Return Data'!$B$7:$R$2292,17,0)</f>
        <v>2.5539000000000001</v>
      </c>
      <c r="M11" s="66">
        <f t="shared" si="4"/>
        <v>20</v>
      </c>
      <c r="N11" s="65">
        <f>VLOOKUP($A11,'Return Data'!$B$7:$R$2292,14,0)</f>
        <v>3.4342999999999999</v>
      </c>
      <c r="O11" s="66">
        <f t="shared" si="5"/>
        <v>20</v>
      </c>
      <c r="P11" s="65"/>
      <c r="Q11" s="66"/>
      <c r="R11" s="65">
        <f>VLOOKUP($A11,'Return Data'!$B$7:$R$2292,16,0)</f>
        <v>3.8401999999999998</v>
      </c>
      <c r="S11" s="67">
        <f t="shared" si="6"/>
        <v>21</v>
      </c>
    </row>
    <row r="12" spans="1:20" x14ac:dyDescent="0.3">
      <c r="A12" s="63" t="s">
        <v>1695</v>
      </c>
      <c r="B12" s="64">
        <f>VLOOKUP($A12,'Return Data'!$B$7:$R$2292,3,0)</f>
        <v>44616</v>
      </c>
      <c r="C12" s="65">
        <f>VLOOKUP($A12,'Return Data'!$B$7:$R$2292,4,0)</f>
        <v>12.154</v>
      </c>
      <c r="D12" s="65">
        <f>VLOOKUP($A12,'Return Data'!$B$7:$R$2292,10,0)</f>
        <v>0.85470000000000002</v>
      </c>
      <c r="E12" s="66">
        <f t="shared" si="0"/>
        <v>19</v>
      </c>
      <c r="F12" s="65">
        <f>VLOOKUP($A12,'Return Data'!$B$7:$R$2292,11,0)</f>
        <v>1.6731</v>
      </c>
      <c r="G12" s="66">
        <f t="shared" si="1"/>
        <v>19</v>
      </c>
      <c r="H12" s="65">
        <f>VLOOKUP($A12,'Return Data'!$B$7:$R$2292,12,0)</f>
        <v>2.7734999999999999</v>
      </c>
      <c r="I12" s="66">
        <f t="shared" si="2"/>
        <v>19</v>
      </c>
      <c r="J12" s="65">
        <f>VLOOKUP($A12,'Return Data'!$B$7:$R$2292,13,0)</f>
        <v>3.7738999999999998</v>
      </c>
      <c r="K12" s="66">
        <f t="shared" si="3"/>
        <v>18</v>
      </c>
      <c r="L12" s="65">
        <f>VLOOKUP($A12,'Return Data'!$B$7:$R$2292,17,0)</f>
        <v>3.5493000000000001</v>
      </c>
      <c r="M12" s="66">
        <f t="shared" si="4"/>
        <v>16</v>
      </c>
      <c r="N12" s="65">
        <f>VLOOKUP($A12,'Return Data'!$B$7:$R$2292,14,0)</f>
        <v>4.5185000000000004</v>
      </c>
      <c r="O12" s="66">
        <f t="shared" si="5"/>
        <v>12</v>
      </c>
      <c r="P12" s="65"/>
      <c r="Q12" s="66"/>
      <c r="R12" s="65">
        <f>VLOOKUP($A12,'Return Data'!$B$7:$R$2292,16,0)</f>
        <v>4.8913000000000002</v>
      </c>
      <c r="S12" s="67">
        <f t="shared" si="6"/>
        <v>18</v>
      </c>
    </row>
    <row r="13" spans="1:20" x14ac:dyDescent="0.3">
      <c r="A13" s="63" t="s">
        <v>1696</v>
      </c>
      <c r="B13" s="64">
        <f>VLOOKUP($A13,'Return Data'!$B$7:$R$2292,3,0)</f>
        <v>44616</v>
      </c>
      <c r="C13" s="65">
        <f>VLOOKUP($A13,'Return Data'!$B$7:$R$2292,4,0)</f>
        <v>15.6945</v>
      </c>
      <c r="D13" s="65">
        <f>VLOOKUP($A13,'Return Data'!$B$7:$R$2292,10,0)</f>
        <v>1.0149999999999999</v>
      </c>
      <c r="E13" s="66">
        <f t="shared" si="0"/>
        <v>6</v>
      </c>
      <c r="F13" s="65">
        <f>VLOOKUP($A13,'Return Data'!$B$7:$R$2292,11,0)</f>
        <v>2.0255999999999998</v>
      </c>
      <c r="G13" s="66">
        <f t="shared" si="1"/>
        <v>4</v>
      </c>
      <c r="H13" s="65">
        <f>VLOOKUP($A13,'Return Data'!$B$7:$R$2292,12,0)</f>
        <v>3.2037</v>
      </c>
      <c r="I13" s="66">
        <f t="shared" si="2"/>
        <v>4</v>
      </c>
      <c r="J13" s="65">
        <f>VLOOKUP($A13,'Return Data'!$B$7:$R$2292,13,0)</f>
        <v>4.2047999999999996</v>
      </c>
      <c r="K13" s="66">
        <f t="shared" si="3"/>
        <v>6</v>
      </c>
      <c r="L13" s="65">
        <f>VLOOKUP($A13,'Return Data'!$B$7:$R$2292,17,0)</f>
        <v>4.1017999999999999</v>
      </c>
      <c r="M13" s="66">
        <f t="shared" si="4"/>
        <v>2</v>
      </c>
      <c r="N13" s="65">
        <f>VLOOKUP($A13,'Return Data'!$B$7:$R$2292,14,0)</f>
        <v>4.7854999999999999</v>
      </c>
      <c r="O13" s="66">
        <f t="shared" si="5"/>
        <v>2</v>
      </c>
      <c r="P13" s="65">
        <f>VLOOKUP($A13,'Return Data'!$B$7:$R$2292,15,0)</f>
        <v>5.2766999999999999</v>
      </c>
      <c r="Q13" s="66">
        <f t="shared" ref="Q13:Q18" si="7">RANK(P13,P$8:P$32,0)</f>
        <v>4</v>
      </c>
      <c r="R13" s="65">
        <f>VLOOKUP($A13,'Return Data'!$B$7:$R$2292,16,0)</f>
        <v>6.0537999999999998</v>
      </c>
      <c r="S13" s="67">
        <f t="shared" si="6"/>
        <v>11</v>
      </c>
    </row>
    <row r="14" spans="1:20" x14ac:dyDescent="0.3">
      <c r="A14" s="63" t="s">
        <v>1697</v>
      </c>
      <c r="B14" s="64">
        <f>VLOOKUP($A14,'Return Data'!$B$7:$R$2292,3,0)</f>
        <v>44616</v>
      </c>
      <c r="C14" s="65">
        <f>VLOOKUP($A14,'Return Data'!$B$7:$R$2292,4,0)</f>
        <v>24.829000000000001</v>
      </c>
      <c r="D14" s="65">
        <f>VLOOKUP($A14,'Return Data'!$B$7:$R$2292,10,0)</f>
        <v>0.92269999999999996</v>
      </c>
      <c r="E14" s="66">
        <f t="shared" si="0"/>
        <v>15</v>
      </c>
      <c r="F14" s="65">
        <f>VLOOKUP($A14,'Return Data'!$B$7:$R$2292,11,0)</f>
        <v>1.7164999999999999</v>
      </c>
      <c r="G14" s="66">
        <f t="shared" si="1"/>
        <v>18</v>
      </c>
      <c r="H14" s="65">
        <f>VLOOKUP($A14,'Return Data'!$B$7:$R$2292,12,0)</f>
        <v>2.8883000000000001</v>
      </c>
      <c r="I14" s="66">
        <f t="shared" si="2"/>
        <v>16</v>
      </c>
      <c r="J14" s="65">
        <f>VLOOKUP($A14,'Return Data'!$B$7:$R$2292,13,0)</f>
        <v>3.9697</v>
      </c>
      <c r="K14" s="66">
        <f t="shared" si="3"/>
        <v>14</v>
      </c>
      <c r="L14" s="65">
        <f>VLOOKUP($A14,'Return Data'!$B$7:$R$2292,17,0)</f>
        <v>3.5468000000000002</v>
      </c>
      <c r="M14" s="66">
        <f t="shared" si="4"/>
        <v>17</v>
      </c>
      <c r="N14" s="65">
        <f>VLOOKUP($A14,'Return Data'!$B$7:$R$2292,14,0)</f>
        <v>4.3990999999999998</v>
      </c>
      <c r="O14" s="66">
        <f t="shared" si="5"/>
        <v>15</v>
      </c>
      <c r="P14" s="65">
        <f>VLOOKUP($A14,'Return Data'!$B$7:$R$2292,15,0)</f>
        <v>4.8506999999999998</v>
      </c>
      <c r="Q14" s="66">
        <f t="shared" si="7"/>
        <v>14</v>
      </c>
      <c r="R14" s="65">
        <f>VLOOKUP($A14,'Return Data'!$B$7:$R$2292,16,0)</f>
        <v>6.5423</v>
      </c>
      <c r="S14" s="67">
        <f t="shared" si="6"/>
        <v>8</v>
      </c>
    </row>
    <row r="15" spans="1:20" x14ac:dyDescent="0.3">
      <c r="A15" s="63" t="s">
        <v>1698</v>
      </c>
      <c r="B15" s="64">
        <f>VLOOKUP($A15,'Return Data'!$B$7:$R$2292,3,0)</f>
        <v>44616</v>
      </c>
      <c r="C15" s="65">
        <f>VLOOKUP($A15,'Return Data'!$B$7:$R$2292,4,0)</f>
        <v>27.812799999999999</v>
      </c>
      <c r="D15" s="65">
        <f>VLOOKUP($A15,'Return Data'!$B$7:$R$2292,10,0)</f>
        <v>0.97040000000000004</v>
      </c>
      <c r="E15" s="66">
        <f t="shared" si="0"/>
        <v>8</v>
      </c>
      <c r="F15" s="65">
        <f>VLOOKUP($A15,'Return Data'!$B$7:$R$2292,11,0)</f>
        <v>1.9288000000000001</v>
      </c>
      <c r="G15" s="66">
        <f t="shared" si="1"/>
        <v>7</v>
      </c>
      <c r="H15" s="65">
        <f>VLOOKUP($A15,'Return Data'!$B$7:$R$2292,12,0)</f>
        <v>3.0992999999999999</v>
      </c>
      <c r="I15" s="66">
        <f t="shared" si="2"/>
        <v>6</v>
      </c>
      <c r="J15" s="65">
        <f>VLOOKUP($A15,'Return Data'!$B$7:$R$2292,13,0)</f>
        <v>4.2068000000000003</v>
      </c>
      <c r="K15" s="66">
        <f t="shared" si="3"/>
        <v>5</v>
      </c>
      <c r="L15" s="65">
        <f>VLOOKUP($A15,'Return Data'!$B$7:$R$2292,17,0)</f>
        <v>3.9670000000000001</v>
      </c>
      <c r="M15" s="66">
        <f t="shared" si="4"/>
        <v>8</v>
      </c>
      <c r="N15" s="65">
        <f>VLOOKUP($A15,'Return Data'!$B$7:$R$2292,14,0)</f>
        <v>4.6487999999999996</v>
      </c>
      <c r="O15" s="66">
        <f t="shared" si="5"/>
        <v>9</v>
      </c>
      <c r="P15" s="65">
        <f>VLOOKUP($A15,'Return Data'!$B$7:$R$2292,15,0)</f>
        <v>5.1527000000000003</v>
      </c>
      <c r="Q15" s="66">
        <f t="shared" si="7"/>
        <v>7</v>
      </c>
      <c r="R15" s="65">
        <f>VLOOKUP($A15,'Return Data'!$B$7:$R$2292,16,0)</f>
        <v>6.9782000000000002</v>
      </c>
      <c r="S15" s="67">
        <f t="shared" si="6"/>
        <v>2</v>
      </c>
    </row>
    <row r="16" spans="1:20" x14ac:dyDescent="0.3">
      <c r="A16" s="63" t="s">
        <v>1699</v>
      </c>
      <c r="B16" s="64">
        <f>VLOOKUP($A16,'Return Data'!$B$7:$R$2292,3,0)</f>
        <v>44616</v>
      </c>
      <c r="C16" s="65">
        <f>VLOOKUP($A16,'Return Data'!$B$7:$R$2292,4,0)</f>
        <v>26.366800000000001</v>
      </c>
      <c r="D16" s="65">
        <f>VLOOKUP($A16,'Return Data'!$B$7:$R$2292,10,0)</f>
        <v>0.93289999999999995</v>
      </c>
      <c r="E16" s="66">
        <f t="shared" si="0"/>
        <v>13</v>
      </c>
      <c r="F16" s="65">
        <f>VLOOKUP($A16,'Return Data'!$B$7:$R$2292,11,0)</f>
        <v>1.8184</v>
      </c>
      <c r="G16" s="66">
        <f t="shared" si="1"/>
        <v>13</v>
      </c>
      <c r="H16" s="65">
        <f>VLOOKUP($A16,'Return Data'!$B$7:$R$2292,12,0)</f>
        <v>2.9249999999999998</v>
      </c>
      <c r="I16" s="66">
        <f t="shared" si="2"/>
        <v>13</v>
      </c>
      <c r="J16" s="65">
        <f>VLOOKUP($A16,'Return Data'!$B$7:$R$2292,13,0)</f>
        <v>3.8986999999999998</v>
      </c>
      <c r="K16" s="66">
        <f t="shared" si="3"/>
        <v>15</v>
      </c>
      <c r="L16" s="65">
        <f>VLOOKUP($A16,'Return Data'!$B$7:$R$2292,17,0)</f>
        <v>3.5857000000000001</v>
      </c>
      <c r="M16" s="66">
        <f t="shared" si="4"/>
        <v>15</v>
      </c>
      <c r="N16" s="65">
        <f>VLOOKUP($A16,'Return Data'!$B$7:$R$2292,14,0)</f>
        <v>4.4425999999999997</v>
      </c>
      <c r="O16" s="66">
        <f t="shared" si="5"/>
        <v>14</v>
      </c>
      <c r="P16" s="65">
        <f>VLOOKUP($A16,'Return Data'!$B$7:$R$2292,15,0)</f>
        <v>5.0506000000000002</v>
      </c>
      <c r="Q16" s="66">
        <f t="shared" si="7"/>
        <v>12</v>
      </c>
      <c r="R16" s="65">
        <f>VLOOKUP($A16,'Return Data'!$B$7:$R$2292,16,0)</f>
        <v>6.5911</v>
      </c>
      <c r="S16" s="67">
        <f t="shared" si="6"/>
        <v>6</v>
      </c>
    </row>
    <row r="17" spans="1:19" x14ac:dyDescent="0.3">
      <c r="A17" s="63" t="s">
        <v>1700</v>
      </c>
      <c r="B17" s="64">
        <f>VLOOKUP($A17,'Return Data'!$B$7:$R$2292,3,0)</f>
        <v>44616</v>
      </c>
      <c r="C17" s="65">
        <f>VLOOKUP($A17,'Return Data'!$B$7:$R$2292,4,0)</f>
        <v>14.569699999999999</v>
      </c>
      <c r="D17" s="65">
        <f>VLOOKUP($A17,'Return Data'!$B$7:$R$2292,10,0)</f>
        <v>0.48970000000000002</v>
      </c>
      <c r="E17" s="66">
        <f t="shared" si="0"/>
        <v>25</v>
      </c>
      <c r="F17" s="65">
        <f>VLOOKUP($A17,'Return Data'!$B$7:$R$2292,11,0)</f>
        <v>1.1757</v>
      </c>
      <c r="G17" s="66">
        <f t="shared" si="1"/>
        <v>23</v>
      </c>
      <c r="H17" s="65">
        <f>VLOOKUP($A17,'Return Data'!$B$7:$R$2292,12,0)</f>
        <v>1.9359</v>
      </c>
      <c r="I17" s="66">
        <f t="shared" si="2"/>
        <v>22</v>
      </c>
      <c r="J17" s="65">
        <f>VLOOKUP($A17,'Return Data'!$B$7:$R$2292,13,0)</f>
        <v>2.6945999999999999</v>
      </c>
      <c r="K17" s="66">
        <f t="shared" si="3"/>
        <v>23</v>
      </c>
      <c r="L17" s="65">
        <f>VLOOKUP($A17,'Return Data'!$B$7:$R$2292,17,0)</f>
        <v>2.4388000000000001</v>
      </c>
      <c r="M17" s="66">
        <f t="shared" si="4"/>
        <v>22</v>
      </c>
      <c r="N17" s="65">
        <f>VLOOKUP($A17,'Return Data'!$B$7:$R$2292,14,0)</f>
        <v>3.6495000000000002</v>
      </c>
      <c r="O17" s="66">
        <f t="shared" si="5"/>
        <v>18</v>
      </c>
      <c r="P17" s="65">
        <f>VLOOKUP($A17,'Return Data'!$B$7:$R$2292,15,0)</f>
        <v>4.4671000000000003</v>
      </c>
      <c r="Q17" s="66">
        <f t="shared" si="7"/>
        <v>15</v>
      </c>
      <c r="R17" s="65">
        <f>VLOOKUP($A17,'Return Data'!$B$7:$R$2292,16,0)</f>
        <v>5.3746</v>
      </c>
      <c r="S17" s="67">
        <f t="shared" si="6"/>
        <v>16</v>
      </c>
    </row>
    <row r="18" spans="1:19" x14ac:dyDescent="0.3">
      <c r="A18" s="63" t="s">
        <v>1701</v>
      </c>
      <c r="B18" s="64">
        <f>VLOOKUP($A18,'Return Data'!$B$7:$R$2292,3,0)</f>
        <v>44616</v>
      </c>
      <c r="C18" s="65">
        <f>VLOOKUP($A18,'Return Data'!$B$7:$R$2292,4,0)</f>
        <v>25.649000000000001</v>
      </c>
      <c r="D18" s="65">
        <f>VLOOKUP($A18,'Return Data'!$B$7:$R$2292,10,0)</f>
        <v>1.2470000000000001</v>
      </c>
      <c r="E18" s="66">
        <f t="shared" si="0"/>
        <v>1</v>
      </c>
      <c r="F18" s="65">
        <f>VLOOKUP($A18,'Return Data'!$B$7:$R$2292,11,0)</f>
        <v>1.9902</v>
      </c>
      <c r="G18" s="66">
        <f t="shared" si="1"/>
        <v>5</v>
      </c>
      <c r="H18" s="65">
        <f>VLOOKUP($A18,'Return Data'!$B$7:$R$2292,12,0)</f>
        <v>3.0771999999999999</v>
      </c>
      <c r="I18" s="66">
        <f t="shared" si="2"/>
        <v>7</v>
      </c>
      <c r="J18" s="65">
        <f>VLOOKUP($A18,'Return Data'!$B$7:$R$2292,13,0)</f>
        <v>4.0380000000000003</v>
      </c>
      <c r="K18" s="66">
        <f t="shared" si="3"/>
        <v>11</v>
      </c>
      <c r="L18" s="65">
        <f>VLOOKUP($A18,'Return Data'!$B$7:$R$2292,17,0)</f>
        <v>3.8824000000000001</v>
      </c>
      <c r="M18" s="66">
        <f t="shared" si="4"/>
        <v>11</v>
      </c>
      <c r="N18" s="65">
        <f>VLOOKUP($A18,'Return Data'!$B$7:$R$2292,14,0)</f>
        <v>4.5884</v>
      </c>
      <c r="O18" s="66">
        <f t="shared" si="5"/>
        <v>11</v>
      </c>
      <c r="P18" s="65">
        <f>VLOOKUP($A18,'Return Data'!$B$7:$R$2292,15,0)</f>
        <v>5.0658000000000003</v>
      </c>
      <c r="Q18" s="66">
        <f t="shared" si="7"/>
        <v>10</v>
      </c>
      <c r="R18" s="65">
        <f>VLOOKUP($A18,'Return Data'!$B$7:$R$2292,16,0)</f>
        <v>6.5561999999999996</v>
      </c>
      <c r="S18" s="67">
        <f t="shared" si="6"/>
        <v>7</v>
      </c>
    </row>
    <row r="19" spans="1:19" x14ac:dyDescent="0.3">
      <c r="A19" s="63" t="s">
        <v>1702</v>
      </c>
      <c r="B19" s="64">
        <f>VLOOKUP($A19,'Return Data'!$B$7:$R$2292,3,0)</f>
        <v>44616</v>
      </c>
      <c r="C19" s="65">
        <f>VLOOKUP($A19,'Return Data'!$B$7:$R$2292,4,0)</f>
        <v>10.767200000000001</v>
      </c>
      <c r="D19" s="65">
        <f>VLOOKUP($A19,'Return Data'!$B$7:$R$2292,10,0)</f>
        <v>0.60450000000000004</v>
      </c>
      <c r="E19" s="66">
        <f t="shared" si="0"/>
        <v>23</v>
      </c>
      <c r="F19" s="65">
        <f>VLOOKUP($A19,'Return Data'!$B$7:$R$2292,11,0)</f>
        <v>1.1298999999999999</v>
      </c>
      <c r="G19" s="66">
        <f t="shared" si="1"/>
        <v>24</v>
      </c>
      <c r="H19" s="65">
        <f>VLOOKUP($A19,'Return Data'!$B$7:$R$2292,12,0)</f>
        <v>1.9312</v>
      </c>
      <c r="I19" s="66">
        <f t="shared" si="2"/>
        <v>23</v>
      </c>
      <c r="J19" s="65">
        <f>VLOOKUP($A19,'Return Data'!$B$7:$R$2292,13,0)</f>
        <v>2.7511999999999999</v>
      </c>
      <c r="K19" s="66">
        <f t="shared" si="3"/>
        <v>22</v>
      </c>
      <c r="L19" s="65">
        <f>VLOOKUP($A19,'Return Data'!$B$7:$R$2292,17,0)</f>
        <v>2.5474000000000001</v>
      </c>
      <c r="M19" s="66">
        <f t="shared" si="4"/>
        <v>21</v>
      </c>
      <c r="N19" s="65"/>
      <c r="O19" s="66"/>
      <c r="P19" s="65"/>
      <c r="Q19" s="66"/>
      <c r="R19" s="65">
        <f>VLOOKUP($A19,'Return Data'!$B$7:$R$2292,16,0)</f>
        <v>3.0467</v>
      </c>
      <c r="S19" s="67">
        <f t="shared" si="6"/>
        <v>23</v>
      </c>
    </row>
    <row r="20" spans="1:19" x14ac:dyDescent="0.3">
      <c r="A20" s="63" t="s">
        <v>1703</v>
      </c>
      <c r="B20" s="64">
        <f>VLOOKUP($A20,'Return Data'!$B$7:$R$2292,3,0)</f>
        <v>44616</v>
      </c>
      <c r="C20" s="65">
        <f>VLOOKUP($A20,'Return Data'!$B$7:$R$2292,4,0)</f>
        <v>26.789899999999999</v>
      </c>
      <c r="D20" s="65">
        <f>VLOOKUP($A20,'Return Data'!$B$7:$R$2292,10,0)</f>
        <v>0.82650000000000001</v>
      </c>
      <c r="E20" s="66">
        <f t="shared" si="0"/>
        <v>20</v>
      </c>
      <c r="F20" s="65">
        <f>VLOOKUP($A20,'Return Data'!$B$7:$R$2292,11,0)</f>
        <v>1.5569</v>
      </c>
      <c r="G20" s="66">
        <f t="shared" si="1"/>
        <v>20</v>
      </c>
      <c r="H20" s="65">
        <f>VLOOKUP($A20,'Return Data'!$B$7:$R$2292,12,0)</f>
        <v>2.5583999999999998</v>
      </c>
      <c r="I20" s="66">
        <f t="shared" si="2"/>
        <v>20</v>
      </c>
      <c r="J20" s="65">
        <f>VLOOKUP($A20,'Return Data'!$B$7:$R$2292,13,0)</f>
        <v>3.2294</v>
      </c>
      <c r="K20" s="66">
        <f t="shared" si="3"/>
        <v>20</v>
      </c>
      <c r="L20" s="65">
        <f>VLOOKUP($A20,'Return Data'!$B$7:$R$2292,17,0)</f>
        <v>2.6425999999999998</v>
      </c>
      <c r="M20" s="66">
        <f t="shared" si="4"/>
        <v>19</v>
      </c>
      <c r="N20" s="65">
        <f>VLOOKUP($A20,'Return Data'!$B$7:$R$2292,14,0)</f>
        <v>3.4836999999999998</v>
      </c>
      <c r="O20" s="66">
        <f>RANK(N20,N$8:N$32,0)</f>
        <v>19</v>
      </c>
      <c r="P20" s="65">
        <f>VLOOKUP($A20,'Return Data'!$B$7:$R$2292,15,0)</f>
        <v>4.1791999999999998</v>
      </c>
      <c r="Q20" s="66">
        <f>RANK(P20,P$8:P$32,0)</f>
        <v>16</v>
      </c>
      <c r="R20" s="65">
        <f>VLOOKUP($A20,'Return Data'!$B$7:$R$2292,16,0)</f>
        <v>6.5136000000000003</v>
      </c>
      <c r="S20" s="67">
        <f t="shared" si="6"/>
        <v>9</v>
      </c>
    </row>
    <row r="21" spans="1:19" x14ac:dyDescent="0.3">
      <c r="A21" s="63" t="s">
        <v>1704</v>
      </c>
      <c r="B21" s="64">
        <f>VLOOKUP($A21,'Return Data'!$B$7:$R$2292,3,0)</f>
        <v>44616</v>
      </c>
      <c r="C21" s="65">
        <f>VLOOKUP($A21,'Return Data'!$B$7:$R$2292,4,0)</f>
        <v>30.180099999999999</v>
      </c>
      <c r="D21" s="65">
        <f>VLOOKUP($A21,'Return Data'!$B$7:$R$2292,10,0)</f>
        <v>1.0602</v>
      </c>
      <c r="E21" s="66">
        <f t="shared" si="0"/>
        <v>3</v>
      </c>
      <c r="F21" s="65">
        <f>VLOOKUP($A21,'Return Data'!$B$7:$R$2292,11,0)</f>
        <v>2.0446</v>
      </c>
      <c r="G21" s="66">
        <f t="shared" si="1"/>
        <v>3</v>
      </c>
      <c r="H21" s="65">
        <f>VLOOKUP($A21,'Return Data'!$B$7:$R$2292,12,0)</f>
        <v>3.2522000000000002</v>
      </c>
      <c r="I21" s="66">
        <f t="shared" si="2"/>
        <v>3</v>
      </c>
      <c r="J21" s="65">
        <f>VLOOKUP($A21,'Return Data'!$B$7:$R$2292,13,0)</f>
        <v>4.3098999999999998</v>
      </c>
      <c r="K21" s="66">
        <f t="shared" si="3"/>
        <v>3</v>
      </c>
      <c r="L21" s="65">
        <f>VLOOKUP($A21,'Return Data'!$B$7:$R$2292,17,0)</f>
        <v>4.0964999999999998</v>
      </c>
      <c r="M21" s="66">
        <f t="shared" si="4"/>
        <v>4</v>
      </c>
      <c r="N21" s="65">
        <f>VLOOKUP($A21,'Return Data'!$B$7:$R$2292,14,0)</f>
        <v>4.7832999999999997</v>
      </c>
      <c r="O21" s="66">
        <f>RANK(N21,N$8:N$32,0)</f>
        <v>3</v>
      </c>
      <c r="P21" s="65">
        <f>VLOOKUP($A21,'Return Data'!$B$7:$R$2292,15,0)</f>
        <v>5.3230000000000004</v>
      </c>
      <c r="Q21" s="66">
        <f>RANK(P21,P$8:P$32,0)</f>
        <v>2</v>
      </c>
      <c r="R21" s="65">
        <f>VLOOKUP($A21,'Return Data'!$B$7:$R$2292,16,0)</f>
        <v>6.9600999999999997</v>
      </c>
      <c r="S21" s="67">
        <f t="shared" si="6"/>
        <v>3</v>
      </c>
    </row>
    <row r="22" spans="1:19" x14ac:dyDescent="0.3">
      <c r="A22" s="63" t="s">
        <v>1705</v>
      </c>
      <c r="B22" s="64">
        <f>VLOOKUP($A22,'Return Data'!$B$7:$R$2292,3,0)</f>
        <v>44616</v>
      </c>
      <c r="C22" s="65">
        <f>VLOOKUP($A22,'Return Data'!$B$7:$R$2292,4,0)</f>
        <v>15.506</v>
      </c>
      <c r="D22" s="65">
        <f>VLOOKUP($A22,'Return Data'!$B$7:$R$2292,10,0)</f>
        <v>0.95709999999999995</v>
      </c>
      <c r="E22" s="66">
        <f t="shared" si="0"/>
        <v>10</v>
      </c>
      <c r="F22" s="65">
        <f>VLOOKUP($A22,'Return Data'!$B$7:$R$2292,11,0)</f>
        <v>1.7587999999999999</v>
      </c>
      <c r="G22" s="66">
        <f t="shared" si="1"/>
        <v>16</v>
      </c>
      <c r="H22" s="65">
        <f>VLOOKUP($A22,'Return Data'!$B$7:$R$2292,12,0)</f>
        <v>2.9205000000000001</v>
      </c>
      <c r="I22" s="66">
        <f t="shared" si="2"/>
        <v>15</v>
      </c>
      <c r="J22" s="65">
        <f>VLOOKUP($A22,'Return Data'!$B$7:$R$2292,13,0)</f>
        <v>4.0042999999999997</v>
      </c>
      <c r="K22" s="66">
        <f t="shared" si="3"/>
        <v>12</v>
      </c>
      <c r="L22" s="65">
        <f>VLOOKUP($A22,'Return Data'!$B$7:$R$2292,17,0)</f>
        <v>4.0965999999999996</v>
      </c>
      <c r="M22" s="66">
        <f t="shared" si="4"/>
        <v>3</v>
      </c>
      <c r="N22" s="65">
        <f>VLOOKUP($A22,'Return Data'!$B$7:$R$2292,14,0)</f>
        <v>4.7671999999999999</v>
      </c>
      <c r="O22" s="66">
        <f>RANK(N22,N$8:N$32,0)</f>
        <v>4</v>
      </c>
      <c r="P22" s="65">
        <f>VLOOKUP($A22,'Return Data'!$B$7:$R$2292,15,0)</f>
        <v>5.2717000000000001</v>
      </c>
      <c r="Q22" s="66">
        <f>RANK(P22,P$8:P$32,0)</f>
        <v>5</v>
      </c>
      <c r="R22" s="65">
        <f>VLOOKUP($A22,'Return Data'!$B$7:$R$2292,16,0)</f>
        <v>5.8933</v>
      </c>
      <c r="S22" s="67">
        <f t="shared" si="6"/>
        <v>12</v>
      </c>
    </row>
    <row r="23" spans="1:19" x14ac:dyDescent="0.3">
      <c r="A23" s="63" t="s">
        <v>1706</v>
      </c>
      <c r="B23" s="64">
        <f>VLOOKUP($A23,'Return Data'!$B$7:$R$2292,3,0)</f>
        <v>44616</v>
      </c>
      <c r="C23" s="65">
        <f>VLOOKUP($A23,'Return Data'!$B$7:$R$2292,4,0)</f>
        <v>11.342700000000001</v>
      </c>
      <c r="D23" s="65">
        <f>VLOOKUP($A23,'Return Data'!$B$7:$R$2292,10,0)</f>
        <v>0.99909999999999999</v>
      </c>
      <c r="E23" s="66">
        <f t="shared" si="0"/>
        <v>7</v>
      </c>
      <c r="F23" s="65">
        <f>VLOOKUP($A23,'Return Data'!$B$7:$R$2292,11,0)</f>
        <v>1.8662000000000001</v>
      </c>
      <c r="G23" s="66">
        <f t="shared" si="1"/>
        <v>9</v>
      </c>
      <c r="H23" s="65">
        <f>VLOOKUP($A23,'Return Data'!$B$7:$R$2292,12,0)</f>
        <v>2.8331</v>
      </c>
      <c r="I23" s="66">
        <f t="shared" si="2"/>
        <v>18</v>
      </c>
      <c r="J23" s="65">
        <f>VLOOKUP($A23,'Return Data'!$B$7:$R$2292,13,0)</f>
        <v>3.7511999999999999</v>
      </c>
      <c r="K23" s="66">
        <f t="shared" si="3"/>
        <v>19</v>
      </c>
      <c r="L23" s="65">
        <f>VLOOKUP($A23,'Return Data'!$B$7:$R$2292,17,0)</f>
        <v>3.3997999999999999</v>
      </c>
      <c r="M23" s="66">
        <f t="shared" si="4"/>
        <v>18</v>
      </c>
      <c r="N23" s="65">
        <f>VLOOKUP($A23,'Return Data'!$B$7:$R$2292,14,0)</f>
        <v>4.0846999999999998</v>
      </c>
      <c r="O23" s="66">
        <f>RANK(N23,N$8:N$32,0)</f>
        <v>17</v>
      </c>
      <c r="P23" s="65"/>
      <c r="Q23" s="66"/>
      <c r="R23" s="65">
        <f>VLOOKUP($A23,'Return Data'!$B$7:$R$2292,16,0)</f>
        <v>4.1685999999999996</v>
      </c>
      <c r="S23" s="67">
        <f t="shared" si="6"/>
        <v>20</v>
      </c>
    </row>
    <row r="24" spans="1:19" x14ac:dyDescent="0.3">
      <c r="A24" s="63" t="s">
        <v>1707</v>
      </c>
      <c r="B24" s="64">
        <f>VLOOKUP($A24,'Return Data'!$B$7:$R$2292,3,0)</f>
        <v>44616</v>
      </c>
      <c r="C24" s="65">
        <f>VLOOKUP($A24,'Return Data'!$B$7:$R$2292,4,0)</f>
        <v>10.4367</v>
      </c>
      <c r="D24" s="65">
        <f>VLOOKUP($A24,'Return Data'!$B$7:$R$2292,10,0)</f>
        <v>0.75880000000000003</v>
      </c>
      <c r="E24" s="66">
        <f t="shared" si="0"/>
        <v>21</v>
      </c>
      <c r="F24" s="65">
        <f>VLOOKUP($A24,'Return Data'!$B$7:$R$2292,11,0)</f>
        <v>1.4019999999999999</v>
      </c>
      <c r="G24" s="66">
        <f t="shared" si="1"/>
        <v>21</v>
      </c>
      <c r="H24" s="65">
        <f>VLOOKUP($A24,'Return Data'!$B$7:$R$2292,12,0)</f>
        <v>2.3407</v>
      </c>
      <c r="I24" s="66">
        <f t="shared" si="2"/>
        <v>21</v>
      </c>
      <c r="J24" s="65">
        <f>VLOOKUP($A24,'Return Data'!$B$7:$R$2292,13,0)</f>
        <v>3.1162000000000001</v>
      </c>
      <c r="K24" s="66">
        <f t="shared" si="3"/>
        <v>21</v>
      </c>
      <c r="L24" s="65"/>
      <c r="M24" s="66"/>
      <c r="N24" s="65"/>
      <c r="O24" s="66"/>
      <c r="P24" s="65"/>
      <c r="Q24" s="66"/>
      <c r="R24" s="65">
        <f>VLOOKUP($A24,'Return Data'!$B$7:$R$2292,16,0)</f>
        <v>2.8824999999999998</v>
      </c>
      <c r="S24" s="67">
        <f t="shared" si="6"/>
        <v>25</v>
      </c>
    </row>
    <row r="25" spans="1:19" x14ac:dyDescent="0.3">
      <c r="A25" s="63" t="s">
        <v>1708</v>
      </c>
      <c r="B25" s="64">
        <f>VLOOKUP($A25,'Return Data'!$B$7:$R$2292,3,0)</f>
        <v>44616</v>
      </c>
      <c r="C25" s="65">
        <f>VLOOKUP($A25,'Return Data'!$B$7:$R$2292,4,0)</f>
        <v>10.611000000000001</v>
      </c>
      <c r="D25" s="65">
        <f>VLOOKUP($A25,'Return Data'!$B$7:$R$2292,10,0)</f>
        <v>0.93220000000000003</v>
      </c>
      <c r="E25" s="66">
        <f t="shared" si="0"/>
        <v>14</v>
      </c>
      <c r="F25" s="65">
        <f>VLOOKUP($A25,'Return Data'!$B$7:$R$2292,11,0)</f>
        <v>1.8134999999999999</v>
      </c>
      <c r="G25" s="66">
        <f t="shared" si="1"/>
        <v>14</v>
      </c>
      <c r="H25" s="65">
        <f>VLOOKUP($A25,'Return Data'!$B$7:$R$2292,12,0)</f>
        <v>2.9295</v>
      </c>
      <c r="I25" s="66">
        <f t="shared" si="2"/>
        <v>12</v>
      </c>
      <c r="J25" s="65">
        <f>VLOOKUP($A25,'Return Data'!$B$7:$R$2292,13,0)</f>
        <v>3.8969999999999998</v>
      </c>
      <c r="K25" s="66">
        <f t="shared" si="3"/>
        <v>16</v>
      </c>
      <c r="L25" s="65"/>
      <c r="M25" s="66"/>
      <c r="N25" s="65"/>
      <c r="O25" s="66"/>
      <c r="P25" s="65"/>
      <c r="Q25" s="66"/>
      <c r="R25" s="65">
        <f>VLOOKUP($A25,'Return Data'!$B$7:$R$2292,16,0)</f>
        <v>3.5825</v>
      </c>
      <c r="S25" s="67">
        <f t="shared" si="6"/>
        <v>22</v>
      </c>
    </row>
    <row r="26" spans="1:19" x14ac:dyDescent="0.3">
      <c r="A26" s="63" t="s">
        <v>1709</v>
      </c>
      <c r="B26" s="64">
        <f>VLOOKUP($A26,'Return Data'!$B$7:$R$2292,3,0)</f>
        <v>44616</v>
      </c>
      <c r="C26" s="65">
        <f>VLOOKUP($A26,'Return Data'!$B$7:$R$2292,4,0)</f>
        <v>21.615100000000002</v>
      </c>
      <c r="D26" s="65">
        <f>VLOOKUP($A26,'Return Data'!$B$7:$R$2292,10,0)</f>
        <v>1.0168999999999999</v>
      </c>
      <c r="E26" s="66">
        <f t="shared" si="0"/>
        <v>5</v>
      </c>
      <c r="F26" s="65">
        <f>VLOOKUP($A26,'Return Data'!$B$7:$R$2292,11,0)</f>
        <v>1.9710000000000001</v>
      </c>
      <c r="G26" s="66">
        <f t="shared" si="1"/>
        <v>6</v>
      </c>
      <c r="H26" s="65">
        <f>VLOOKUP($A26,'Return Data'!$B$7:$R$2292,12,0)</f>
        <v>3.1545000000000001</v>
      </c>
      <c r="I26" s="66">
        <f t="shared" si="2"/>
        <v>5</v>
      </c>
      <c r="J26" s="65">
        <f>VLOOKUP($A26,'Return Data'!$B$7:$R$2292,13,0)</f>
        <v>4.1856999999999998</v>
      </c>
      <c r="K26" s="66">
        <f t="shared" si="3"/>
        <v>7</v>
      </c>
      <c r="L26" s="65">
        <f>VLOOKUP($A26,'Return Data'!$B$7:$R$2292,17,0)</f>
        <v>3.9759000000000002</v>
      </c>
      <c r="M26" s="66">
        <f t="shared" ref="M26:M32" si="8">RANK(L26,L$8:L$32,0)</f>
        <v>7</v>
      </c>
      <c r="N26" s="65">
        <f>VLOOKUP($A26,'Return Data'!$B$7:$R$2292,14,0)</f>
        <v>4.702</v>
      </c>
      <c r="O26" s="66">
        <f>RANK(N26,N$8:N$32,0)</f>
        <v>7</v>
      </c>
      <c r="P26" s="65">
        <f>VLOOKUP($A26,'Return Data'!$B$7:$R$2292,15,0)</f>
        <v>5.3244999999999996</v>
      </c>
      <c r="Q26" s="66">
        <f>RANK(P26,P$8:P$32,0)</f>
        <v>1</v>
      </c>
      <c r="R26" s="65">
        <f>VLOOKUP($A26,'Return Data'!$B$7:$R$2292,16,0)</f>
        <v>7.0126999999999997</v>
      </c>
      <c r="S26" s="67">
        <f t="shared" si="6"/>
        <v>1</v>
      </c>
    </row>
    <row r="27" spans="1:19" x14ac:dyDescent="0.3">
      <c r="A27" s="63" t="s">
        <v>1710</v>
      </c>
      <c r="B27" s="64">
        <f>VLOOKUP($A27,'Return Data'!$B$7:$R$2292,3,0)</f>
        <v>44616</v>
      </c>
      <c r="C27" s="65">
        <f>VLOOKUP($A27,'Return Data'!$B$7:$R$2292,4,0)</f>
        <v>15.1015</v>
      </c>
      <c r="D27" s="65">
        <f>VLOOKUP($A27,'Return Data'!$B$7:$R$2292,10,0)</f>
        <v>0.90939999999999999</v>
      </c>
      <c r="E27" s="66">
        <f t="shared" si="0"/>
        <v>17</v>
      </c>
      <c r="F27" s="65">
        <f>VLOOKUP($A27,'Return Data'!$B$7:$R$2292,11,0)</f>
        <v>1.7518</v>
      </c>
      <c r="G27" s="66">
        <f t="shared" si="1"/>
        <v>17</v>
      </c>
      <c r="H27" s="65">
        <f>VLOOKUP($A27,'Return Data'!$B$7:$R$2292,12,0)</f>
        <v>2.8824999999999998</v>
      </c>
      <c r="I27" s="66">
        <f t="shared" si="2"/>
        <v>17</v>
      </c>
      <c r="J27" s="65">
        <f>VLOOKUP($A27,'Return Data'!$B$7:$R$2292,13,0)</f>
        <v>3.8060999999999998</v>
      </c>
      <c r="K27" s="66">
        <f t="shared" si="3"/>
        <v>17</v>
      </c>
      <c r="L27" s="65">
        <f>VLOOKUP($A27,'Return Data'!$B$7:$R$2292,17,0)</f>
        <v>3.5916999999999999</v>
      </c>
      <c r="M27" s="66">
        <f t="shared" si="8"/>
        <v>14</v>
      </c>
      <c r="N27" s="65">
        <f>VLOOKUP($A27,'Return Data'!$B$7:$R$2292,14,0)</f>
        <v>4.3781999999999996</v>
      </c>
      <c r="O27" s="66">
        <f>RANK(N27,N$8:N$32,0)</f>
        <v>16</v>
      </c>
      <c r="P27" s="65">
        <f>VLOOKUP($A27,'Return Data'!$B$7:$R$2292,15,0)</f>
        <v>4.9332000000000003</v>
      </c>
      <c r="Q27" s="66">
        <f>RANK(P27,P$8:P$32,0)</f>
        <v>13</v>
      </c>
      <c r="R27" s="65">
        <f>VLOOKUP($A27,'Return Data'!$B$7:$R$2292,16,0)</f>
        <v>5.6489000000000003</v>
      </c>
      <c r="S27" s="67">
        <f t="shared" si="6"/>
        <v>14</v>
      </c>
    </row>
    <row r="28" spans="1:19" x14ac:dyDescent="0.3">
      <c r="A28" s="63" t="s">
        <v>1711</v>
      </c>
      <c r="B28" s="64">
        <f>VLOOKUP($A28,'Return Data'!$B$7:$R$2292,3,0)</f>
        <v>44616</v>
      </c>
      <c r="C28" s="65">
        <f>VLOOKUP($A28,'Return Data'!$B$7:$R$2292,4,0)</f>
        <v>27.259399999999999</v>
      </c>
      <c r="D28" s="65">
        <f>VLOOKUP($A28,'Return Data'!$B$7:$R$2292,10,0)</f>
        <v>1.0407999999999999</v>
      </c>
      <c r="E28" s="66">
        <f t="shared" si="0"/>
        <v>4</v>
      </c>
      <c r="F28" s="65">
        <f>VLOOKUP($A28,'Return Data'!$B$7:$R$2292,11,0)</f>
        <v>2.2574999999999998</v>
      </c>
      <c r="G28" s="66">
        <f t="shared" si="1"/>
        <v>2</v>
      </c>
      <c r="H28" s="65">
        <f>VLOOKUP($A28,'Return Data'!$B$7:$R$2292,12,0)</f>
        <v>3.423</v>
      </c>
      <c r="I28" s="66">
        <f t="shared" si="2"/>
        <v>1</v>
      </c>
      <c r="J28" s="65">
        <f>VLOOKUP($A28,'Return Data'!$B$7:$R$2292,13,0)</f>
        <v>4.4565999999999999</v>
      </c>
      <c r="K28" s="66">
        <f t="shared" si="3"/>
        <v>1</v>
      </c>
      <c r="L28" s="65">
        <f>VLOOKUP($A28,'Return Data'!$B$7:$R$2292,17,0)</f>
        <v>3.6316999999999999</v>
      </c>
      <c r="M28" s="66">
        <f t="shared" si="8"/>
        <v>13</v>
      </c>
      <c r="N28" s="65">
        <f>VLOOKUP($A28,'Return Data'!$B$7:$R$2292,14,0)</f>
        <v>4.4992000000000001</v>
      </c>
      <c r="O28" s="66">
        <f>RANK(N28,N$8:N$32,0)</f>
        <v>13</v>
      </c>
      <c r="P28" s="65">
        <f>VLOOKUP($A28,'Return Data'!$B$7:$R$2292,15,0)</f>
        <v>5.0536000000000003</v>
      </c>
      <c r="Q28" s="66">
        <f>RANK(P28,P$8:P$32,0)</f>
        <v>11</v>
      </c>
      <c r="R28" s="65">
        <f>VLOOKUP($A28,'Return Data'!$B$7:$R$2292,16,0)</f>
        <v>6.7645</v>
      </c>
      <c r="S28" s="67">
        <f t="shared" si="6"/>
        <v>5</v>
      </c>
    </row>
    <row r="29" spans="1:19" x14ac:dyDescent="0.3">
      <c r="A29" s="63" t="s">
        <v>1990</v>
      </c>
      <c r="B29" s="64">
        <f>VLOOKUP($A29,'Return Data'!$B$7:$R$2292,3,0)</f>
        <v>44616</v>
      </c>
      <c r="C29" s="65">
        <f>VLOOKUP($A29,'Return Data'!$B$7:$R$2292,4,0)</f>
        <v>11.8497</v>
      </c>
      <c r="D29" s="65">
        <f>VLOOKUP($A29,'Return Data'!$B$7:$R$2292,10,0)</f>
        <v>0.53359999999999996</v>
      </c>
      <c r="E29" s="66">
        <f t="shared" si="0"/>
        <v>24</v>
      </c>
      <c r="F29" s="65">
        <f>VLOOKUP($A29,'Return Data'!$B$7:$R$2292,11,0)</f>
        <v>1.0006999999999999</v>
      </c>
      <c r="G29" s="66">
        <f t="shared" si="1"/>
        <v>25</v>
      </c>
      <c r="H29" s="65">
        <f>VLOOKUP($A29,'Return Data'!$B$7:$R$2292,12,0)</f>
        <v>1.7988999999999999</v>
      </c>
      <c r="I29" s="66">
        <f t="shared" si="2"/>
        <v>25</v>
      </c>
      <c r="J29" s="65">
        <f>VLOOKUP($A29,'Return Data'!$B$7:$R$2292,13,0)</f>
        <v>2.5948000000000002</v>
      </c>
      <c r="K29" s="66">
        <f t="shared" si="3"/>
        <v>25</v>
      </c>
      <c r="L29" s="65">
        <f>VLOOKUP($A29,'Return Data'!$B$7:$R$2292,17,0)</f>
        <v>2.1377999999999999</v>
      </c>
      <c r="M29" s="66">
        <f t="shared" si="8"/>
        <v>23</v>
      </c>
      <c r="N29" s="65">
        <f>VLOOKUP($A29,'Return Data'!$B$7:$R$2292,14,0)</f>
        <v>2.7536</v>
      </c>
      <c r="O29" s="66">
        <f>RANK(N29,N$8:N$32,0)</f>
        <v>21</v>
      </c>
      <c r="P29" s="65">
        <f>VLOOKUP($A29,'Return Data'!$B$7:$R$2292,15,0)</f>
        <v>2.4487999999999999</v>
      </c>
      <c r="Q29" s="66">
        <f>RANK(P29,P$8:P$32,0)</f>
        <v>17</v>
      </c>
      <c r="R29" s="65">
        <f>VLOOKUP($A29,'Return Data'!$B$7:$R$2292,16,0)</f>
        <v>2.944</v>
      </c>
      <c r="S29" s="67">
        <f t="shared" si="6"/>
        <v>24</v>
      </c>
    </row>
    <row r="30" spans="1:19" x14ac:dyDescent="0.3">
      <c r="A30" s="63" t="s">
        <v>1712</v>
      </c>
      <c r="B30" s="64">
        <f>VLOOKUP($A30,'Return Data'!$B$7:$R$2292,3,0)</f>
        <v>44616</v>
      </c>
      <c r="C30" s="65">
        <f>VLOOKUP($A30,'Return Data'!$B$7:$R$2292,4,0)</f>
        <v>11.681699999999999</v>
      </c>
      <c r="D30" s="65">
        <f>VLOOKUP($A30,'Return Data'!$B$7:$R$2292,10,0)</f>
        <v>0.91569999999999996</v>
      </c>
      <c r="E30" s="66">
        <f t="shared" si="0"/>
        <v>16</v>
      </c>
      <c r="F30" s="65">
        <f>VLOOKUP($A30,'Return Data'!$B$7:$R$2292,11,0)</f>
        <v>1.7685</v>
      </c>
      <c r="G30" s="66">
        <f t="shared" si="1"/>
        <v>15</v>
      </c>
      <c r="H30" s="65">
        <f>VLOOKUP($A30,'Return Data'!$B$7:$R$2292,12,0)</f>
        <v>2.9243000000000001</v>
      </c>
      <c r="I30" s="66">
        <f t="shared" si="2"/>
        <v>14</v>
      </c>
      <c r="J30" s="65">
        <f>VLOOKUP($A30,'Return Data'!$B$7:$R$2292,13,0)</f>
        <v>4.0491000000000001</v>
      </c>
      <c r="K30" s="66">
        <f t="shared" si="3"/>
        <v>10</v>
      </c>
      <c r="L30" s="65">
        <f>VLOOKUP($A30,'Return Data'!$B$7:$R$2292,17,0)</f>
        <v>4.2201000000000004</v>
      </c>
      <c r="M30" s="66">
        <f t="shared" si="8"/>
        <v>1</v>
      </c>
      <c r="N30" s="65">
        <f>VLOOKUP($A30,'Return Data'!$B$7:$R$2292,14,0)</f>
        <v>4.9189999999999996</v>
      </c>
      <c r="O30" s="66">
        <f>RANK(N30,N$8:N$32,0)</f>
        <v>1</v>
      </c>
      <c r="P30" s="65"/>
      <c r="Q30" s="66"/>
      <c r="R30" s="65">
        <f>VLOOKUP($A30,'Return Data'!$B$7:$R$2292,16,0)</f>
        <v>4.9949000000000003</v>
      </c>
      <c r="S30" s="67">
        <f t="shared" si="6"/>
        <v>17</v>
      </c>
    </row>
    <row r="31" spans="1:19" x14ac:dyDescent="0.3">
      <c r="A31" s="63" t="s">
        <v>1713</v>
      </c>
      <c r="B31" s="64">
        <f>VLOOKUP($A31,'Return Data'!$B$7:$R$2292,3,0)</f>
        <v>44616</v>
      </c>
      <c r="C31" s="65">
        <f>VLOOKUP($A31,'Return Data'!$B$7:$R$2292,4,0)</f>
        <v>11.475899999999999</v>
      </c>
      <c r="D31" s="65">
        <f>VLOOKUP($A31,'Return Data'!$B$7:$R$2292,10,0)</f>
        <v>0.89059999999999995</v>
      </c>
      <c r="E31" s="66">
        <f t="shared" si="0"/>
        <v>18</v>
      </c>
      <c r="F31" s="65">
        <f>VLOOKUP($A31,'Return Data'!$B$7:$R$2292,11,0)</f>
        <v>1.9218999999999999</v>
      </c>
      <c r="G31" s="66">
        <f t="shared" si="1"/>
        <v>8</v>
      </c>
      <c r="H31" s="65">
        <f>VLOOKUP($A31,'Return Data'!$B$7:$R$2292,12,0)</f>
        <v>3.0392999999999999</v>
      </c>
      <c r="I31" s="66">
        <f t="shared" si="2"/>
        <v>9</v>
      </c>
      <c r="J31" s="65">
        <f>VLOOKUP($A31,'Return Data'!$B$7:$R$2292,13,0)</f>
        <v>4.1455000000000002</v>
      </c>
      <c r="K31" s="66">
        <f t="shared" si="3"/>
        <v>9</v>
      </c>
      <c r="L31" s="65">
        <f>VLOOKUP($A31,'Return Data'!$B$7:$R$2292,17,0)</f>
        <v>3.93</v>
      </c>
      <c r="M31" s="66">
        <f t="shared" si="8"/>
        <v>10</v>
      </c>
      <c r="N31" s="65"/>
      <c r="O31" s="66"/>
      <c r="P31" s="65"/>
      <c r="Q31" s="66"/>
      <c r="R31" s="65">
        <f>VLOOKUP($A31,'Return Data'!$B$7:$R$2292,16,0)</f>
        <v>4.6738999999999997</v>
      </c>
      <c r="S31" s="67">
        <f t="shared" si="6"/>
        <v>19</v>
      </c>
    </row>
    <row r="32" spans="1:19" x14ac:dyDescent="0.3">
      <c r="A32" s="63" t="s">
        <v>1714</v>
      </c>
      <c r="B32" s="64">
        <f>VLOOKUP($A32,'Return Data'!$B$7:$R$2292,3,0)</f>
        <v>44616</v>
      </c>
      <c r="C32" s="65">
        <f>VLOOKUP($A32,'Return Data'!$B$7:$R$2292,4,0)</f>
        <v>28.400400000000001</v>
      </c>
      <c r="D32" s="65">
        <f>VLOOKUP($A32,'Return Data'!$B$7:$R$2292,10,0)</f>
        <v>0.95479999999999998</v>
      </c>
      <c r="E32" s="66">
        <f t="shared" si="0"/>
        <v>11</v>
      </c>
      <c r="F32" s="65">
        <f>VLOOKUP($A32,'Return Data'!$B$7:$R$2292,11,0)</f>
        <v>1.8585</v>
      </c>
      <c r="G32" s="66">
        <f t="shared" si="1"/>
        <v>10</v>
      </c>
      <c r="H32" s="65">
        <f>VLOOKUP($A32,'Return Data'!$B$7:$R$2292,12,0)</f>
        <v>3.0642999999999998</v>
      </c>
      <c r="I32" s="66">
        <f t="shared" si="2"/>
        <v>8</v>
      </c>
      <c r="J32" s="65">
        <f>VLOOKUP($A32,'Return Data'!$B$7:$R$2292,13,0)</f>
        <v>4.2085999999999997</v>
      </c>
      <c r="K32" s="66">
        <f t="shared" si="3"/>
        <v>4</v>
      </c>
      <c r="L32" s="65">
        <f>VLOOKUP($A32,'Return Data'!$B$7:$R$2292,17,0)</f>
        <v>4.0016999999999996</v>
      </c>
      <c r="M32" s="66">
        <f t="shared" si="8"/>
        <v>6</v>
      </c>
      <c r="N32" s="65">
        <f>VLOOKUP($A32,'Return Data'!$B$7:$R$2292,14,0)</f>
        <v>4.7245999999999997</v>
      </c>
      <c r="O32" s="66">
        <f>RANK(N32,N$8:N$32,0)</f>
        <v>6</v>
      </c>
      <c r="P32" s="65">
        <f>VLOOKUP($A32,'Return Data'!$B$7:$R$2292,15,0)</f>
        <v>5.2424999999999997</v>
      </c>
      <c r="Q32" s="66">
        <f>RANK(P32,P$8:P$32,0)</f>
        <v>6</v>
      </c>
      <c r="R32" s="65">
        <f>VLOOKUP($A32,'Return Data'!$B$7:$R$2292,16,0)</f>
        <v>6.8887999999999998</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0.90388800000000002</v>
      </c>
      <c r="E34" s="74"/>
      <c r="F34" s="75">
        <f>AVERAGE(F8:F32)</f>
        <v>1.7450160000000003</v>
      </c>
      <c r="G34" s="74"/>
      <c r="H34" s="75">
        <f>AVERAGE(H8:H32)</f>
        <v>2.8050439999999996</v>
      </c>
      <c r="I34" s="74"/>
      <c r="J34" s="75">
        <f>AVERAGE(J8:J32)</f>
        <v>3.7760719999999997</v>
      </c>
      <c r="K34" s="74"/>
      <c r="L34" s="75">
        <f>AVERAGE(L8:L32)</f>
        <v>3.5531913043478265</v>
      </c>
      <c r="M34" s="74"/>
      <c r="N34" s="75">
        <f>AVERAGE(N8:N32)</f>
        <v>4.3621190476190481</v>
      </c>
      <c r="O34" s="74"/>
      <c r="P34" s="75">
        <f>AVERAGE(P8:P32)</f>
        <v>4.8931000000000004</v>
      </c>
      <c r="Q34" s="74"/>
      <c r="R34" s="75">
        <f>AVERAGE(R8:R32)</f>
        <v>5.4494919999999993</v>
      </c>
      <c r="S34" s="76"/>
    </row>
    <row r="35" spans="1:19" x14ac:dyDescent="0.3">
      <c r="A35" s="73" t="s">
        <v>28</v>
      </c>
      <c r="B35" s="74"/>
      <c r="C35" s="74"/>
      <c r="D35" s="75">
        <f>MIN(D8:D32)</f>
        <v>0.48970000000000002</v>
      </c>
      <c r="E35" s="74"/>
      <c r="F35" s="75">
        <f>MIN(F8:F32)</f>
        <v>1.0006999999999999</v>
      </c>
      <c r="G35" s="74"/>
      <c r="H35" s="75">
        <f>MIN(H8:H32)</f>
        <v>1.7988999999999999</v>
      </c>
      <c r="I35" s="74"/>
      <c r="J35" s="75">
        <f>MIN(J8:J32)</f>
        <v>2.5948000000000002</v>
      </c>
      <c r="K35" s="74"/>
      <c r="L35" s="75">
        <f>MIN(L8:L32)</f>
        <v>2.1377999999999999</v>
      </c>
      <c r="M35" s="74"/>
      <c r="N35" s="75">
        <f>MIN(N8:N32)</f>
        <v>2.7536</v>
      </c>
      <c r="O35" s="74"/>
      <c r="P35" s="75">
        <f>MIN(P8:P32)</f>
        <v>2.4487999999999999</v>
      </c>
      <c r="Q35" s="74"/>
      <c r="R35" s="75">
        <f>MIN(R8:R32)</f>
        <v>2.8824999999999998</v>
      </c>
      <c r="S35" s="76"/>
    </row>
    <row r="36" spans="1:19" ht="15" thickBot="1" x14ac:dyDescent="0.35">
      <c r="A36" s="77" t="s">
        <v>29</v>
      </c>
      <c r="B36" s="78"/>
      <c r="C36" s="78"/>
      <c r="D36" s="79">
        <f>MAX(D8:D32)</f>
        <v>1.2470000000000001</v>
      </c>
      <c r="E36" s="78"/>
      <c r="F36" s="79">
        <f>MAX(F8:F32)</f>
        <v>2.2799</v>
      </c>
      <c r="G36" s="78"/>
      <c r="H36" s="79">
        <f>MAX(H8:H32)</f>
        <v>3.423</v>
      </c>
      <c r="I36" s="78"/>
      <c r="J36" s="79">
        <f>MAX(J8:J32)</f>
        <v>4.4565999999999999</v>
      </c>
      <c r="K36" s="78"/>
      <c r="L36" s="79">
        <f>MAX(L8:L32)</f>
        <v>4.2201000000000004</v>
      </c>
      <c r="M36" s="78"/>
      <c r="N36" s="79">
        <f>MAX(N8:N32)</f>
        <v>4.9189999999999996</v>
      </c>
      <c r="O36" s="78"/>
      <c r="P36" s="79">
        <f>MAX(P8:P32)</f>
        <v>5.3244999999999996</v>
      </c>
      <c r="Q36" s="78"/>
      <c r="R36" s="79">
        <f>MAX(R8:R32)</f>
        <v>7.0126999999999997</v>
      </c>
      <c r="S36" s="80"/>
    </row>
    <row r="37" spans="1:19" x14ac:dyDescent="0.3">
      <c r="A37" s="112" t="s">
        <v>432</v>
      </c>
    </row>
    <row r="38" spans="1:19" x14ac:dyDescent="0.3">
      <c r="A38" s="14" t="s">
        <v>340</v>
      </c>
    </row>
  </sheetData>
  <sheetProtection algorithmName="SHA-512" hashValue="u9N4IaSY8j73eRIPycdUcaX4wFmx90E1Vou5ougtO8O/FFNivcudu16It0crlLklhKVR0qAlk0qVKpTNlMVAFg==" saltValue="clauaGi6lqrHrIPdwguze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44616</v>
      </c>
      <c r="C8" s="65">
        <f>VLOOKUP($A8,'Return Data'!$B$7:$R$2292,4,0)</f>
        <v>79.650000000000006</v>
      </c>
      <c r="D8" s="65">
        <f>VLOOKUP($A8,'Return Data'!$B$7:$R$2292,10,0)</f>
        <v>-8.8673000000000002</v>
      </c>
      <c r="E8" s="66">
        <f>RANK(D8,D$8:D$10,0)</f>
        <v>3</v>
      </c>
      <c r="F8" s="65">
        <f>VLOOKUP($A8,'Return Data'!$B$7:$R$2292,11,0)</f>
        <v>-1.8726</v>
      </c>
      <c r="G8" s="66">
        <f>RANK(F8,F$8:F$10,0)</f>
        <v>3</v>
      </c>
      <c r="H8" s="65">
        <f>VLOOKUP($A8,'Return Data'!$B$7:$R$2292,12,0)</f>
        <v>6.1858000000000004</v>
      </c>
      <c r="I8" s="66">
        <f>RANK(H8,H$8:H$10,0)</f>
        <v>3</v>
      </c>
      <c r="J8" s="65">
        <f>VLOOKUP($A8,'Return Data'!$B$7:$R$2292,13,0)</f>
        <v>10.6557</v>
      </c>
      <c r="K8" s="66">
        <f>RANK(J8,J$8:J$10,0)</f>
        <v>2</v>
      </c>
      <c r="L8" s="65">
        <f>VLOOKUP($A8,'Return Data'!$B$7:$R$2292,17,0)</f>
        <v>19.253699999999998</v>
      </c>
      <c r="M8" s="66">
        <f>RANK(L8,L$8:L$10,0)</f>
        <v>3</v>
      </c>
      <c r="N8" s="65">
        <f>VLOOKUP($A8,'Return Data'!$B$7:$R$2292,14,0)</f>
        <v>18.1556</v>
      </c>
      <c r="O8" s="66">
        <f>RANK(N8,N$8:N$10,0)</f>
        <v>2</v>
      </c>
      <c r="P8" s="65">
        <f>VLOOKUP($A8,'Return Data'!$B$7:$R$2292,15,0)</f>
        <v>15.8973</v>
      </c>
      <c r="Q8" s="66">
        <f>RANK(P8,P$8:P$10,0)</f>
        <v>2</v>
      </c>
      <c r="R8" s="65">
        <f>VLOOKUP($A8,'Return Data'!$B$7:$R$2292,16,0)</f>
        <v>18.020099999999999</v>
      </c>
      <c r="S8" s="67">
        <f>RANK(R8,R$8:R$10,0)</f>
        <v>1</v>
      </c>
    </row>
    <row r="9" spans="1:20" x14ac:dyDescent="0.3">
      <c r="A9" s="63" t="s">
        <v>604</v>
      </c>
      <c r="B9" s="64">
        <f>VLOOKUP($A9,'Return Data'!$B$7:$R$2292,3,0)</f>
        <v>44616</v>
      </c>
      <c r="C9" s="65">
        <f>VLOOKUP($A9,'Return Data'!$B$7:$R$2292,4,0)</f>
        <v>87.061999999999998</v>
      </c>
      <c r="D9" s="65">
        <f>VLOOKUP($A9,'Return Data'!$B$7:$R$2292,10,0)</f>
        <v>-6.0526</v>
      </c>
      <c r="E9" s="66">
        <f>RANK(D9,D$8:D$10,0)</f>
        <v>1</v>
      </c>
      <c r="F9" s="65">
        <f>VLOOKUP($A9,'Return Data'!$B$7:$R$2292,11,0)</f>
        <v>-1.3260000000000001</v>
      </c>
      <c r="G9" s="66">
        <f>RANK(F9,F$8:F$10,0)</f>
        <v>2</v>
      </c>
      <c r="H9" s="65">
        <f>VLOOKUP($A9,'Return Data'!$B$7:$R$2292,12,0)</f>
        <v>8.2981999999999996</v>
      </c>
      <c r="I9" s="66">
        <f>RANK(H9,H$8:H$10,0)</f>
        <v>2</v>
      </c>
      <c r="J9" s="65">
        <f>VLOOKUP($A9,'Return Data'!$B$7:$R$2292,13,0)</f>
        <v>10.623799999999999</v>
      </c>
      <c r="K9" s="66">
        <f>RANK(J9,J$8:J$10,0)</f>
        <v>3</v>
      </c>
      <c r="L9" s="65">
        <f>VLOOKUP($A9,'Return Data'!$B$7:$R$2292,17,0)</f>
        <v>19.520499999999998</v>
      </c>
      <c r="M9" s="66">
        <f>RANK(L9,L$8:L$10,0)</f>
        <v>2</v>
      </c>
      <c r="N9" s="65">
        <f>VLOOKUP($A9,'Return Data'!$B$7:$R$2292,14,0)</f>
        <v>17.670200000000001</v>
      </c>
      <c r="O9" s="66">
        <f>RANK(N9,N$8:N$10,0)</f>
        <v>3</v>
      </c>
      <c r="P9" s="65">
        <f>VLOOKUP($A9,'Return Data'!$B$7:$R$2292,15,0)</f>
        <v>15.9305</v>
      </c>
      <c r="Q9" s="66">
        <f>RANK(P9,P$8:P$10,0)</f>
        <v>1</v>
      </c>
      <c r="R9" s="65">
        <f>VLOOKUP($A9,'Return Data'!$B$7:$R$2292,16,0)</f>
        <v>15.4154</v>
      </c>
      <c r="S9" s="67">
        <f>RANK(R9,R$8:R$10,0)</f>
        <v>2</v>
      </c>
    </row>
    <row r="10" spans="1:20" x14ac:dyDescent="0.3">
      <c r="A10" s="63" t="s">
        <v>1807</v>
      </c>
      <c r="B10" s="64">
        <f>VLOOKUP($A10,'Return Data'!$B$7:$R$2292,3,0)</f>
        <v>44616</v>
      </c>
      <c r="C10" s="65">
        <f>VLOOKUP($A10,'Return Data'!$B$7:$R$2292,4,0)</f>
        <v>198.4597</v>
      </c>
      <c r="D10" s="65">
        <f>VLOOKUP($A10,'Return Data'!$B$7:$R$2292,10,0)</f>
        <v>-7.1675000000000004</v>
      </c>
      <c r="E10" s="66">
        <f>RANK(D10,D$8:D$10,0)</f>
        <v>2</v>
      </c>
      <c r="F10" s="65">
        <f>VLOOKUP($A10,'Return Data'!$B$7:$R$2292,11,0)</f>
        <v>5.8891</v>
      </c>
      <c r="G10" s="66">
        <f>RANK(F10,F$8:F$10,0)</f>
        <v>1</v>
      </c>
      <c r="H10" s="65">
        <f>VLOOKUP($A10,'Return Data'!$B$7:$R$2292,12,0)</f>
        <v>13.194699999999999</v>
      </c>
      <c r="I10" s="66">
        <f>RANK(H10,H$8:H$10,0)</f>
        <v>1</v>
      </c>
      <c r="J10" s="65">
        <f>VLOOKUP($A10,'Return Data'!$B$7:$R$2292,13,0)</f>
        <v>22.74</v>
      </c>
      <c r="K10" s="66">
        <f>RANK(J10,J$8:J$10,0)</f>
        <v>1</v>
      </c>
      <c r="L10" s="65">
        <f>VLOOKUP($A10,'Return Data'!$B$7:$R$2292,17,0)</f>
        <v>35.604399999999998</v>
      </c>
      <c r="M10" s="66">
        <f>RANK(L10,L$8:L$10,0)</f>
        <v>1</v>
      </c>
      <c r="N10" s="65">
        <f>VLOOKUP($A10,'Return Data'!$B$7:$R$2292,14,0)</f>
        <v>23.565899999999999</v>
      </c>
      <c r="O10" s="66">
        <f>RANK(N10,N$8:N$10,0)</f>
        <v>1</v>
      </c>
      <c r="P10" s="65">
        <f>VLOOKUP($A10,'Return Data'!$B$7:$R$2292,15,0)</f>
        <v>15.013</v>
      </c>
      <c r="Q10" s="66">
        <f>RANK(P10,P$8:P$10,0)</f>
        <v>3</v>
      </c>
      <c r="R10" s="65">
        <f>VLOOKUP($A10,'Return Data'!$B$7:$R$2292,16,0)</f>
        <v>14.1516</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-7.3624666666666672</v>
      </c>
      <c r="E12" s="74"/>
      <c r="F12" s="75">
        <f>AVERAGE(F8:F10)</f>
        <v>0.89683333333333337</v>
      </c>
      <c r="G12" s="74"/>
      <c r="H12" s="75">
        <f>AVERAGE(H8:H10)</f>
        <v>9.2262333333333331</v>
      </c>
      <c r="I12" s="74"/>
      <c r="J12" s="75">
        <f>AVERAGE(J8:J10)</f>
        <v>14.673166666666665</v>
      </c>
      <c r="K12" s="74"/>
      <c r="L12" s="75">
        <f>AVERAGE(L8:L10)</f>
        <v>24.792866666666665</v>
      </c>
      <c r="M12" s="74"/>
      <c r="N12" s="75">
        <f>AVERAGE(N8:N10)</f>
        <v>19.797233333333335</v>
      </c>
      <c r="O12" s="74"/>
      <c r="P12" s="75">
        <f>AVERAGE(P8:P10)</f>
        <v>15.6136</v>
      </c>
      <c r="Q12" s="74"/>
      <c r="R12" s="75">
        <f>AVERAGE(R8:R10)</f>
        <v>15.862366666666667</v>
      </c>
      <c r="S12" s="76"/>
    </row>
    <row r="13" spans="1:20" x14ac:dyDescent="0.3">
      <c r="A13" s="73" t="s">
        <v>28</v>
      </c>
      <c r="B13" s="74"/>
      <c r="C13" s="74"/>
      <c r="D13" s="75">
        <f>MIN(D8:D10)</f>
        <v>-8.8673000000000002</v>
      </c>
      <c r="E13" s="74"/>
      <c r="F13" s="75">
        <f>MIN(F8:F10)</f>
        <v>-1.8726</v>
      </c>
      <c r="G13" s="74"/>
      <c r="H13" s="75">
        <f>MIN(H8:H10)</f>
        <v>6.1858000000000004</v>
      </c>
      <c r="I13" s="74"/>
      <c r="J13" s="75">
        <f>MIN(J8:J10)</f>
        <v>10.623799999999999</v>
      </c>
      <c r="K13" s="74"/>
      <c r="L13" s="75">
        <f>MIN(L8:L10)</f>
        <v>19.253699999999998</v>
      </c>
      <c r="M13" s="74"/>
      <c r="N13" s="75">
        <f>MIN(N8:N10)</f>
        <v>17.670200000000001</v>
      </c>
      <c r="O13" s="74"/>
      <c r="P13" s="75">
        <f>MIN(P8:P10)</f>
        <v>15.013</v>
      </c>
      <c r="Q13" s="74"/>
      <c r="R13" s="75">
        <f>MIN(R8:R10)</f>
        <v>14.1516</v>
      </c>
      <c r="S13" s="76"/>
    </row>
    <row r="14" spans="1:20" ht="15" thickBot="1" x14ac:dyDescent="0.35">
      <c r="A14" s="77" t="s">
        <v>29</v>
      </c>
      <c r="B14" s="78"/>
      <c r="C14" s="78"/>
      <c r="D14" s="79">
        <f>MAX(D8:D10)</f>
        <v>-6.0526</v>
      </c>
      <c r="E14" s="78"/>
      <c r="F14" s="79">
        <f>MAX(F8:F10)</f>
        <v>5.8891</v>
      </c>
      <c r="G14" s="78"/>
      <c r="H14" s="79">
        <f>MAX(H8:H10)</f>
        <v>13.194699999999999</v>
      </c>
      <c r="I14" s="78"/>
      <c r="J14" s="79">
        <f>MAX(J8:J10)</f>
        <v>22.74</v>
      </c>
      <c r="K14" s="78"/>
      <c r="L14" s="79">
        <f>MAX(L8:L10)</f>
        <v>35.604399999999998</v>
      </c>
      <c r="M14" s="78"/>
      <c r="N14" s="79">
        <f>MAX(N8:N10)</f>
        <v>23.565899999999999</v>
      </c>
      <c r="O14" s="78"/>
      <c r="P14" s="79">
        <f>MAX(P8:P10)</f>
        <v>15.9305</v>
      </c>
      <c r="Q14" s="78"/>
      <c r="R14" s="79">
        <f>MAX(R8:R10)</f>
        <v>18.020099999999999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44616</v>
      </c>
      <c r="C8" s="65">
        <f>VLOOKUP($A8,'Return Data'!$B$7:$R$2292,4,0)</f>
        <v>70.680000000000007</v>
      </c>
      <c r="D8" s="65">
        <f>VLOOKUP($A8,'Return Data'!$B$7:$R$2292,10,0)</f>
        <v>-9.1632999999999996</v>
      </c>
      <c r="E8" s="66">
        <f>RANK(D8,D$8:D$10,0)</f>
        <v>3</v>
      </c>
      <c r="F8" s="65">
        <f>VLOOKUP($A8,'Return Data'!$B$7:$R$2292,11,0)</f>
        <v>-2.4969000000000001</v>
      </c>
      <c r="G8" s="66">
        <f>RANK(F8,F$8:F$10,0)</f>
        <v>3</v>
      </c>
      <c r="H8" s="65">
        <f>VLOOKUP($A8,'Return Data'!$B$7:$R$2292,12,0)</f>
        <v>5.1473000000000004</v>
      </c>
      <c r="I8" s="66">
        <f>RANK(H8,H$8:H$10,0)</f>
        <v>3</v>
      </c>
      <c r="J8" s="65">
        <f>VLOOKUP($A8,'Return Data'!$B$7:$R$2292,13,0)</f>
        <v>9.2257999999999996</v>
      </c>
      <c r="K8" s="66">
        <f>RANK(J8,J$8:J$10,0)</f>
        <v>2</v>
      </c>
      <c r="L8" s="65">
        <f>VLOOKUP($A8,'Return Data'!$B$7:$R$2292,17,0)</f>
        <v>17.754899999999999</v>
      </c>
      <c r="M8" s="66">
        <f>RANK(L8,L$8:L$10,0)</f>
        <v>3</v>
      </c>
      <c r="N8" s="65">
        <f>VLOOKUP($A8,'Return Data'!$B$7:$R$2292,14,0)</f>
        <v>16.7484</v>
      </c>
      <c r="O8" s="66">
        <f>RANK(N8,N$8:N$10,0)</f>
        <v>2</v>
      </c>
      <c r="P8" s="65">
        <f>VLOOKUP($A8,'Return Data'!$B$7:$R$2292,15,0)</f>
        <v>14.390599999999999</v>
      </c>
      <c r="Q8" s="66">
        <f>RANK(P8,P$8:P$10,0)</f>
        <v>1</v>
      </c>
      <c r="R8" s="65">
        <f>VLOOKUP($A8,'Return Data'!$B$7:$R$2292,16,0)</f>
        <v>14.040100000000001</v>
      </c>
      <c r="S8" s="67">
        <f>RANK(R8,R$8:R$10,0)</f>
        <v>2</v>
      </c>
    </row>
    <row r="9" spans="1:20" x14ac:dyDescent="0.3">
      <c r="A9" s="63" t="s">
        <v>603</v>
      </c>
      <c r="B9" s="64">
        <f>VLOOKUP($A9,'Return Data'!$B$7:$R$2292,3,0)</f>
        <v>44616</v>
      </c>
      <c r="C9" s="65">
        <f>VLOOKUP($A9,'Return Data'!$B$7:$R$2292,4,0)</f>
        <v>77.287999999999997</v>
      </c>
      <c r="D9" s="65">
        <f>VLOOKUP($A9,'Return Data'!$B$7:$R$2292,10,0)</f>
        <v>-6.3720999999999997</v>
      </c>
      <c r="E9" s="66">
        <f>RANK(D9,D$8:D$10,0)</f>
        <v>1</v>
      </c>
      <c r="F9" s="65">
        <f>VLOOKUP($A9,'Return Data'!$B$7:$R$2292,11,0)</f>
        <v>-1.9922</v>
      </c>
      <c r="G9" s="66">
        <f>RANK(F9,F$8:F$10,0)</f>
        <v>2</v>
      </c>
      <c r="H9" s="65">
        <f>VLOOKUP($A9,'Return Data'!$B$7:$R$2292,12,0)</f>
        <v>7.1910999999999996</v>
      </c>
      <c r="I9" s="66">
        <f>RANK(H9,H$8:H$10,0)</f>
        <v>2</v>
      </c>
      <c r="J9" s="65">
        <f>VLOOKUP($A9,'Return Data'!$B$7:$R$2292,13,0)</f>
        <v>9.1361000000000008</v>
      </c>
      <c r="K9" s="66">
        <f>RANK(J9,J$8:J$10,0)</f>
        <v>3</v>
      </c>
      <c r="L9" s="65">
        <f>VLOOKUP($A9,'Return Data'!$B$7:$R$2292,17,0)</f>
        <v>17.9267</v>
      </c>
      <c r="M9" s="66">
        <f>RANK(L9,L$8:L$10,0)</f>
        <v>2</v>
      </c>
      <c r="N9" s="65">
        <f>VLOOKUP($A9,'Return Data'!$B$7:$R$2292,14,0)</f>
        <v>16.064599999999999</v>
      </c>
      <c r="O9" s="66">
        <f>RANK(N9,N$8:N$10,0)</f>
        <v>3</v>
      </c>
      <c r="P9" s="65">
        <f>VLOOKUP($A9,'Return Data'!$B$7:$R$2292,15,0)</f>
        <v>14.307499999999999</v>
      </c>
      <c r="Q9" s="66">
        <f>RANK(P9,P$8:P$10,0)</f>
        <v>2</v>
      </c>
      <c r="R9" s="65">
        <f>VLOOKUP($A9,'Return Data'!$B$7:$R$2292,16,0)</f>
        <v>13.1168</v>
      </c>
      <c r="S9" s="67">
        <f>RANK(R9,R$8:R$10,0)</f>
        <v>3</v>
      </c>
    </row>
    <row r="10" spans="1:20" x14ac:dyDescent="0.3">
      <c r="A10" s="63" t="s">
        <v>1808</v>
      </c>
      <c r="B10" s="64">
        <f>VLOOKUP($A10,'Return Data'!$B$7:$R$2292,3,0)</f>
        <v>44616</v>
      </c>
      <c r="C10" s="65">
        <f>VLOOKUP($A10,'Return Data'!$B$7:$R$2292,4,0)</f>
        <v>473.933156187034</v>
      </c>
      <c r="D10" s="65">
        <f>VLOOKUP($A10,'Return Data'!$B$7:$R$2292,10,0)</f>
        <v>-7.3541999999999996</v>
      </c>
      <c r="E10" s="66">
        <f>RANK(D10,D$8:D$10,0)</f>
        <v>2</v>
      </c>
      <c r="F10" s="65">
        <f>VLOOKUP($A10,'Return Data'!$B$7:$R$2292,11,0)</f>
        <v>5.4889999999999999</v>
      </c>
      <c r="G10" s="66">
        <f>RANK(F10,F$8:F$10,0)</f>
        <v>1</v>
      </c>
      <c r="H10" s="65">
        <f>VLOOKUP($A10,'Return Data'!$B$7:$R$2292,12,0)</f>
        <v>12.5472</v>
      </c>
      <c r="I10" s="66">
        <f>RANK(H10,H$8:H$10,0)</f>
        <v>1</v>
      </c>
      <c r="J10" s="65">
        <f>VLOOKUP($A10,'Return Data'!$B$7:$R$2292,13,0)</f>
        <v>21.849799999999998</v>
      </c>
      <c r="K10" s="66">
        <f>RANK(J10,J$8:J$10,0)</f>
        <v>1</v>
      </c>
      <c r="L10" s="65">
        <f>VLOOKUP($A10,'Return Data'!$B$7:$R$2292,17,0)</f>
        <v>34.713299999999997</v>
      </c>
      <c r="M10" s="66">
        <f>RANK(L10,L$8:L$10,0)</f>
        <v>1</v>
      </c>
      <c r="N10" s="65">
        <f>VLOOKUP($A10,'Return Data'!$B$7:$R$2292,14,0)</f>
        <v>22.792200000000001</v>
      </c>
      <c r="O10" s="66">
        <f>RANK(N10,N$8:N$10,0)</f>
        <v>1</v>
      </c>
      <c r="P10" s="65">
        <f>VLOOKUP($A10,'Return Data'!$B$7:$R$2292,15,0)</f>
        <v>14.253299999999999</v>
      </c>
      <c r="Q10" s="66">
        <f>RANK(P10,P$8:P$10,0)</f>
        <v>3</v>
      </c>
      <c r="R10" s="65">
        <f>VLOOKUP($A10,'Return Data'!$B$7:$R$2292,16,0)</f>
        <v>18.093900000000001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-7.6298666666666657</v>
      </c>
      <c r="E12" s="74"/>
      <c r="F12" s="75">
        <f>AVERAGE(F8:F10)</f>
        <v>0.33329999999999976</v>
      </c>
      <c r="G12" s="74"/>
      <c r="H12" s="75">
        <f>AVERAGE(H8:H10)</f>
        <v>8.2951999999999995</v>
      </c>
      <c r="I12" s="74"/>
      <c r="J12" s="75">
        <f>AVERAGE(J8:J10)</f>
        <v>13.403899999999998</v>
      </c>
      <c r="K12" s="74"/>
      <c r="L12" s="75">
        <f>AVERAGE(L8:L10)</f>
        <v>23.464966666666669</v>
      </c>
      <c r="M12" s="74"/>
      <c r="N12" s="75">
        <f>AVERAGE(N8:N10)</f>
        <v>18.535066666666669</v>
      </c>
      <c r="O12" s="74"/>
      <c r="P12" s="75">
        <f>AVERAGE(P8:P10)</f>
        <v>14.317133333333331</v>
      </c>
      <c r="Q12" s="74"/>
      <c r="R12" s="75">
        <f>AVERAGE(R8:R10)</f>
        <v>15.083599999999999</v>
      </c>
      <c r="S12" s="76"/>
    </row>
    <row r="13" spans="1:20" x14ac:dyDescent="0.3">
      <c r="A13" s="73" t="s">
        <v>28</v>
      </c>
      <c r="B13" s="74"/>
      <c r="C13" s="74"/>
      <c r="D13" s="75">
        <f>MIN(D8:D10)</f>
        <v>-9.1632999999999996</v>
      </c>
      <c r="E13" s="74"/>
      <c r="F13" s="75">
        <f>MIN(F8:F10)</f>
        <v>-2.4969000000000001</v>
      </c>
      <c r="G13" s="74"/>
      <c r="H13" s="75">
        <f>MIN(H8:H10)</f>
        <v>5.1473000000000004</v>
      </c>
      <c r="I13" s="74"/>
      <c r="J13" s="75">
        <f>MIN(J8:J10)</f>
        <v>9.1361000000000008</v>
      </c>
      <c r="K13" s="74"/>
      <c r="L13" s="75">
        <f>MIN(L8:L10)</f>
        <v>17.754899999999999</v>
      </c>
      <c r="M13" s="74"/>
      <c r="N13" s="75">
        <f>MIN(N8:N10)</f>
        <v>16.064599999999999</v>
      </c>
      <c r="O13" s="74"/>
      <c r="P13" s="75">
        <f>MIN(P8:P10)</f>
        <v>14.253299999999999</v>
      </c>
      <c r="Q13" s="74"/>
      <c r="R13" s="75">
        <f>MIN(R8:R10)</f>
        <v>13.1168</v>
      </c>
      <c r="S13" s="76"/>
    </row>
    <row r="14" spans="1:20" ht="15" thickBot="1" x14ac:dyDescent="0.35">
      <c r="A14" s="77" t="s">
        <v>29</v>
      </c>
      <c r="B14" s="78"/>
      <c r="C14" s="78"/>
      <c r="D14" s="79">
        <f>MAX(D8:D10)</f>
        <v>-6.3720999999999997</v>
      </c>
      <c r="E14" s="78"/>
      <c r="F14" s="79">
        <f>MAX(F8:F10)</f>
        <v>5.4889999999999999</v>
      </c>
      <c r="G14" s="78"/>
      <c r="H14" s="79">
        <f>MAX(H8:H10)</f>
        <v>12.5472</v>
      </c>
      <c r="I14" s="78"/>
      <c r="J14" s="79">
        <f>MAX(J8:J10)</f>
        <v>21.849799999999998</v>
      </c>
      <c r="K14" s="78"/>
      <c r="L14" s="79">
        <f>MAX(L8:L10)</f>
        <v>34.713299999999997</v>
      </c>
      <c r="M14" s="78"/>
      <c r="N14" s="79">
        <f>MAX(N8:N10)</f>
        <v>22.792200000000001</v>
      </c>
      <c r="O14" s="78"/>
      <c r="P14" s="79">
        <f>MAX(P8:P10)</f>
        <v>14.390599999999999</v>
      </c>
      <c r="Q14" s="78"/>
      <c r="R14" s="79">
        <f>MAX(R8:R10)</f>
        <v>18.093900000000001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44616</v>
      </c>
      <c r="C8" s="65">
        <f>VLOOKUP($A8,'Return Data'!$B$7:$R$2292,4,0)</f>
        <v>70.031199999999998</v>
      </c>
      <c r="D8" s="65">
        <f>VLOOKUP($A8,'Return Data'!$B$7:$R$2292,10,0)</f>
        <v>-11.8012</v>
      </c>
      <c r="E8" s="66">
        <f t="shared" ref="E8:E21" si="0">RANK(D8,D$8:D$21,0)</f>
        <v>14</v>
      </c>
      <c r="F8" s="65">
        <f>VLOOKUP($A8,'Return Data'!$B$7:$R$2292,11,0)</f>
        <v>-5.8376999999999999</v>
      </c>
      <c r="G8" s="66">
        <f t="shared" ref="G8:G21" si="1">RANK(F8,F$8:F$21,0)</f>
        <v>14</v>
      </c>
      <c r="H8" s="65">
        <f>VLOOKUP($A8,'Return Data'!$B$7:$R$2292,12,0)</f>
        <v>-0.96489999999999998</v>
      </c>
      <c r="I8" s="66">
        <f t="shared" ref="I8:I21" si="2">RANK(H8,H$8:H$21,0)</f>
        <v>14</v>
      </c>
      <c r="J8" s="65">
        <f>VLOOKUP($A8,'Return Data'!$B$7:$R$2292,13,0)</f>
        <v>9.5510999999999999</v>
      </c>
      <c r="K8" s="66">
        <f t="shared" ref="K8:K21" si="3">RANK(J8,J$8:J$21,0)</f>
        <v>13</v>
      </c>
      <c r="L8" s="65">
        <f>VLOOKUP($A8,'Return Data'!$B$7:$R$2292,17,0)</f>
        <v>19.932600000000001</v>
      </c>
      <c r="M8" s="66">
        <f t="shared" ref="M8:M21" si="4">RANK(L8,L$8:L$21,0)</f>
        <v>8</v>
      </c>
      <c r="N8" s="65">
        <f>VLOOKUP($A8,'Return Data'!$B$7:$R$2292,14,0)</f>
        <v>11.906000000000001</v>
      </c>
      <c r="O8" s="66">
        <f t="shared" ref="O8:O19" si="5">RANK(N8,N$8:N$21,0)</f>
        <v>12</v>
      </c>
      <c r="P8" s="65">
        <f>VLOOKUP($A8,'Return Data'!$B$7:$R$2292,15,0)</f>
        <v>6.4355000000000002</v>
      </c>
      <c r="Q8" s="66">
        <f>RANK(P8,P$8:P$21,0)</f>
        <v>12</v>
      </c>
      <c r="R8" s="65">
        <f>VLOOKUP($A8,'Return Data'!$B$7:$R$2292,16,0)</f>
        <v>15.696099999999999</v>
      </c>
      <c r="S8" s="67">
        <f t="shared" ref="S8:S21" si="6">RANK(R8,R$8:R$21,0)</f>
        <v>5</v>
      </c>
    </row>
    <row r="9" spans="1:19" s="68" customFormat="1" x14ac:dyDescent="0.3">
      <c r="A9" s="63" t="s">
        <v>12</v>
      </c>
      <c r="B9" s="64">
        <f>VLOOKUP($A9,'Return Data'!$B$7:$R$2292,3,0)</f>
        <v>44616</v>
      </c>
      <c r="C9" s="65">
        <f>VLOOKUP($A9,'Return Data'!$B$7:$R$2292,4,0)</f>
        <v>434.93599999999998</v>
      </c>
      <c r="D9" s="65">
        <f>VLOOKUP($A9,'Return Data'!$B$7:$R$2292,10,0)</f>
        <v>-7.9501999999999997</v>
      </c>
      <c r="E9" s="66">
        <f t="shared" si="0"/>
        <v>8</v>
      </c>
      <c r="F9" s="65">
        <f>VLOOKUP($A9,'Return Data'!$B$7:$R$2292,11,0)</f>
        <v>-0.43219999999999997</v>
      </c>
      <c r="G9" s="66">
        <f t="shared" si="1"/>
        <v>8</v>
      </c>
      <c r="H9" s="65">
        <f>VLOOKUP($A9,'Return Data'!$B$7:$R$2292,12,0)</f>
        <v>9.5625999999999998</v>
      </c>
      <c r="I9" s="66">
        <f t="shared" si="2"/>
        <v>8</v>
      </c>
      <c r="J9" s="65">
        <f>VLOOKUP($A9,'Return Data'!$B$7:$R$2292,13,0)</f>
        <v>13.8489</v>
      </c>
      <c r="K9" s="66">
        <f t="shared" si="3"/>
        <v>6</v>
      </c>
      <c r="L9" s="65">
        <f>VLOOKUP($A9,'Return Data'!$B$7:$R$2292,17,0)</f>
        <v>20.723199999999999</v>
      </c>
      <c r="M9" s="66">
        <f t="shared" si="4"/>
        <v>7</v>
      </c>
      <c r="N9" s="65">
        <f>VLOOKUP($A9,'Return Data'!$B$7:$R$2292,14,0)</f>
        <v>14.4506</v>
      </c>
      <c r="O9" s="66">
        <f t="shared" si="5"/>
        <v>11</v>
      </c>
      <c r="P9" s="65">
        <f>VLOOKUP($A9,'Return Data'!$B$7:$R$2292,15,0)</f>
        <v>12.4236</v>
      </c>
      <c r="Q9" s="66">
        <f>RANK(P9,P$8:P$21,0)</f>
        <v>7</v>
      </c>
      <c r="R9" s="65">
        <f>VLOOKUP($A9,'Return Data'!$B$7:$R$2292,16,0)</f>
        <v>15.443300000000001</v>
      </c>
      <c r="S9" s="67">
        <f t="shared" si="6"/>
        <v>6</v>
      </c>
    </row>
    <row r="10" spans="1:19" s="68" customFormat="1" x14ac:dyDescent="0.3">
      <c r="A10" s="63" t="s">
        <v>13</v>
      </c>
      <c r="B10" s="64">
        <f>VLOOKUP($A10,'Return Data'!$B$7:$R$2292,3,0)</f>
        <v>44616</v>
      </c>
      <c r="C10" s="65">
        <f>VLOOKUP($A10,'Return Data'!$B$7:$R$2292,4,0)</f>
        <v>257.77999999999997</v>
      </c>
      <c r="D10" s="65">
        <f>VLOOKUP($A10,'Return Data'!$B$7:$R$2292,10,0)</f>
        <v>-3.2503000000000002</v>
      </c>
      <c r="E10" s="66">
        <f t="shared" si="0"/>
        <v>1</v>
      </c>
      <c r="F10" s="65">
        <f>VLOOKUP($A10,'Return Data'!$B$7:$R$2292,11,0)</f>
        <v>7.4531000000000001</v>
      </c>
      <c r="G10" s="66">
        <f t="shared" si="1"/>
        <v>1</v>
      </c>
      <c r="H10" s="65">
        <f>VLOOKUP($A10,'Return Data'!$B$7:$R$2292,12,0)</f>
        <v>14.6759</v>
      </c>
      <c r="I10" s="66">
        <f t="shared" si="2"/>
        <v>1</v>
      </c>
      <c r="J10" s="65">
        <f>VLOOKUP($A10,'Return Data'!$B$7:$R$2292,13,0)</f>
        <v>24.621700000000001</v>
      </c>
      <c r="K10" s="66">
        <f t="shared" si="3"/>
        <v>2</v>
      </c>
      <c r="L10" s="65">
        <f>VLOOKUP($A10,'Return Data'!$B$7:$R$2292,17,0)</f>
        <v>31.978999999999999</v>
      </c>
      <c r="M10" s="66">
        <f t="shared" si="4"/>
        <v>1</v>
      </c>
      <c r="N10" s="65">
        <f>VLOOKUP($A10,'Return Data'!$B$7:$R$2292,14,0)</f>
        <v>21.323499999999999</v>
      </c>
      <c r="O10" s="66">
        <f t="shared" si="5"/>
        <v>2</v>
      </c>
      <c r="P10" s="65">
        <f>VLOOKUP($A10,'Return Data'!$B$7:$R$2292,15,0)</f>
        <v>14.025</v>
      </c>
      <c r="Q10" s="66">
        <f>RANK(P10,P$8:P$21,0)</f>
        <v>3</v>
      </c>
      <c r="R10" s="65">
        <f>VLOOKUP($A10,'Return Data'!$B$7:$R$2292,16,0)</f>
        <v>17.6904</v>
      </c>
      <c r="S10" s="67">
        <f t="shared" si="6"/>
        <v>2</v>
      </c>
    </row>
    <row r="11" spans="1:19" s="68" customFormat="1" x14ac:dyDescent="0.3">
      <c r="A11" s="63" t="s">
        <v>14</v>
      </c>
      <c r="B11" s="64">
        <f>VLOOKUP($A11,'Return Data'!$B$7:$R$2292,3,0)</f>
        <v>44616</v>
      </c>
      <c r="C11" s="65">
        <f>VLOOKUP($A11,'Return Data'!$B$7:$R$2292,4,0)</f>
        <v>15.41</v>
      </c>
      <c r="D11" s="65">
        <f>VLOOKUP($A11,'Return Data'!$B$7:$R$2292,10,0)</f>
        <v>-6.6626000000000003</v>
      </c>
      <c r="E11" s="66">
        <f t="shared" si="0"/>
        <v>3</v>
      </c>
      <c r="F11" s="65">
        <f>VLOOKUP($A11,'Return Data'!$B$7:$R$2292,11,0)</f>
        <v>6.4899999999999999E-2</v>
      </c>
      <c r="G11" s="66">
        <f t="shared" si="1"/>
        <v>7</v>
      </c>
      <c r="H11" s="65">
        <f>VLOOKUP($A11,'Return Data'!$B$7:$R$2292,12,0)</f>
        <v>7.8376000000000001</v>
      </c>
      <c r="I11" s="66">
        <f t="shared" si="2"/>
        <v>10</v>
      </c>
      <c r="J11" s="65">
        <f>VLOOKUP($A11,'Return Data'!$B$7:$R$2292,13,0)</f>
        <v>13.392200000000001</v>
      </c>
      <c r="K11" s="66">
        <f t="shared" si="3"/>
        <v>7</v>
      </c>
      <c r="L11" s="65">
        <f>VLOOKUP($A11,'Return Data'!$B$7:$R$2292,17,0)</f>
        <v>19.201599999999999</v>
      </c>
      <c r="M11" s="66">
        <f t="shared" si="4"/>
        <v>10</v>
      </c>
      <c r="N11" s="65">
        <f>VLOOKUP($A11,'Return Data'!$B$7:$R$2292,14,0)</f>
        <v>15.1921</v>
      </c>
      <c r="O11" s="66">
        <f t="shared" si="5"/>
        <v>8</v>
      </c>
      <c r="P11" s="65"/>
      <c r="Q11" s="66"/>
      <c r="R11" s="65">
        <f>VLOOKUP($A11,'Return Data'!$B$7:$R$2292,16,0)</f>
        <v>13.0801</v>
      </c>
      <c r="S11" s="67">
        <f t="shared" si="6"/>
        <v>12</v>
      </c>
    </row>
    <row r="12" spans="1:19" s="68" customFormat="1" x14ac:dyDescent="0.3">
      <c r="A12" s="63" t="s">
        <v>15</v>
      </c>
      <c r="B12" s="64">
        <f>VLOOKUP($A12,'Return Data'!$B$7:$R$2292,3,0)</f>
        <v>44616</v>
      </c>
      <c r="C12" s="65">
        <f>VLOOKUP($A12,'Return Data'!$B$7:$R$2292,4,0)</f>
        <v>88.76</v>
      </c>
      <c r="D12" s="65">
        <f>VLOOKUP($A12,'Return Data'!$B$7:$R$2292,10,0)</f>
        <v>-5.7549000000000001</v>
      </c>
      <c r="E12" s="66">
        <f t="shared" si="0"/>
        <v>2</v>
      </c>
      <c r="F12" s="65">
        <f>VLOOKUP($A12,'Return Data'!$B$7:$R$2292,11,0)</f>
        <v>4.5957999999999997</v>
      </c>
      <c r="G12" s="66">
        <f t="shared" si="1"/>
        <v>2</v>
      </c>
      <c r="H12" s="65">
        <f>VLOOKUP($A12,'Return Data'!$B$7:$R$2292,12,0)</f>
        <v>12.8401</v>
      </c>
      <c r="I12" s="66">
        <f t="shared" si="2"/>
        <v>2</v>
      </c>
      <c r="J12" s="65">
        <f>VLOOKUP($A12,'Return Data'!$B$7:$R$2292,13,0)</f>
        <v>29.803999999999998</v>
      </c>
      <c r="K12" s="66">
        <f t="shared" si="3"/>
        <v>1</v>
      </c>
      <c r="L12" s="65">
        <f>VLOOKUP($A12,'Return Data'!$B$7:$R$2292,17,0)</f>
        <v>30.413799999999998</v>
      </c>
      <c r="M12" s="66">
        <f t="shared" si="4"/>
        <v>2</v>
      </c>
      <c r="N12" s="65">
        <f>VLOOKUP($A12,'Return Data'!$B$7:$R$2292,14,0)</f>
        <v>21.514299999999999</v>
      </c>
      <c r="O12" s="66">
        <f t="shared" si="5"/>
        <v>1</v>
      </c>
      <c r="P12" s="65">
        <f>VLOOKUP($A12,'Return Data'!$B$7:$R$2292,15,0)</f>
        <v>15.809100000000001</v>
      </c>
      <c r="Q12" s="66">
        <f t="shared" ref="Q12:Q19" si="7">RANK(P12,P$8:P$21,0)</f>
        <v>1</v>
      </c>
      <c r="R12" s="65">
        <f>VLOOKUP($A12,'Return Data'!$B$7:$R$2292,16,0)</f>
        <v>16.5246</v>
      </c>
      <c r="S12" s="67">
        <f t="shared" si="6"/>
        <v>3</v>
      </c>
    </row>
    <row r="13" spans="1:19" s="68" customFormat="1" x14ac:dyDescent="0.3">
      <c r="A13" s="63" t="s">
        <v>16</v>
      </c>
      <c r="B13" s="64">
        <f>VLOOKUP($A13,'Return Data'!$B$7:$R$2292,3,0)</f>
        <v>44616</v>
      </c>
      <c r="C13" s="65">
        <f>VLOOKUP($A13,'Return Data'!$B$7:$R$2292,4,0)</f>
        <v>18.028300000000002</v>
      </c>
      <c r="D13" s="65">
        <f>VLOOKUP($A13,'Return Data'!$B$7:$R$2292,10,0)</f>
        <v>-7.2813999999999997</v>
      </c>
      <c r="E13" s="66">
        <f t="shared" si="0"/>
        <v>5</v>
      </c>
      <c r="F13" s="65">
        <f>VLOOKUP($A13,'Return Data'!$B$7:$R$2292,11,0)</f>
        <v>-0.77880000000000005</v>
      </c>
      <c r="G13" s="66">
        <f t="shared" si="1"/>
        <v>9</v>
      </c>
      <c r="H13" s="65">
        <f>VLOOKUP($A13,'Return Data'!$B$7:$R$2292,12,0)</f>
        <v>10.1914</v>
      </c>
      <c r="I13" s="66">
        <f t="shared" si="2"/>
        <v>5</v>
      </c>
      <c r="J13" s="65">
        <f>VLOOKUP($A13,'Return Data'!$B$7:$R$2292,13,0)</f>
        <v>12.0466</v>
      </c>
      <c r="K13" s="66">
        <f t="shared" si="3"/>
        <v>9</v>
      </c>
      <c r="L13" s="65">
        <f>VLOOKUP($A13,'Return Data'!$B$7:$R$2292,17,0)</f>
        <v>18.570799999999998</v>
      </c>
      <c r="M13" s="66">
        <f t="shared" si="4"/>
        <v>12</v>
      </c>
      <c r="N13" s="65">
        <f>VLOOKUP($A13,'Return Data'!$B$7:$R$2292,14,0)</f>
        <v>14.811400000000001</v>
      </c>
      <c r="O13" s="66">
        <f t="shared" si="5"/>
        <v>9</v>
      </c>
      <c r="P13" s="65">
        <f>VLOOKUP($A13,'Return Data'!$B$7:$R$2292,15,0)</f>
        <v>7.9840999999999998</v>
      </c>
      <c r="Q13" s="66">
        <f t="shared" si="7"/>
        <v>11</v>
      </c>
      <c r="R13" s="65">
        <f>VLOOKUP($A13,'Return Data'!$B$7:$R$2292,16,0)</f>
        <v>9.5349000000000004</v>
      </c>
      <c r="S13" s="67">
        <f t="shared" si="6"/>
        <v>14</v>
      </c>
    </row>
    <row r="14" spans="1:19" s="68" customFormat="1" x14ac:dyDescent="0.3">
      <c r="A14" s="63" t="s">
        <v>17</v>
      </c>
      <c r="B14" s="64">
        <f>VLOOKUP($A14,'Return Data'!$B$7:$R$2292,3,0)</f>
        <v>44616</v>
      </c>
      <c r="C14" s="65">
        <f>VLOOKUP($A14,'Return Data'!$B$7:$R$2292,4,0)</f>
        <v>51.847799999999999</v>
      </c>
      <c r="D14" s="65">
        <f>VLOOKUP($A14,'Return Data'!$B$7:$R$2292,10,0)</f>
        <v>-8.0252999999999997</v>
      </c>
      <c r="E14" s="66">
        <f t="shared" si="0"/>
        <v>9</v>
      </c>
      <c r="F14" s="65">
        <f>VLOOKUP($A14,'Return Data'!$B$7:$R$2292,11,0)</f>
        <v>0.55530000000000002</v>
      </c>
      <c r="G14" s="66">
        <f t="shared" si="1"/>
        <v>4</v>
      </c>
      <c r="H14" s="65">
        <f>VLOOKUP($A14,'Return Data'!$B$7:$R$2292,12,0)</f>
        <v>8.9284999999999997</v>
      </c>
      <c r="I14" s="66">
        <f t="shared" si="2"/>
        <v>9</v>
      </c>
      <c r="J14" s="65">
        <f>VLOOKUP($A14,'Return Data'!$B$7:$R$2292,13,0)</f>
        <v>12.423999999999999</v>
      </c>
      <c r="K14" s="66">
        <f t="shared" si="3"/>
        <v>8</v>
      </c>
      <c r="L14" s="65">
        <f>VLOOKUP($A14,'Return Data'!$B$7:$R$2292,17,0)</f>
        <v>18.586099999999998</v>
      </c>
      <c r="M14" s="66">
        <f t="shared" si="4"/>
        <v>11</v>
      </c>
      <c r="N14" s="65">
        <f>VLOOKUP($A14,'Return Data'!$B$7:$R$2292,14,0)</f>
        <v>18.066800000000001</v>
      </c>
      <c r="O14" s="66">
        <f t="shared" si="5"/>
        <v>6</v>
      </c>
      <c r="P14" s="65">
        <f>VLOOKUP($A14,'Return Data'!$B$7:$R$2292,15,0)</f>
        <v>12.904500000000001</v>
      </c>
      <c r="Q14" s="66">
        <f t="shared" si="7"/>
        <v>5</v>
      </c>
      <c r="R14" s="65">
        <f>VLOOKUP($A14,'Return Data'!$B$7:$R$2292,16,0)</f>
        <v>14.9483</v>
      </c>
      <c r="S14" s="67">
        <f t="shared" si="6"/>
        <v>8</v>
      </c>
    </row>
    <row r="15" spans="1:19" s="68" customFormat="1" x14ac:dyDescent="0.3">
      <c r="A15" s="63" t="s">
        <v>18</v>
      </c>
      <c r="B15" s="64">
        <f>VLOOKUP($A15,'Return Data'!$B$7:$R$2292,3,0)</f>
        <v>44616</v>
      </c>
      <c r="C15" s="65">
        <f>VLOOKUP($A15,'Return Data'!$B$7:$R$2292,4,0)</f>
        <v>57.534999999999997</v>
      </c>
      <c r="D15" s="65">
        <f>VLOOKUP($A15,'Return Data'!$B$7:$R$2292,10,0)</f>
        <v>-6.8651</v>
      </c>
      <c r="E15" s="66">
        <f t="shared" si="0"/>
        <v>4</v>
      </c>
      <c r="F15" s="65">
        <f>VLOOKUP($A15,'Return Data'!$B$7:$R$2292,11,0)</f>
        <v>0.15490000000000001</v>
      </c>
      <c r="G15" s="66">
        <f t="shared" si="1"/>
        <v>6</v>
      </c>
      <c r="H15" s="65">
        <f>VLOOKUP($A15,'Return Data'!$B$7:$R$2292,12,0)</f>
        <v>9.9108000000000001</v>
      </c>
      <c r="I15" s="66">
        <f t="shared" si="2"/>
        <v>6</v>
      </c>
      <c r="J15" s="65">
        <f>VLOOKUP($A15,'Return Data'!$B$7:$R$2292,13,0)</f>
        <v>17.514299999999999</v>
      </c>
      <c r="K15" s="66">
        <f t="shared" si="3"/>
        <v>3</v>
      </c>
      <c r="L15" s="65">
        <f>VLOOKUP($A15,'Return Data'!$B$7:$R$2292,17,0)</f>
        <v>21.8781</v>
      </c>
      <c r="M15" s="66">
        <f t="shared" si="4"/>
        <v>5</v>
      </c>
      <c r="N15" s="65">
        <f>VLOOKUP($A15,'Return Data'!$B$7:$R$2292,14,0)</f>
        <v>18.3611</v>
      </c>
      <c r="O15" s="66">
        <f t="shared" si="5"/>
        <v>5</v>
      </c>
      <c r="P15" s="65">
        <f>VLOOKUP($A15,'Return Data'!$B$7:$R$2292,15,0)</f>
        <v>12.451599999999999</v>
      </c>
      <c r="Q15" s="66">
        <f t="shared" si="7"/>
        <v>6</v>
      </c>
      <c r="R15" s="65">
        <f>VLOOKUP($A15,'Return Data'!$B$7:$R$2292,16,0)</f>
        <v>18.380600000000001</v>
      </c>
      <c r="S15" s="67">
        <f t="shared" si="6"/>
        <v>1</v>
      </c>
    </row>
    <row r="16" spans="1:19" s="68" customFormat="1" x14ac:dyDescent="0.3">
      <c r="A16" s="63" t="s">
        <v>19</v>
      </c>
      <c r="B16" s="64">
        <f>VLOOKUP($A16,'Return Data'!$B$7:$R$2292,3,0)</f>
        <v>44616</v>
      </c>
      <c r="C16" s="65">
        <f>VLOOKUP($A16,'Return Data'!$B$7:$R$2292,4,0)</f>
        <v>121.0086</v>
      </c>
      <c r="D16" s="65">
        <f>VLOOKUP($A16,'Return Data'!$B$7:$R$2292,10,0)</f>
        <v>-7.444</v>
      </c>
      <c r="E16" s="66">
        <f t="shared" si="0"/>
        <v>6</v>
      </c>
      <c r="F16" s="65">
        <f>VLOOKUP($A16,'Return Data'!$B$7:$R$2292,11,0)</f>
        <v>0.26300000000000001</v>
      </c>
      <c r="G16" s="66">
        <f t="shared" si="1"/>
        <v>5</v>
      </c>
      <c r="H16" s="65">
        <f>VLOOKUP($A16,'Return Data'!$B$7:$R$2292,12,0)</f>
        <v>10.271000000000001</v>
      </c>
      <c r="I16" s="66">
        <f t="shared" si="2"/>
        <v>4</v>
      </c>
      <c r="J16" s="65">
        <f>VLOOKUP($A16,'Return Data'!$B$7:$R$2292,13,0)</f>
        <v>17.148</v>
      </c>
      <c r="K16" s="66">
        <f t="shared" si="3"/>
        <v>4</v>
      </c>
      <c r="L16" s="65">
        <f>VLOOKUP($A16,'Return Data'!$B$7:$R$2292,17,0)</f>
        <v>23.232500000000002</v>
      </c>
      <c r="M16" s="66">
        <f t="shared" si="4"/>
        <v>4</v>
      </c>
      <c r="N16" s="65">
        <f>VLOOKUP($A16,'Return Data'!$B$7:$R$2292,14,0)</f>
        <v>19.643699999999999</v>
      </c>
      <c r="O16" s="66">
        <f t="shared" si="5"/>
        <v>3</v>
      </c>
      <c r="P16" s="65">
        <f>VLOOKUP($A16,'Return Data'!$B$7:$R$2292,15,0)</f>
        <v>14.907500000000001</v>
      </c>
      <c r="Q16" s="66">
        <f t="shared" si="7"/>
        <v>2</v>
      </c>
      <c r="R16" s="65">
        <f>VLOOKUP($A16,'Return Data'!$B$7:$R$2292,16,0)</f>
        <v>14.7567</v>
      </c>
      <c r="S16" s="67">
        <f t="shared" si="6"/>
        <v>9</v>
      </c>
    </row>
    <row r="17" spans="1:21" s="68" customFormat="1" x14ac:dyDescent="0.3">
      <c r="A17" s="63" t="s">
        <v>20</v>
      </c>
      <c r="B17" s="64">
        <f>VLOOKUP($A17,'Return Data'!$B$7:$R$2292,3,0)</f>
        <v>44616</v>
      </c>
      <c r="C17" s="65">
        <f>VLOOKUP($A17,'Return Data'!$B$7:$R$2292,4,0)</f>
        <v>71.349999999999994</v>
      </c>
      <c r="D17" s="65">
        <f>VLOOKUP($A17,'Return Data'!$B$7:$R$2292,10,0)</f>
        <v>-8.9459</v>
      </c>
      <c r="E17" s="66">
        <f t="shared" si="0"/>
        <v>13</v>
      </c>
      <c r="F17" s="65">
        <f>VLOOKUP($A17,'Return Data'!$B$7:$R$2292,11,0)</f>
        <v>-5.3337000000000003</v>
      </c>
      <c r="G17" s="66">
        <f t="shared" si="1"/>
        <v>13</v>
      </c>
      <c r="H17" s="65">
        <f>VLOOKUP($A17,'Return Data'!$B$7:$R$2292,12,0)</f>
        <v>0.77680000000000005</v>
      </c>
      <c r="I17" s="66">
        <f t="shared" si="2"/>
        <v>13</v>
      </c>
      <c r="J17" s="65">
        <f>VLOOKUP($A17,'Return Data'!$B$7:$R$2292,13,0)</f>
        <v>5.6723999999999997</v>
      </c>
      <c r="K17" s="66">
        <f t="shared" si="3"/>
        <v>14</v>
      </c>
      <c r="L17" s="65">
        <f>VLOOKUP($A17,'Return Data'!$B$7:$R$2292,17,0)</f>
        <v>17.541699999999999</v>
      </c>
      <c r="M17" s="66">
        <f t="shared" si="4"/>
        <v>13</v>
      </c>
      <c r="N17" s="65">
        <f>VLOOKUP($A17,'Return Data'!$B$7:$R$2292,14,0)</f>
        <v>10.4504</v>
      </c>
      <c r="O17" s="66">
        <f t="shared" si="5"/>
        <v>13</v>
      </c>
      <c r="P17" s="65">
        <f>VLOOKUP($A17,'Return Data'!$B$7:$R$2292,15,0)</f>
        <v>8.3588000000000005</v>
      </c>
      <c r="Q17" s="66">
        <f t="shared" si="7"/>
        <v>10</v>
      </c>
      <c r="R17" s="65">
        <f>VLOOKUP($A17,'Return Data'!$B$7:$R$2292,16,0)</f>
        <v>13.0983</v>
      </c>
      <c r="S17" s="67">
        <f t="shared" si="6"/>
        <v>11</v>
      </c>
    </row>
    <row r="18" spans="1:21" s="68" customFormat="1" x14ac:dyDescent="0.3">
      <c r="A18" s="63" t="s">
        <v>21</v>
      </c>
      <c r="B18" s="64">
        <f>VLOOKUP($A18,'Return Data'!$B$7:$R$2292,3,0)</f>
        <v>44616</v>
      </c>
      <c r="C18" s="65">
        <f>VLOOKUP($A18,'Return Data'!$B$7:$R$2292,4,0)</f>
        <v>196.7432</v>
      </c>
      <c r="D18" s="65">
        <f>VLOOKUP($A18,'Return Data'!$B$7:$R$2292,10,0)</f>
        <v>-8.9238</v>
      </c>
      <c r="E18" s="66">
        <f t="shared" si="0"/>
        <v>12</v>
      </c>
      <c r="F18" s="65">
        <f>VLOOKUP($A18,'Return Data'!$B$7:$R$2292,11,0)</f>
        <v>-1.6575</v>
      </c>
      <c r="G18" s="66">
        <f t="shared" si="1"/>
        <v>11</v>
      </c>
      <c r="H18" s="65">
        <f>VLOOKUP($A18,'Return Data'!$B$7:$R$2292,12,0)</f>
        <v>7.1534000000000004</v>
      </c>
      <c r="I18" s="66">
        <f t="shared" si="2"/>
        <v>12</v>
      </c>
      <c r="J18" s="65">
        <f>VLOOKUP($A18,'Return Data'!$B$7:$R$2292,13,0)</f>
        <v>9.8622999999999994</v>
      </c>
      <c r="K18" s="66">
        <f t="shared" si="3"/>
        <v>12</v>
      </c>
      <c r="L18" s="65">
        <f>VLOOKUP($A18,'Return Data'!$B$7:$R$2292,17,0)</f>
        <v>16.971299999999999</v>
      </c>
      <c r="M18" s="66">
        <f t="shared" si="4"/>
        <v>14</v>
      </c>
      <c r="N18" s="65">
        <f>VLOOKUP($A18,'Return Data'!$B$7:$R$2292,14,0)</f>
        <v>14.544700000000001</v>
      </c>
      <c r="O18" s="66">
        <f t="shared" si="5"/>
        <v>10</v>
      </c>
      <c r="P18" s="65">
        <f>VLOOKUP($A18,'Return Data'!$B$7:$R$2292,15,0)</f>
        <v>11.3584</v>
      </c>
      <c r="Q18" s="66">
        <f t="shared" si="7"/>
        <v>9</v>
      </c>
      <c r="R18" s="65">
        <f>VLOOKUP($A18,'Return Data'!$B$7:$R$2292,16,0)</f>
        <v>15.9597</v>
      </c>
      <c r="S18" s="67">
        <f t="shared" si="6"/>
        <v>4</v>
      </c>
    </row>
    <row r="19" spans="1:21" s="68" customFormat="1" x14ac:dyDescent="0.3">
      <c r="A19" s="63" t="s">
        <v>24</v>
      </c>
      <c r="B19" s="64">
        <f>VLOOKUP($A19,'Return Data'!$B$7:$R$2292,3,0)</f>
        <v>44616</v>
      </c>
      <c r="C19" s="65">
        <f>VLOOKUP($A19,'Return Data'!$B$7:$R$2292,4,0)</f>
        <v>399.15410000000003</v>
      </c>
      <c r="D19" s="65">
        <f>VLOOKUP($A19,'Return Data'!$B$7:$R$2292,10,0)</f>
        <v>-8.5219000000000005</v>
      </c>
      <c r="E19" s="66">
        <f t="shared" si="0"/>
        <v>11</v>
      </c>
      <c r="F19" s="65">
        <f>VLOOKUP($A19,'Return Data'!$B$7:$R$2292,11,0)</f>
        <v>2.9363999999999999</v>
      </c>
      <c r="G19" s="66">
        <f t="shared" si="1"/>
        <v>3</v>
      </c>
      <c r="H19" s="65">
        <f>VLOOKUP($A19,'Return Data'!$B$7:$R$2292,12,0)</f>
        <v>11.9147</v>
      </c>
      <c r="I19" s="66">
        <f t="shared" si="2"/>
        <v>3</v>
      </c>
      <c r="J19" s="65">
        <f>VLOOKUP($A19,'Return Data'!$B$7:$R$2292,13,0)</f>
        <v>15.6015</v>
      </c>
      <c r="K19" s="66">
        <f t="shared" si="3"/>
        <v>5</v>
      </c>
      <c r="L19" s="65">
        <f>VLOOKUP($A19,'Return Data'!$B$7:$R$2292,17,0)</f>
        <v>27.196999999999999</v>
      </c>
      <c r="M19" s="66">
        <f t="shared" si="4"/>
        <v>3</v>
      </c>
      <c r="N19" s="65">
        <f>VLOOKUP($A19,'Return Data'!$B$7:$R$2292,14,0)</f>
        <v>17.1067</v>
      </c>
      <c r="O19" s="66">
        <f t="shared" si="5"/>
        <v>7</v>
      </c>
      <c r="P19" s="65">
        <f>VLOOKUP($A19,'Return Data'!$B$7:$R$2292,15,0)</f>
        <v>11.697800000000001</v>
      </c>
      <c r="Q19" s="66">
        <f t="shared" si="7"/>
        <v>8</v>
      </c>
      <c r="R19" s="65">
        <f>VLOOKUP($A19,'Return Data'!$B$7:$R$2292,16,0)</f>
        <v>13.4321</v>
      </c>
      <c r="S19" s="67">
        <f t="shared" si="6"/>
        <v>10</v>
      </c>
    </row>
    <row r="20" spans="1:21" s="68" customFormat="1" x14ac:dyDescent="0.3">
      <c r="A20" s="63" t="s">
        <v>25</v>
      </c>
      <c r="B20" s="64">
        <f>VLOOKUP($A20,'Return Data'!$B$7:$R$2292,3,0)</f>
        <v>44616</v>
      </c>
      <c r="C20" s="65">
        <f>VLOOKUP($A20,'Return Data'!$B$7:$R$2292,4,0)</f>
        <v>15.83</v>
      </c>
      <c r="D20" s="65">
        <f>VLOOKUP($A20,'Return Data'!$B$7:$R$2292,10,0)</f>
        <v>-8.4442000000000004</v>
      </c>
      <c r="E20" s="66">
        <f t="shared" si="0"/>
        <v>10</v>
      </c>
      <c r="F20" s="65">
        <f>VLOOKUP($A20,'Return Data'!$B$7:$R$2292,11,0)</f>
        <v>-1.0005999999999999</v>
      </c>
      <c r="G20" s="66">
        <f t="shared" si="1"/>
        <v>10</v>
      </c>
      <c r="H20" s="65">
        <f>VLOOKUP($A20,'Return Data'!$B$7:$R$2292,12,0)</f>
        <v>9.6259999999999994</v>
      </c>
      <c r="I20" s="66">
        <f t="shared" si="2"/>
        <v>7</v>
      </c>
      <c r="J20" s="65">
        <f>VLOOKUP($A20,'Return Data'!$B$7:$R$2292,13,0)</f>
        <v>11.400399999999999</v>
      </c>
      <c r="K20" s="66">
        <f t="shared" si="3"/>
        <v>11</v>
      </c>
      <c r="L20" s="65">
        <f>VLOOKUP($A20,'Return Data'!$B$7:$R$2292,17,0)</f>
        <v>21.827200000000001</v>
      </c>
      <c r="M20" s="66">
        <f t="shared" si="4"/>
        <v>6</v>
      </c>
      <c r="N20" s="65"/>
      <c r="O20" s="66"/>
      <c r="P20" s="65"/>
      <c r="Q20" s="66"/>
      <c r="R20" s="65">
        <f>VLOOKUP($A20,'Return Data'!$B$7:$R$2292,16,0)</f>
        <v>15.308400000000001</v>
      </c>
      <c r="S20" s="67">
        <f t="shared" si="6"/>
        <v>7</v>
      </c>
    </row>
    <row r="21" spans="1:21" s="68" customFormat="1" x14ac:dyDescent="0.3">
      <c r="A21" s="63" t="s">
        <v>26</v>
      </c>
      <c r="B21" s="64">
        <f>VLOOKUP($A21,'Return Data'!$B$7:$R$2292,3,0)</f>
        <v>44616</v>
      </c>
      <c r="C21" s="65">
        <f>VLOOKUP($A21,'Return Data'!$B$7:$R$2292,4,0)</f>
        <v>99.258700000000005</v>
      </c>
      <c r="D21" s="65">
        <f>VLOOKUP($A21,'Return Data'!$B$7:$R$2292,10,0)</f>
        <v>-7.5388999999999999</v>
      </c>
      <c r="E21" s="66">
        <f t="shared" si="0"/>
        <v>7</v>
      </c>
      <c r="F21" s="65">
        <f>VLOOKUP($A21,'Return Data'!$B$7:$R$2292,11,0)</f>
        <v>-2.3168000000000002</v>
      </c>
      <c r="G21" s="66">
        <f t="shared" si="1"/>
        <v>12</v>
      </c>
      <c r="H21" s="65">
        <f>VLOOKUP($A21,'Return Data'!$B$7:$R$2292,12,0)</f>
        <v>7.4074999999999998</v>
      </c>
      <c r="I21" s="66">
        <f t="shared" si="2"/>
        <v>11</v>
      </c>
      <c r="J21" s="65">
        <f>VLOOKUP($A21,'Return Data'!$B$7:$R$2292,13,0)</f>
        <v>11.817600000000001</v>
      </c>
      <c r="K21" s="66">
        <f t="shared" si="3"/>
        <v>10</v>
      </c>
      <c r="L21" s="65">
        <f>VLOOKUP($A21,'Return Data'!$B$7:$R$2292,17,0)</f>
        <v>19.702300000000001</v>
      </c>
      <c r="M21" s="66">
        <f t="shared" si="4"/>
        <v>9</v>
      </c>
      <c r="N21" s="65">
        <f>VLOOKUP($A21,'Return Data'!$B$7:$R$2292,14,0)</f>
        <v>18.48</v>
      </c>
      <c r="O21" s="66">
        <f>RANK(N21,N$8:N$21,0)</f>
        <v>4</v>
      </c>
      <c r="P21" s="65">
        <f>VLOOKUP($A21,'Return Data'!$B$7:$R$2292,15,0)</f>
        <v>13.728</v>
      </c>
      <c r="Q21" s="66">
        <f>RANK(P21,P$8:P$21,0)</f>
        <v>4</v>
      </c>
      <c r="R21" s="65">
        <f>VLOOKUP($A21,'Return Data'!$B$7:$R$2292,16,0)</f>
        <v>13.0297</v>
      </c>
      <c r="S21" s="67">
        <f t="shared" si="6"/>
        <v>13</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-7.6721214285714279</v>
      </c>
      <c r="E23" s="74"/>
      <c r="F23" s="75">
        <f>AVERAGE(F8:F21)</f>
        <v>-9.527857142857156E-2</v>
      </c>
      <c r="G23" s="74"/>
      <c r="H23" s="75">
        <f>AVERAGE(H8:H21)</f>
        <v>8.5808142857142862</v>
      </c>
      <c r="I23" s="74"/>
      <c r="J23" s="75">
        <f>AVERAGE(J8:J21)</f>
        <v>14.621785714285712</v>
      </c>
      <c r="K23" s="74"/>
      <c r="L23" s="75">
        <f>AVERAGE(L8:L21)</f>
        <v>21.982657142857139</v>
      </c>
      <c r="M23" s="74"/>
      <c r="N23" s="75">
        <f>AVERAGE(N8:N21)</f>
        <v>16.603946153846152</v>
      </c>
      <c r="O23" s="74"/>
      <c r="P23" s="75">
        <f>AVERAGE(P8:P21)</f>
        <v>11.840325000000002</v>
      </c>
      <c r="Q23" s="74"/>
      <c r="R23" s="75">
        <f>AVERAGE(R8:R21)</f>
        <v>14.777371428571428</v>
      </c>
      <c r="S23" s="76"/>
    </row>
    <row r="24" spans="1:21" s="68" customFormat="1" x14ac:dyDescent="0.3">
      <c r="A24" s="73" t="s">
        <v>28</v>
      </c>
      <c r="B24" s="74"/>
      <c r="C24" s="74"/>
      <c r="D24" s="75">
        <f>MIN(D8:D21)</f>
        <v>-11.8012</v>
      </c>
      <c r="E24" s="74"/>
      <c r="F24" s="75">
        <f>MIN(F8:F21)</f>
        <v>-5.8376999999999999</v>
      </c>
      <c r="G24" s="74"/>
      <c r="H24" s="75">
        <f>MIN(H8:H21)</f>
        <v>-0.96489999999999998</v>
      </c>
      <c r="I24" s="74"/>
      <c r="J24" s="75">
        <f>MIN(J8:J21)</f>
        <v>5.6723999999999997</v>
      </c>
      <c r="K24" s="74"/>
      <c r="L24" s="75">
        <f>MIN(L8:L21)</f>
        <v>16.971299999999999</v>
      </c>
      <c r="M24" s="74"/>
      <c r="N24" s="75">
        <f>MIN(N8:N21)</f>
        <v>10.4504</v>
      </c>
      <c r="O24" s="74"/>
      <c r="P24" s="75">
        <f>MIN(P8:P21)</f>
        <v>6.4355000000000002</v>
      </c>
      <c r="Q24" s="74"/>
      <c r="R24" s="75">
        <f>MIN(R8:R21)</f>
        <v>9.5349000000000004</v>
      </c>
      <c r="S24" s="76"/>
    </row>
    <row r="25" spans="1:21" s="68" customFormat="1" ht="15" thickBot="1" x14ac:dyDescent="0.35">
      <c r="A25" s="77" t="s">
        <v>29</v>
      </c>
      <c r="B25" s="78"/>
      <c r="C25" s="78"/>
      <c r="D25" s="79">
        <f>MAX(D8:D21)</f>
        <v>-3.2503000000000002</v>
      </c>
      <c r="E25" s="78"/>
      <c r="F25" s="79">
        <f>MAX(F8:F21)</f>
        <v>7.4531000000000001</v>
      </c>
      <c r="G25" s="78"/>
      <c r="H25" s="79">
        <f>MAX(H8:H21)</f>
        <v>14.6759</v>
      </c>
      <c r="I25" s="78"/>
      <c r="J25" s="79">
        <f>MAX(J8:J21)</f>
        <v>29.803999999999998</v>
      </c>
      <c r="K25" s="78"/>
      <c r="L25" s="79">
        <f>MAX(L8:L21)</f>
        <v>31.978999999999999</v>
      </c>
      <c r="M25" s="78"/>
      <c r="N25" s="79">
        <f>MAX(N8:N21)</f>
        <v>21.514299999999999</v>
      </c>
      <c r="O25" s="78"/>
      <c r="P25" s="79">
        <f>MAX(P8:P21)</f>
        <v>15.809100000000001</v>
      </c>
      <c r="Q25" s="78"/>
      <c r="R25" s="79">
        <f>MAX(R8:R21)</f>
        <v>18.380600000000001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754</v>
      </c>
      <c r="B8" s="64">
        <f>VLOOKUP($A8,'Return Data'!$B$7:$R$2292,3,0)</f>
        <v>44616</v>
      </c>
      <c r="C8" s="65">
        <f>VLOOKUP($A8,'Return Data'!$B$7:$R$2292,4,0)</f>
        <v>246.92</v>
      </c>
      <c r="D8" s="65">
        <f>VLOOKUP($A8,'Return Data'!$B$7:$R$2292,10,0)</f>
        <v>-8.3717000000000006</v>
      </c>
      <c r="E8" s="66">
        <f t="shared" ref="E8:E14" si="0">RANK(D8,D$8:D$14,0)</f>
        <v>6</v>
      </c>
      <c r="F8" s="65">
        <f>VLOOKUP($A8,'Return Data'!$B$7:$R$2292,11,0)</f>
        <v>-2.7797000000000001</v>
      </c>
      <c r="G8" s="66">
        <f t="shared" ref="G8:G14" si="1">RANK(F8,F$8:F$14,0)</f>
        <v>5</v>
      </c>
      <c r="H8" s="65">
        <f>VLOOKUP($A8,'Return Data'!$B$7:$R$2292,12,0)</f>
        <v>7.0308000000000002</v>
      </c>
      <c r="I8" s="66">
        <f t="shared" ref="I8:I14" si="2">RANK(H8,H$8:H$14,0)</f>
        <v>7</v>
      </c>
      <c r="J8" s="65">
        <f>VLOOKUP($A8,'Return Data'!$B$7:$R$2292,13,0)</f>
        <v>21.300799999999999</v>
      </c>
      <c r="K8" s="66">
        <f t="shared" ref="K8:K14" si="3">RANK(J8,J$8:J$14,0)</f>
        <v>4</v>
      </c>
      <c r="L8" s="65">
        <f>VLOOKUP($A8,'Return Data'!$B$7:$R$2292,17,0)</f>
        <v>19.9953</v>
      </c>
      <c r="M8" s="66">
        <f>RANK(L8,L$8:L$14,0)</f>
        <v>6</v>
      </c>
      <c r="N8" s="65">
        <f>VLOOKUP($A8,'Return Data'!$B$7:$R$2292,14,0)</f>
        <v>16.227499999999999</v>
      </c>
      <c r="O8" s="66">
        <f>RANK(N8,N$8:N$14,0)</f>
        <v>6</v>
      </c>
      <c r="P8" s="65">
        <f>VLOOKUP($A8,'Return Data'!$B$7:$R$2292,15,0)</f>
        <v>8.8613999999999997</v>
      </c>
      <c r="Q8" s="66">
        <f>RANK(P8,P$8:P$14,0)</f>
        <v>5</v>
      </c>
      <c r="R8" s="65">
        <f>VLOOKUP($A8,'Return Data'!$B$7:$R$2292,16,0)</f>
        <v>10.939399999999999</v>
      </c>
      <c r="S8" s="67">
        <f t="shared" ref="S8:S14" si="4">RANK(R8,R$8:R$14,0)</f>
        <v>7</v>
      </c>
    </row>
    <row r="9" spans="1:20" x14ac:dyDescent="0.3">
      <c r="A9" s="63" t="s">
        <v>1817</v>
      </c>
      <c r="B9" s="64">
        <f>VLOOKUP($A9,'Return Data'!$B$7:$R$2292,3,0)</f>
        <v>44616</v>
      </c>
      <c r="C9" s="65">
        <f>VLOOKUP($A9,'Return Data'!$B$7:$R$2292,4,0)</f>
        <v>13.385</v>
      </c>
      <c r="D9" s="65">
        <f>VLOOKUP($A9,'Return Data'!$B$7:$R$2292,10,0)</f>
        <v>-6.7507000000000001</v>
      </c>
      <c r="E9" s="66">
        <f t="shared" si="0"/>
        <v>3</v>
      </c>
      <c r="F9" s="65">
        <f>VLOOKUP($A9,'Return Data'!$B$7:$R$2292,11,0)</f>
        <v>1.7793000000000001</v>
      </c>
      <c r="G9" s="66">
        <f t="shared" si="1"/>
        <v>3</v>
      </c>
      <c r="H9" s="65">
        <f>VLOOKUP($A9,'Return Data'!$B$7:$R$2292,12,0)</f>
        <v>14.754799999999999</v>
      </c>
      <c r="I9" s="66">
        <f t="shared" si="2"/>
        <v>3</v>
      </c>
      <c r="J9" s="65">
        <f>VLOOKUP($A9,'Return Data'!$B$7:$R$2292,13,0)</f>
        <v>23.614699999999999</v>
      </c>
      <c r="K9" s="66">
        <f t="shared" si="3"/>
        <v>3</v>
      </c>
      <c r="L9" s="65"/>
      <c r="M9" s="66"/>
      <c r="N9" s="65"/>
      <c r="O9" s="66"/>
      <c r="P9" s="65"/>
      <c r="Q9" s="66"/>
      <c r="R9" s="65">
        <f>VLOOKUP($A9,'Return Data'!$B$7:$R$2292,16,0)</f>
        <v>27.8597</v>
      </c>
      <c r="S9" s="67">
        <f t="shared" si="4"/>
        <v>1</v>
      </c>
    </row>
    <row r="10" spans="1:20" x14ac:dyDescent="0.3">
      <c r="A10" s="63" t="s">
        <v>756</v>
      </c>
      <c r="B10" s="64">
        <f>VLOOKUP($A10,'Return Data'!$B$7:$R$2292,3,0)</f>
        <v>44616</v>
      </c>
      <c r="C10" s="65">
        <f>VLOOKUP($A10,'Return Data'!$B$7:$R$2292,4,0)</f>
        <v>27.1</v>
      </c>
      <c r="D10" s="65">
        <f>VLOOKUP($A10,'Return Data'!$B$7:$R$2292,10,0)</f>
        <v>-3.2488000000000001</v>
      </c>
      <c r="E10" s="66">
        <f t="shared" si="0"/>
        <v>1</v>
      </c>
      <c r="F10" s="65">
        <f>VLOOKUP($A10,'Return Data'!$B$7:$R$2292,11,0)</f>
        <v>6.2744999999999997</v>
      </c>
      <c r="G10" s="66">
        <f t="shared" si="1"/>
        <v>1</v>
      </c>
      <c r="H10" s="65">
        <f>VLOOKUP($A10,'Return Data'!$B$7:$R$2292,12,0)</f>
        <v>18.963999999999999</v>
      </c>
      <c r="I10" s="66">
        <f t="shared" si="2"/>
        <v>1</v>
      </c>
      <c r="J10" s="65">
        <f>VLOOKUP($A10,'Return Data'!$B$7:$R$2292,13,0)</f>
        <v>30.351099999999999</v>
      </c>
      <c r="K10" s="66">
        <f t="shared" si="3"/>
        <v>1</v>
      </c>
      <c r="L10" s="65">
        <f>VLOOKUP($A10,'Return Data'!$B$7:$R$2292,17,0)</f>
        <v>30.751799999999999</v>
      </c>
      <c r="M10" s="66">
        <f>RANK(L10,L$8:L$14,0)</f>
        <v>2</v>
      </c>
      <c r="N10" s="65">
        <f>VLOOKUP($A10,'Return Data'!$B$7:$R$2292,14,0)</f>
        <v>19.543399999999998</v>
      </c>
      <c r="O10" s="66">
        <f>RANK(N10,N$8:N$14,0)</f>
        <v>2</v>
      </c>
      <c r="P10" s="65">
        <f>VLOOKUP($A10,'Return Data'!$B$7:$R$2292,15,0)</f>
        <v>12.513299999999999</v>
      </c>
      <c r="Q10" s="66">
        <f>RANK(P10,P$8:P$14,0)</f>
        <v>4</v>
      </c>
      <c r="R10" s="65">
        <f>VLOOKUP($A10,'Return Data'!$B$7:$R$2292,16,0)</f>
        <v>13.6648</v>
      </c>
      <c r="S10" s="67">
        <f t="shared" si="4"/>
        <v>4</v>
      </c>
    </row>
    <row r="11" spans="1:20" x14ac:dyDescent="0.3">
      <c r="A11" s="63" t="s">
        <v>757</v>
      </c>
      <c r="B11" s="64">
        <f>VLOOKUP($A11,'Return Data'!$B$7:$R$2292,3,0)</f>
        <v>44616</v>
      </c>
      <c r="C11" s="65">
        <f>VLOOKUP($A11,'Return Data'!$B$7:$R$2292,4,0)</f>
        <v>16.54</v>
      </c>
      <c r="D11" s="65">
        <f>VLOOKUP($A11,'Return Data'!$B$7:$R$2292,10,0)</f>
        <v>-8.2639999999999993</v>
      </c>
      <c r="E11" s="66">
        <f t="shared" si="0"/>
        <v>5</v>
      </c>
      <c r="F11" s="65">
        <f>VLOOKUP($A11,'Return Data'!$B$7:$R$2292,11,0)</f>
        <v>-0.3014</v>
      </c>
      <c r="G11" s="66">
        <f t="shared" si="1"/>
        <v>4</v>
      </c>
      <c r="H11" s="65">
        <f>VLOOKUP($A11,'Return Data'!$B$7:$R$2292,12,0)</f>
        <v>8.4589999999999996</v>
      </c>
      <c r="I11" s="66">
        <f t="shared" si="2"/>
        <v>5</v>
      </c>
      <c r="J11" s="65">
        <f>VLOOKUP($A11,'Return Data'!$B$7:$R$2292,13,0)</f>
        <v>15.4222</v>
      </c>
      <c r="K11" s="66">
        <f t="shared" si="3"/>
        <v>6</v>
      </c>
      <c r="L11" s="65">
        <f>VLOOKUP($A11,'Return Data'!$B$7:$R$2292,17,0)</f>
        <v>20.1065</v>
      </c>
      <c r="M11" s="66">
        <f>RANK(L11,L$8:L$14,0)</f>
        <v>5</v>
      </c>
      <c r="N11" s="65">
        <f>VLOOKUP($A11,'Return Data'!$B$7:$R$2292,14,0)</f>
        <v>17.817399999999999</v>
      </c>
      <c r="O11" s="66">
        <f>RANK(N11,N$8:N$14,0)</f>
        <v>3</v>
      </c>
      <c r="P11" s="65"/>
      <c r="Q11" s="66"/>
      <c r="R11" s="65">
        <f>VLOOKUP($A11,'Return Data'!$B$7:$R$2292,16,0)</f>
        <v>17.139700000000001</v>
      </c>
      <c r="S11" s="67">
        <f t="shared" si="4"/>
        <v>2</v>
      </c>
    </row>
    <row r="12" spans="1:20" x14ac:dyDescent="0.3">
      <c r="A12" s="63" t="s">
        <v>1998</v>
      </c>
      <c r="B12" s="64">
        <f>VLOOKUP($A12,'Return Data'!$B$7:$R$2292,3,0)</f>
        <v>44616</v>
      </c>
      <c r="C12" s="65">
        <f>VLOOKUP($A12,'Return Data'!$B$7:$R$2292,4,0)</f>
        <v>82.847399999999993</v>
      </c>
      <c r="D12" s="65">
        <f>VLOOKUP($A12,'Return Data'!$B$7:$R$2292,10,0)</f>
        <v>-6.8292999999999999</v>
      </c>
      <c r="E12" s="66">
        <f t="shared" si="0"/>
        <v>4</v>
      </c>
      <c r="F12" s="65">
        <f>VLOOKUP($A12,'Return Data'!$B$7:$R$2292,11,0)</f>
        <v>-4.5316999999999998</v>
      </c>
      <c r="G12" s="66">
        <f t="shared" si="1"/>
        <v>6</v>
      </c>
      <c r="H12" s="65">
        <f>VLOOKUP($A12,'Return Data'!$B$7:$R$2292,12,0)</f>
        <v>7.5660999999999996</v>
      </c>
      <c r="I12" s="66">
        <f t="shared" si="2"/>
        <v>6</v>
      </c>
      <c r="J12" s="65">
        <f>VLOOKUP($A12,'Return Data'!$B$7:$R$2292,13,0)</f>
        <v>13.536199999999999</v>
      </c>
      <c r="K12" s="66">
        <f t="shared" si="3"/>
        <v>7</v>
      </c>
      <c r="L12" s="65">
        <f>VLOOKUP($A12,'Return Data'!$B$7:$R$2292,17,0)</f>
        <v>20.623999999999999</v>
      </c>
      <c r="M12" s="66">
        <f>RANK(L12,L$8:L$14,0)</f>
        <v>4</v>
      </c>
      <c r="N12" s="65">
        <f>VLOOKUP($A12,'Return Data'!$B$7:$R$2292,14,0)</f>
        <v>16.985499999999998</v>
      </c>
      <c r="O12" s="66">
        <f>RANK(N12,N$8:N$14,0)</f>
        <v>4</v>
      </c>
      <c r="P12" s="65">
        <f>VLOOKUP($A12,'Return Data'!$B$7:$R$2292,15,0)</f>
        <v>14.590400000000001</v>
      </c>
      <c r="Q12" s="66">
        <f>RANK(P12,P$8:P$14,0)</f>
        <v>2</v>
      </c>
      <c r="R12" s="65">
        <f>VLOOKUP($A12,'Return Data'!$B$7:$R$2292,16,0)</f>
        <v>13.28</v>
      </c>
      <c r="S12" s="67">
        <f t="shared" si="4"/>
        <v>5</v>
      </c>
    </row>
    <row r="13" spans="1:20" x14ac:dyDescent="0.3">
      <c r="A13" s="63" t="s">
        <v>760</v>
      </c>
      <c r="B13" s="64">
        <f>VLOOKUP($A13,'Return Data'!$B$7:$R$2292,3,0)</f>
        <v>44616</v>
      </c>
      <c r="C13" s="65">
        <f>VLOOKUP($A13,'Return Data'!$B$7:$R$2292,4,0)</f>
        <v>82.718599999999995</v>
      </c>
      <c r="D13" s="65">
        <f>VLOOKUP($A13,'Return Data'!$B$7:$R$2292,10,0)</f>
        <v>-4.3644999999999996</v>
      </c>
      <c r="E13" s="66">
        <f t="shared" si="0"/>
        <v>2</v>
      </c>
      <c r="F13" s="65">
        <f>VLOOKUP($A13,'Return Data'!$B$7:$R$2292,11,0)</f>
        <v>4.1189999999999998</v>
      </c>
      <c r="G13" s="66">
        <f t="shared" si="1"/>
        <v>2</v>
      </c>
      <c r="H13" s="65">
        <f>VLOOKUP($A13,'Return Data'!$B$7:$R$2292,12,0)</f>
        <v>15.9001</v>
      </c>
      <c r="I13" s="66">
        <f t="shared" si="2"/>
        <v>2</v>
      </c>
      <c r="J13" s="65">
        <f>VLOOKUP($A13,'Return Data'!$B$7:$R$2292,13,0)</f>
        <v>26.152200000000001</v>
      </c>
      <c r="K13" s="66">
        <f t="shared" si="3"/>
        <v>2</v>
      </c>
      <c r="L13" s="65">
        <f>VLOOKUP($A13,'Return Data'!$B$7:$R$2292,17,0)</f>
        <v>31.189399999999999</v>
      </c>
      <c r="M13" s="66">
        <f>RANK(L13,L$8:L$14,0)</f>
        <v>1</v>
      </c>
      <c r="N13" s="65">
        <f>VLOOKUP($A13,'Return Data'!$B$7:$R$2292,14,0)</f>
        <v>21.3565</v>
      </c>
      <c r="O13" s="66">
        <f>RANK(N13,N$8:N$14,0)</f>
        <v>1</v>
      </c>
      <c r="P13" s="65">
        <f>VLOOKUP($A13,'Return Data'!$B$7:$R$2292,15,0)</f>
        <v>15.418799999999999</v>
      </c>
      <c r="Q13" s="66">
        <f>RANK(P13,P$8:P$14,0)</f>
        <v>1</v>
      </c>
      <c r="R13" s="65">
        <f>VLOOKUP($A13,'Return Data'!$B$7:$R$2292,16,0)</f>
        <v>14.805400000000001</v>
      </c>
      <c r="S13" s="67">
        <f t="shared" si="4"/>
        <v>3</v>
      </c>
    </row>
    <row r="14" spans="1:20" x14ac:dyDescent="0.3">
      <c r="A14" s="63" t="s">
        <v>761</v>
      </c>
      <c r="B14" s="64">
        <f>VLOOKUP($A14,'Return Data'!$B$7:$R$2292,3,0)</f>
        <v>44616</v>
      </c>
      <c r="C14" s="65">
        <f>VLOOKUP($A14,'Return Data'!$B$7:$R$2292,4,0)</f>
        <v>102.65770000000001</v>
      </c>
      <c r="D14" s="65">
        <f>VLOOKUP($A14,'Return Data'!$B$7:$R$2292,10,0)</f>
        <v>-9.1559000000000008</v>
      </c>
      <c r="E14" s="66">
        <f t="shared" si="0"/>
        <v>7</v>
      </c>
      <c r="F14" s="65">
        <f>VLOOKUP($A14,'Return Data'!$B$7:$R$2292,11,0)</f>
        <v>-5.0952999999999999</v>
      </c>
      <c r="G14" s="66">
        <f t="shared" si="1"/>
        <v>7</v>
      </c>
      <c r="H14" s="65">
        <f>VLOOKUP($A14,'Return Data'!$B$7:$R$2292,12,0)</f>
        <v>8.6504999999999992</v>
      </c>
      <c r="I14" s="66">
        <f t="shared" si="2"/>
        <v>4</v>
      </c>
      <c r="J14" s="65">
        <f>VLOOKUP($A14,'Return Data'!$B$7:$R$2292,13,0)</f>
        <v>18.503499999999999</v>
      </c>
      <c r="K14" s="66">
        <f t="shared" si="3"/>
        <v>5</v>
      </c>
      <c r="L14" s="65">
        <f>VLOOKUP($A14,'Return Data'!$B$7:$R$2292,17,0)</f>
        <v>22.229399999999998</v>
      </c>
      <c r="M14" s="66">
        <f>RANK(L14,L$8:L$14,0)</f>
        <v>3</v>
      </c>
      <c r="N14" s="65">
        <f>VLOOKUP($A14,'Return Data'!$B$7:$R$2292,14,0)</f>
        <v>16.4877</v>
      </c>
      <c r="O14" s="66">
        <f>RANK(N14,N$8:N$14,0)</f>
        <v>5</v>
      </c>
      <c r="P14" s="65">
        <f>VLOOKUP($A14,'Return Data'!$B$7:$R$2292,15,0)</f>
        <v>13.312900000000001</v>
      </c>
      <c r="Q14" s="66">
        <f>RANK(P14,P$8:P$14,0)</f>
        <v>3</v>
      </c>
      <c r="R14" s="65">
        <f>VLOOKUP($A14,'Return Data'!$B$7:$R$2292,16,0)</f>
        <v>12.545</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-6.7121285714285719</v>
      </c>
      <c r="E16" s="74"/>
      <c r="F16" s="75">
        <f>AVERAGE(F8:F14)</f>
        <v>-7.6471428571428621E-2</v>
      </c>
      <c r="G16" s="74"/>
      <c r="H16" s="75">
        <f>AVERAGE(H8:H14)</f>
        <v>11.617900000000001</v>
      </c>
      <c r="I16" s="74"/>
      <c r="J16" s="75">
        <f>AVERAGE(J8:J14)</f>
        <v>21.268671428571427</v>
      </c>
      <c r="K16" s="74"/>
      <c r="L16" s="75">
        <f>AVERAGE(L8:L14)</f>
        <v>24.1494</v>
      </c>
      <c r="M16" s="74"/>
      <c r="N16" s="75">
        <f>AVERAGE(N8:N14)</f>
        <v>18.069666666666667</v>
      </c>
      <c r="O16" s="74"/>
      <c r="P16" s="75">
        <f>AVERAGE(P8:P14)</f>
        <v>12.939359999999999</v>
      </c>
      <c r="Q16" s="74"/>
      <c r="R16" s="75">
        <f>AVERAGE(R8:R14)</f>
        <v>15.747714285714286</v>
      </c>
      <c r="S16" s="76"/>
    </row>
    <row r="17" spans="1:19" x14ac:dyDescent="0.3">
      <c r="A17" s="73" t="s">
        <v>28</v>
      </c>
      <c r="B17" s="74"/>
      <c r="C17" s="74"/>
      <c r="D17" s="75">
        <f>MIN(D8:D14)</f>
        <v>-9.1559000000000008</v>
      </c>
      <c r="E17" s="74"/>
      <c r="F17" s="75">
        <f>MIN(F8:F14)</f>
        <v>-5.0952999999999999</v>
      </c>
      <c r="G17" s="74"/>
      <c r="H17" s="75">
        <f>MIN(H8:H14)</f>
        <v>7.0308000000000002</v>
      </c>
      <c r="I17" s="74"/>
      <c r="J17" s="75">
        <f>MIN(J8:J14)</f>
        <v>13.536199999999999</v>
      </c>
      <c r="K17" s="74"/>
      <c r="L17" s="75">
        <f>MIN(L8:L14)</f>
        <v>19.9953</v>
      </c>
      <c r="M17" s="74"/>
      <c r="N17" s="75">
        <f>MIN(N8:N14)</f>
        <v>16.227499999999999</v>
      </c>
      <c r="O17" s="74"/>
      <c r="P17" s="75">
        <f>MIN(P8:P14)</f>
        <v>8.8613999999999997</v>
      </c>
      <c r="Q17" s="74"/>
      <c r="R17" s="75">
        <f>MIN(R8:R14)</f>
        <v>10.939399999999999</v>
      </c>
      <c r="S17" s="76"/>
    </row>
    <row r="18" spans="1:19" ht="15" thickBot="1" x14ac:dyDescent="0.35">
      <c r="A18" s="77" t="s">
        <v>29</v>
      </c>
      <c r="B18" s="78"/>
      <c r="C18" s="78"/>
      <c r="D18" s="79">
        <f>MAX(D8:D14)</f>
        <v>-3.2488000000000001</v>
      </c>
      <c r="E18" s="78"/>
      <c r="F18" s="79">
        <f>MAX(F8:F14)</f>
        <v>6.2744999999999997</v>
      </c>
      <c r="G18" s="78"/>
      <c r="H18" s="79">
        <f>MAX(H8:H14)</f>
        <v>18.963999999999999</v>
      </c>
      <c r="I18" s="78"/>
      <c r="J18" s="79">
        <f>MAX(J8:J14)</f>
        <v>30.351099999999999</v>
      </c>
      <c r="K18" s="78"/>
      <c r="L18" s="79">
        <f>MAX(L8:L14)</f>
        <v>31.189399999999999</v>
      </c>
      <c r="M18" s="78"/>
      <c r="N18" s="79">
        <f>MAX(N8:N14)</f>
        <v>21.3565</v>
      </c>
      <c r="O18" s="78"/>
      <c r="P18" s="79">
        <f>MAX(P8:P14)</f>
        <v>15.418799999999999</v>
      </c>
      <c r="Q18" s="78"/>
      <c r="R18" s="79">
        <f>MAX(R8:R14)</f>
        <v>27.8597</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753</v>
      </c>
      <c r="B8" s="64">
        <f>VLOOKUP($A8,'Return Data'!$B$7:$R$2292,3,0)</f>
        <v>44616</v>
      </c>
      <c r="C8" s="65">
        <f>VLOOKUP($A8,'Return Data'!$B$7:$R$2292,4,0)</f>
        <v>230.84</v>
      </c>
      <c r="D8" s="65">
        <f>VLOOKUP($A8,'Return Data'!$B$7:$R$2292,10,0)</f>
        <v>-8.5492000000000008</v>
      </c>
      <c r="E8" s="66">
        <f t="shared" ref="E8:E14" si="0">RANK(D8,D$8:D$14,0)</f>
        <v>6</v>
      </c>
      <c r="F8" s="65">
        <f>VLOOKUP($A8,'Return Data'!$B$7:$R$2292,11,0)</f>
        <v>-3.1183000000000001</v>
      </c>
      <c r="G8" s="66">
        <f t="shared" ref="G8:G14" si="1">RANK(F8,F$8:F$14,0)</f>
        <v>5</v>
      </c>
      <c r="H8" s="65">
        <f>VLOOKUP($A8,'Return Data'!$B$7:$R$2292,12,0)</f>
        <v>6.4908000000000001</v>
      </c>
      <c r="I8" s="66">
        <f t="shared" ref="I8:I14" si="2">RANK(H8,H$8:H$14,0)</f>
        <v>7</v>
      </c>
      <c r="J8" s="65">
        <f>VLOOKUP($A8,'Return Data'!$B$7:$R$2292,13,0)</f>
        <v>20.511600000000001</v>
      </c>
      <c r="K8" s="66">
        <f t="shared" ref="K8:K14" si="3">RANK(J8,J$8:J$14,0)</f>
        <v>4</v>
      </c>
      <c r="L8" s="65">
        <f>VLOOKUP($A8,'Return Data'!$B$7:$R$2292,17,0)</f>
        <v>19.154699999999998</v>
      </c>
      <c r="M8" s="66">
        <f>RANK(L8,L$8:L$14,0)</f>
        <v>5</v>
      </c>
      <c r="N8" s="65">
        <f>VLOOKUP($A8,'Return Data'!$B$7:$R$2292,14,0)</f>
        <v>15.4541</v>
      </c>
      <c r="O8" s="66">
        <f>RANK(N8,N$8:N$14,0)</f>
        <v>6</v>
      </c>
      <c r="P8" s="65">
        <f>VLOOKUP($A8,'Return Data'!$B$7:$R$2292,15,0)</f>
        <v>8.0977999999999994</v>
      </c>
      <c r="Q8" s="66">
        <f>RANK(P8,P$8:P$14,0)</f>
        <v>5</v>
      </c>
      <c r="R8" s="65">
        <f>VLOOKUP($A8,'Return Data'!$B$7:$R$2292,16,0)</f>
        <v>17.911799999999999</v>
      </c>
      <c r="S8" s="67">
        <f t="shared" ref="S8:S14" si="4">RANK(R8,R$8:R$14,0)</f>
        <v>2</v>
      </c>
    </row>
    <row r="9" spans="1:20" x14ac:dyDescent="0.3">
      <c r="A9" s="63" t="s">
        <v>1818</v>
      </c>
      <c r="B9" s="64">
        <f>VLOOKUP($A9,'Return Data'!$B$7:$R$2292,3,0)</f>
        <v>44616</v>
      </c>
      <c r="C9" s="65">
        <f>VLOOKUP($A9,'Return Data'!$B$7:$R$2292,4,0)</f>
        <v>13.117000000000001</v>
      </c>
      <c r="D9" s="65">
        <f>VLOOKUP($A9,'Return Data'!$B$7:$R$2292,10,0)</f>
        <v>-7.1559999999999997</v>
      </c>
      <c r="E9" s="66">
        <f t="shared" si="0"/>
        <v>4</v>
      </c>
      <c r="F9" s="65">
        <f>VLOOKUP($A9,'Return Data'!$B$7:$R$2292,11,0)</f>
        <v>0.89219999999999999</v>
      </c>
      <c r="G9" s="66">
        <f t="shared" si="1"/>
        <v>3</v>
      </c>
      <c r="H9" s="65">
        <f>VLOOKUP($A9,'Return Data'!$B$7:$R$2292,12,0)</f>
        <v>13.2827</v>
      </c>
      <c r="I9" s="66">
        <f t="shared" si="2"/>
        <v>3</v>
      </c>
      <c r="J9" s="65">
        <f>VLOOKUP($A9,'Return Data'!$B$7:$R$2292,13,0)</f>
        <v>21.532499999999999</v>
      </c>
      <c r="K9" s="66">
        <f t="shared" si="3"/>
        <v>3</v>
      </c>
      <c r="L9" s="65"/>
      <c r="M9" s="66"/>
      <c r="N9" s="65"/>
      <c r="O9" s="66"/>
      <c r="P9" s="65"/>
      <c r="Q9" s="66"/>
      <c r="R9" s="65">
        <f>VLOOKUP($A9,'Return Data'!$B$7:$R$2292,16,0)</f>
        <v>25.6983</v>
      </c>
      <c r="S9" s="67">
        <f t="shared" si="4"/>
        <v>1</v>
      </c>
    </row>
    <row r="10" spans="1:20" x14ac:dyDescent="0.3">
      <c r="A10" s="63" t="s">
        <v>755</v>
      </c>
      <c r="B10" s="64">
        <f>VLOOKUP($A10,'Return Data'!$B$7:$R$2292,3,0)</f>
        <v>44616</v>
      </c>
      <c r="C10" s="65">
        <f>VLOOKUP($A10,'Return Data'!$B$7:$R$2292,4,0)</f>
        <v>25.48</v>
      </c>
      <c r="D10" s="65">
        <f>VLOOKUP($A10,'Return Data'!$B$7:$R$2292,10,0)</f>
        <v>-3.5579000000000001</v>
      </c>
      <c r="E10" s="66">
        <f t="shared" si="0"/>
        <v>1</v>
      </c>
      <c r="F10" s="65">
        <f>VLOOKUP($A10,'Return Data'!$B$7:$R$2292,11,0)</f>
        <v>5.5946999999999996</v>
      </c>
      <c r="G10" s="66">
        <f t="shared" si="1"/>
        <v>1</v>
      </c>
      <c r="H10" s="65">
        <f>VLOOKUP($A10,'Return Data'!$B$7:$R$2292,12,0)</f>
        <v>17.9084</v>
      </c>
      <c r="I10" s="66">
        <f t="shared" si="2"/>
        <v>1</v>
      </c>
      <c r="J10" s="65">
        <f>VLOOKUP($A10,'Return Data'!$B$7:$R$2292,13,0)</f>
        <v>28.947399999999998</v>
      </c>
      <c r="K10" s="66">
        <f t="shared" si="3"/>
        <v>1</v>
      </c>
      <c r="L10" s="65">
        <f>VLOOKUP($A10,'Return Data'!$B$7:$R$2292,17,0)</f>
        <v>29.4694</v>
      </c>
      <c r="M10" s="66">
        <f>RANK(L10,L$8:L$14,0)</f>
        <v>2</v>
      </c>
      <c r="N10" s="65">
        <f>VLOOKUP($A10,'Return Data'!$B$7:$R$2292,14,0)</f>
        <v>18.502800000000001</v>
      </c>
      <c r="O10" s="66">
        <f>RANK(N10,N$8:N$14,0)</f>
        <v>2</v>
      </c>
      <c r="P10" s="65">
        <f>VLOOKUP($A10,'Return Data'!$B$7:$R$2292,15,0)</f>
        <v>11.5397</v>
      </c>
      <c r="Q10" s="66">
        <f>RANK(P10,P$8:P$14,0)</f>
        <v>4</v>
      </c>
      <c r="R10" s="65">
        <f>VLOOKUP($A10,'Return Data'!$B$7:$R$2292,16,0)</f>
        <v>12.7682</v>
      </c>
      <c r="S10" s="67">
        <f t="shared" si="4"/>
        <v>6</v>
      </c>
    </row>
    <row r="11" spans="1:20" x14ac:dyDescent="0.3">
      <c r="A11" s="63" t="s">
        <v>758</v>
      </c>
      <c r="B11" s="64">
        <f>VLOOKUP($A11,'Return Data'!$B$7:$R$2292,3,0)</f>
        <v>44616</v>
      </c>
      <c r="C11" s="65">
        <f>VLOOKUP($A11,'Return Data'!$B$7:$R$2292,4,0)</f>
        <v>15.86</v>
      </c>
      <c r="D11" s="65">
        <f>VLOOKUP($A11,'Return Data'!$B$7:$R$2292,10,0)</f>
        <v>-8.4824000000000002</v>
      </c>
      <c r="E11" s="66">
        <f t="shared" si="0"/>
        <v>5</v>
      </c>
      <c r="F11" s="65">
        <f>VLOOKUP($A11,'Return Data'!$B$7:$R$2292,11,0)</f>
        <v>-0.81299999999999994</v>
      </c>
      <c r="G11" s="66">
        <f t="shared" si="1"/>
        <v>4</v>
      </c>
      <c r="H11" s="65">
        <f>VLOOKUP($A11,'Return Data'!$B$7:$R$2292,12,0)</f>
        <v>7.6714000000000002</v>
      </c>
      <c r="I11" s="66">
        <f t="shared" si="2"/>
        <v>5</v>
      </c>
      <c r="J11" s="65">
        <f>VLOOKUP($A11,'Return Data'!$B$7:$R$2292,13,0)</f>
        <v>14.3475</v>
      </c>
      <c r="K11" s="66">
        <f t="shared" si="3"/>
        <v>6</v>
      </c>
      <c r="L11" s="65">
        <f>VLOOKUP($A11,'Return Data'!$B$7:$R$2292,17,0)</f>
        <v>18.811699999999998</v>
      </c>
      <c r="M11" s="66">
        <f>RANK(L11,L$8:L$14,0)</f>
        <v>6</v>
      </c>
      <c r="N11" s="65">
        <f>VLOOKUP($A11,'Return Data'!$B$7:$R$2292,14,0)</f>
        <v>16.299600000000002</v>
      </c>
      <c r="O11" s="66">
        <f>RANK(N11,N$8:N$14,0)</f>
        <v>4</v>
      </c>
      <c r="P11" s="65"/>
      <c r="Q11" s="66"/>
      <c r="R11" s="65">
        <f>VLOOKUP($A11,'Return Data'!$B$7:$R$2292,16,0)</f>
        <v>15.6038</v>
      </c>
      <c r="S11" s="67">
        <f t="shared" si="4"/>
        <v>3</v>
      </c>
    </row>
    <row r="12" spans="1:20" x14ac:dyDescent="0.3">
      <c r="A12" s="63" t="s">
        <v>1997</v>
      </c>
      <c r="B12" s="64">
        <f>VLOOKUP($A12,'Return Data'!$B$7:$R$2292,3,0)</f>
        <v>44616</v>
      </c>
      <c r="C12" s="65">
        <f>VLOOKUP($A12,'Return Data'!$B$7:$R$2292,4,0)</f>
        <v>79.004900000000006</v>
      </c>
      <c r="D12" s="65">
        <f>VLOOKUP($A12,'Return Data'!$B$7:$R$2292,10,0)</f>
        <v>-6.9764999999999997</v>
      </c>
      <c r="E12" s="66">
        <f t="shared" si="0"/>
        <v>3</v>
      </c>
      <c r="F12" s="65">
        <f>VLOOKUP($A12,'Return Data'!$B$7:$R$2292,11,0)</f>
        <v>-4.7904</v>
      </c>
      <c r="G12" s="66">
        <f t="shared" si="1"/>
        <v>6</v>
      </c>
      <c r="H12" s="65">
        <f>VLOOKUP($A12,'Return Data'!$B$7:$R$2292,12,0)</f>
        <v>7.1543000000000001</v>
      </c>
      <c r="I12" s="66">
        <f t="shared" si="2"/>
        <v>6</v>
      </c>
      <c r="J12" s="65">
        <f>VLOOKUP($A12,'Return Data'!$B$7:$R$2292,13,0)</f>
        <v>12.961</v>
      </c>
      <c r="K12" s="66">
        <f t="shared" si="3"/>
        <v>7</v>
      </c>
      <c r="L12" s="65">
        <f>VLOOKUP($A12,'Return Data'!$B$7:$R$2292,17,0)</f>
        <v>20.029599999999999</v>
      </c>
      <c r="M12" s="66">
        <f>RANK(L12,L$8:L$14,0)</f>
        <v>4</v>
      </c>
      <c r="N12" s="65">
        <f>VLOOKUP($A12,'Return Data'!$B$7:$R$2292,14,0)</f>
        <v>16.355599999999999</v>
      </c>
      <c r="O12" s="66">
        <f>RANK(N12,N$8:N$14,0)</f>
        <v>3</v>
      </c>
      <c r="P12" s="65">
        <f>VLOOKUP($A12,'Return Data'!$B$7:$R$2292,15,0)</f>
        <v>13.9962</v>
      </c>
      <c r="Q12" s="66">
        <f>RANK(P12,P$8:P$14,0)</f>
        <v>2</v>
      </c>
      <c r="R12" s="65">
        <f>VLOOKUP($A12,'Return Data'!$B$7:$R$2292,16,0)</f>
        <v>12.6343</v>
      </c>
      <c r="S12" s="67">
        <f t="shared" si="4"/>
        <v>7</v>
      </c>
    </row>
    <row r="13" spans="1:20" x14ac:dyDescent="0.3">
      <c r="A13" s="63" t="s">
        <v>759</v>
      </c>
      <c r="B13" s="64">
        <f>VLOOKUP($A13,'Return Data'!$B$7:$R$2292,3,0)</f>
        <v>44616</v>
      </c>
      <c r="C13" s="65">
        <f>VLOOKUP($A13,'Return Data'!$B$7:$R$2292,4,0)</f>
        <v>77.685900000000004</v>
      </c>
      <c r="D13" s="65">
        <f>VLOOKUP($A13,'Return Data'!$B$7:$R$2292,10,0)</f>
        <v>-4.5221</v>
      </c>
      <c r="E13" s="66">
        <f t="shared" si="0"/>
        <v>2</v>
      </c>
      <c r="F13" s="65">
        <f>VLOOKUP($A13,'Return Data'!$B$7:$R$2292,11,0)</f>
        <v>3.7625999999999999</v>
      </c>
      <c r="G13" s="66">
        <f t="shared" si="1"/>
        <v>2</v>
      </c>
      <c r="H13" s="65">
        <f>VLOOKUP($A13,'Return Data'!$B$7:$R$2292,12,0)</f>
        <v>15.301</v>
      </c>
      <c r="I13" s="66">
        <f t="shared" si="2"/>
        <v>2</v>
      </c>
      <c r="J13" s="65">
        <f>VLOOKUP($A13,'Return Data'!$B$7:$R$2292,13,0)</f>
        <v>25.278199999999998</v>
      </c>
      <c r="K13" s="66">
        <f t="shared" si="3"/>
        <v>2</v>
      </c>
      <c r="L13" s="65">
        <f>VLOOKUP($A13,'Return Data'!$B$7:$R$2292,17,0)</f>
        <v>30.037099999999999</v>
      </c>
      <c r="M13" s="66">
        <f>RANK(L13,L$8:L$14,0)</f>
        <v>1</v>
      </c>
      <c r="N13" s="65">
        <f>VLOOKUP($A13,'Return Data'!$B$7:$R$2292,14,0)</f>
        <v>20.347000000000001</v>
      </c>
      <c r="O13" s="66">
        <f>RANK(N13,N$8:N$14,0)</f>
        <v>1</v>
      </c>
      <c r="P13" s="65">
        <f>VLOOKUP($A13,'Return Data'!$B$7:$R$2292,15,0)</f>
        <v>14.527200000000001</v>
      </c>
      <c r="Q13" s="66">
        <f>RANK(P13,P$8:P$14,0)</f>
        <v>1</v>
      </c>
      <c r="R13" s="65">
        <f>VLOOKUP($A13,'Return Data'!$B$7:$R$2292,16,0)</f>
        <v>13.87</v>
      </c>
      <c r="S13" s="67">
        <f t="shared" si="4"/>
        <v>5</v>
      </c>
    </row>
    <row r="14" spans="1:20" x14ac:dyDescent="0.3">
      <c r="A14" s="63" t="s">
        <v>762</v>
      </c>
      <c r="B14" s="64">
        <f>VLOOKUP($A14,'Return Data'!$B$7:$R$2292,3,0)</f>
        <v>44616</v>
      </c>
      <c r="C14" s="65">
        <f>VLOOKUP($A14,'Return Data'!$B$7:$R$2292,4,0)</f>
        <v>97.0916</v>
      </c>
      <c r="D14" s="65">
        <f>VLOOKUP($A14,'Return Data'!$B$7:$R$2292,10,0)</f>
        <v>-9.2965999999999998</v>
      </c>
      <c r="E14" s="66">
        <f t="shared" si="0"/>
        <v>7</v>
      </c>
      <c r="F14" s="65">
        <f>VLOOKUP($A14,'Return Data'!$B$7:$R$2292,11,0)</f>
        <v>-5.3883999999999999</v>
      </c>
      <c r="G14" s="66">
        <f t="shared" si="1"/>
        <v>7</v>
      </c>
      <c r="H14" s="65">
        <f>VLOOKUP($A14,'Return Data'!$B$7:$R$2292,12,0)</f>
        <v>8.1593</v>
      </c>
      <c r="I14" s="66">
        <f t="shared" si="2"/>
        <v>4</v>
      </c>
      <c r="J14" s="65">
        <f>VLOOKUP($A14,'Return Data'!$B$7:$R$2292,13,0)</f>
        <v>17.8017</v>
      </c>
      <c r="K14" s="66">
        <f t="shared" si="3"/>
        <v>5</v>
      </c>
      <c r="L14" s="65">
        <f>VLOOKUP($A14,'Return Data'!$B$7:$R$2292,17,0)</f>
        <v>21.527100000000001</v>
      </c>
      <c r="M14" s="66">
        <f>RANK(L14,L$8:L$14,0)</f>
        <v>3</v>
      </c>
      <c r="N14" s="65">
        <f>VLOOKUP($A14,'Return Data'!$B$7:$R$2292,14,0)</f>
        <v>15.818199999999999</v>
      </c>
      <c r="O14" s="66">
        <f>RANK(N14,N$8:N$14,0)</f>
        <v>5</v>
      </c>
      <c r="P14" s="65">
        <f>VLOOKUP($A14,'Return Data'!$B$7:$R$2292,15,0)</f>
        <v>12.6333</v>
      </c>
      <c r="Q14" s="66">
        <f>RANK(P14,P$8:P$14,0)</f>
        <v>3</v>
      </c>
      <c r="R14" s="65">
        <f>VLOOKUP($A14,'Return Data'!$B$7:$R$2292,16,0)</f>
        <v>14.4655</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-6.9343857142857148</v>
      </c>
      <c r="E16" s="74"/>
      <c r="F16" s="75">
        <f>AVERAGE(F8:F14)</f>
        <v>-0.55151428571428585</v>
      </c>
      <c r="G16" s="74"/>
      <c r="H16" s="75">
        <f>AVERAGE(H8:H14)</f>
        <v>10.852557142857142</v>
      </c>
      <c r="I16" s="74"/>
      <c r="J16" s="75">
        <f>AVERAGE(J8:J14)</f>
        <v>20.197128571428571</v>
      </c>
      <c r="K16" s="74"/>
      <c r="L16" s="75">
        <f>AVERAGE(L8:L14)</f>
        <v>23.171599999999998</v>
      </c>
      <c r="M16" s="74"/>
      <c r="N16" s="75">
        <f>AVERAGE(N8:N14)</f>
        <v>17.129550000000002</v>
      </c>
      <c r="O16" s="74"/>
      <c r="P16" s="75">
        <f>AVERAGE(P8:P14)</f>
        <v>12.15884</v>
      </c>
      <c r="Q16" s="74"/>
      <c r="R16" s="75">
        <f>AVERAGE(R8:R14)</f>
        <v>16.135985714285717</v>
      </c>
      <c r="S16" s="76"/>
    </row>
    <row r="17" spans="1:19" x14ac:dyDescent="0.3">
      <c r="A17" s="73" t="s">
        <v>28</v>
      </c>
      <c r="B17" s="74"/>
      <c r="C17" s="74"/>
      <c r="D17" s="75">
        <f>MIN(D8:D14)</f>
        <v>-9.2965999999999998</v>
      </c>
      <c r="E17" s="74"/>
      <c r="F17" s="75">
        <f>MIN(F8:F14)</f>
        <v>-5.3883999999999999</v>
      </c>
      <c r="G17" s="74"/>
      <c r="H17" s="75">
        <f>MIN(H8:H14)</f>
        <v>6.4908000000000001</v>
      </c>
      <c r="I17" s="74"/>
      <c r="J17" s="75">
        <f>MIN(J8:J14)</f>
        <v>12.961</v>
      </c>
      <c r="K17" s="74"/>
      <c r="L17" s="75">
        <f>MIN(L8:L14)</f>
        <v>18.811699999999998</v>
      </c>
      <c r="M17" s="74"/>
      <c r="N17" s="75">
        <f>MIN(N8:N14)</f>
        <v>15.4541</v>
      </c>
      <c r="O17" s="74"/>
      <c r="P17" s="75">
        <f>MIN(P8:P14)</f>
        <v>8.0977999999999994</v>
      </c>
      <c r="Q17" s="74"/>
      <c r="R17" s="75">
        <f>MIN(R8:R14)</f>
        <v>12.6343</v>
      </c>
      <c r="S17" s="76"/>
    </row>
    <row r="18" spans="1:19" ht="15" thickBot="1" x14ac:dyDescent="0.35">
      <c r="A18" s="77" t="s">
        <v>29</v>
      </c>
      <c r="B18" s="78"/>
      <c r="C18" s="78"/>
      <c r="D18" s="79">
        <f>MAX(D8:D14)</f>
        <v>-3.5579000000000001</v>
      </c>
      <c r="E18" s="78"/>
      <c r="F18" s="79">
        <f>MAX(F8:F14)</f>
        <v>5.5946999999999996</v>
      </c>
      <c r="G18" s="78"/>
      <c r="H18" s="79">
        <f>MAX(H8:H14)</f>
        <v>17.9084</v>
      </c>
      <c r="I18" s="78"/>
      <c r="J18" s="79">
        <f>MAX(J8:J14)</f>
        <v>28.947399999999998</v>
      </c>
      <c r="K18" s="78"/>
      <c r="L18" s="79">
        <f>MAX(L8:L14)</f>
        <v>30.037099999999999</v>
      </c>
      <c r="M18" s="78"/>
      <c r="N18" s="79">
        <f>MAX(N8:N14)</f>
        <v>20.347000000000001</v>
      </c>
      <c r="O18" s="78"/>
      <c r="P18" s="79">
        <f>MAX(P8:P14)</f>
        <v>14.527200000000001</v>
      </c>
      <c r="Q18" s="78"/>
      <c r="R18" s="79">
        <f>MAX(R8:R14)</f>
        <v>25.6983</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806</v>
      </c>
      <c r="B8" s="64">
        <f>VLOOKUP($A8,'Return Data'!$B$7:$R$2292,3,0)</f>
        <v>44616</v>
      </c>
      <c r="C8" s="65">
        <f>VLOOKUP($A8,'Return Data'!$B$7:$R$2292,4,0)</f>
        <v>92.943200000000004</v>
      </c>
      <c r="D8" s="65">
        <f>VLOOKUP($A8,'Return Data'!$B$7:$R$2292,10,0)</f>
        <v>-7.7161999999999997</v>
      </c>
      <c r="E8" s="66">
        <f t="shared" ref="E8:E28" si="0">RANK(D8,D$8:D$28,0)</f>
        <v>9</v>
      </c>
      <c r="F8" s="65">
        <f>VLOOKUP($A8,'Return Data'!$B$7:$R$2292,11,0)</f>
        <v>-2.0592999999999999</v>
      </c>
      <c r="G8" s="66">
        <f t="shared" ref="G8:G28" si="1">RANK(F8,F$8:F$28,0)</f>
        <v>15</v>
      </c>
      <c r="H8" s="65">
        <f>VLOOKUP($A8,'Return Data'!$B$7:$R$2292,12,0)</f>
        <v>8.9158000000000008</v>
      </c>
      <c r="I8" s="66">
        <f t="shared" ref="I8:I28" si="2">RANK(H8,H$8:H$28,0)</f>
        <v>10</v>
      </c>
      <c r="J8" s="65">
        <f>VLOOKUP($A8,'Return Data'!$B$7:$R$2292,13,0)</f>
        <v>11.5002</v>
      </c>
      <c r="K8" s="66">
        <f t="shared" ref="K8:K28" si="3">RANK(J8,J$8:J$28,0)</f>
        <v>13</v>
      </c>
      <c r="L8" s="65">
        <f>VLOOKUP($A8,'Return Data'!$B$7:$R$2292,17,0)</f>
        <v>17.317799999999998</v>
      </c>
      <c r="M8" s="66">
        <f>RANK(L8,L$8:L$28,0)</f>
        <v>14</v>
      </c>
      <c r="N8" s="65">
        <f>VLOOKUP($A8,'Return Data'!$B$7:$R$2292,14,0)</f>
        <v>16.686699999999998</v>
      </c>
      <c r="O8" s="66">
        <f>RANK(N8,N$8:N$28,0)</f>
        <v>9</v>
      </c>
      <c r="P8" s="65">
        <f>VLOOKUP($A8,'Return Data'!$B$7:$R$2292,15,0)</f>
        <v>12.491199999999999</v>
      </c>
      <c r="Q8" s="66">
        <f>RANK(P8,P$8:P$28,0)</f>
        <v>10</v>
      </c>
      <c r="R8" s="65">
        <f>VLOOKUP($A8,'Return Data'!$B$7:$R$2292,16,0)</f>
        <v>14.822800000000001</v>
      </c>
      <c r="S8" s="67">
        <f>RANK(R8,R$8:R$28,0)</f>
        <v>11</v>
      </c>
    </row>
    <row r="9" spans="1:20" x14ac:dyDescent="0.3">
      <c r="A9" s="63" t="s">
        <v>807</v>
      </c>
      <c r="B9" s="64">
        <f>VLOOKUP($A9,'Return Data'!$B$7:$R$2292,3,0)</f>
        <v>44616</v>
      </c>
      <c r="C9" s="65">
        <f>VLOOKUP($A9,'Return Data'!$B$7:$R$2292,4,0)</f>
        <v>45.4</v>
      </c>
      <c r="D9" s="65">
        <f>VLOOKUP($A9,'Return Data'!$B$7:$R$2292,10,0)</f>
        <v>-12.8766</v>
      </c>
      <c r="E9" s="66">
        <f t="shared" si="0"/>
        <v>20</v>
      </c>
      <c r="F9" s="65">
        <f>VLOOKUP($A9,'Return Data'!$B$7:$R$2292,11,0)</f>
        <v>-7.0815000000000001</v>
      </c>
      <c r="G9" s="66">
        <f t="shared" si="1"/>
        <v>19</v>
      </c>
      <c r="H9" s="65">
        <f>VLOOKUP($A9,'Return Data'!$B$7:$R$2292,12,0)</f>
        <v>4.2958999999999996</v>
      </c>
      <c r="I9" s="66">
        <f t="shared" si="2"/>
        <v>17</v>
      </c>
      <c r="J9" s="65">
        <f>VLOOKUP($A9,'Return Data'!$B$7:$R$2292,13,0)</f>
        <v>6.1492000000000004</v>
      </c>
      <c r="K9" s="66">
        <f t="shared" si="3"/>
        <v>18</v>
      </c>
      <c r="L9" s="65">
        <f>VLOOKUP($A9,'Return Data'!$B$7:$R$2292,17,0)</f>
        <v>14.5604</v>
      </c>
      <c r="M9" s="66">
        <f t="shared" ref="M9:M28" si="4">RANK(L9,L$8:L$28,0)</f>
        <v>15</v>
      </c>
      <c r="N9" s="65">
        <f>VLOOKUP($A9,'Return Data'!$B$7:$R$2292,14,0)</f>
        <v>18.479099999999999</v>
      </c>
      <c r="O9" s="66">
        <f t="shared" ref="O9:O26" si="5">RANK(N9,N$8:N$28,0)</f>
        <v>8</v>
      </c>
      <c r="P9" s="65">
        <f>VLOOKUP($A9,'Return Data'!$B$7:$R$2292,15,0)</f>
        <v>16.224399999999999</v>
      </c>
      <c r="Q9" s="66">
        <f t="shared" ref="Q9:Q26" si="6">RANK(P9,P$8:P$28,0)</f>
        <v>3</v>
      </c>
      <c r="R9" s="65">
        <f>VLOOKUP($A9,'Return Data'!$B$7:$R$2292,16,0)</f>
        <v>16.010100000000001</v>
      </c>
      <c r="S9" s="67">
        <f t="shared" ref="S9:S28" si="7">RANK(R9,R$8:R$28,0)</f>
        <v>10</v>
      </c>
    </row>
    <row r="10" spans="1:20" x14ac:dyDescent="0.3">
      <c r="A10" s="63" t="s">
        <v>809</v>
      </c>
      <c r="B10" s="64">
        <f>VLOOKUP($A10,'Return Data'!$B$7:$R$2292,3,0)</f>
        <v>44616</v>
      </c>
      <c r="C10" s="65">
        <f>VLOOKUP($A10,'Return Data'!$B$7:$R$2292,4,0)</f>
        <v>14.180999999999999</v>
      </c>
      <c r="D10" s="65">
        <f>VLOOKUP($A10,'Return Data'!$B$7:$R$2292,10,0)</f>
        <v>-8.8096999999999994</v>
      </c>
      <c r="E10" s="66">
        <f t="shared" si="0"/>
        <v>13</v>
      </c>
      <c r="F10" s="65">
        <f>VLOOKUP($A10,'Return Data'!$B$7:$R$2292,11,0)</f>
        <v>-2.1393</v>
      </c>
      <c r="G10" s="66">
        <f t="shared" si="1"/>
        <v>16</v>
      </c>
      <c r="H10" s="65">
        <f>VLOOKUP($A10,'Return Data'!$B$7:$R$2292,12,0)</f>
        <v>6.6882000000000001</v>
      </c>
      <c r="I10" s="66">
        <f t="shared" si="2"/>
        <v>16</v>
      </c>
      <c r="J10" s="65">
        <f>VLOOKUP($A10,'Return Data'!$B$7:$R$2292,13,0)</f>
        <v>7.9962999999999997</v>
      </c>
      <c r="K10" s="66">
        <f t="shared" si="3"/>
        <v>16</v>
      </c>
      <c r="L10" s="65">
        <f>VLOOKUP($A10,'Return Data'!$B$7:$R$2292,17,0)</f>
        <v>14.551399999999999</v>
      </c>
      <c r="M10" s="66">
        <f t="shared" si="4"/>
        <v>16</v>
      </c>
      <c r="N10" s="65">
        <f>VLOOKUP($A10,'Return Data'!$B$7:$R$2292,14,0)</f>
        <v>16.4544</v>
      </c>
      <c r="O10" s="66">
        <f t="shared" si="5"/>
        <v>10</v>
      </c>
      <c r="P10" s="65"/>
      <c r="Q10" s="66"/>
      <c r="R10" s="65">
        <f>VLOOKUP($A10,'Return Data'!$B$7:$R$2292,16,0)</f>
        <v>8.2842000000000002</v>
      </c>
      <c r="S10" s="67">
        <f t="shared" si="7"/>
        <v>21</v>
      </c>
    </row>
    <row r="11" spans="1:20" x14ac:dyDescent="0.3">
      <c r="A11" s="63" t="s">
        <v>811</v>
      </c>
      <c r="B11" s="64">
        <f>VLOOKUP($A11,'Return Data'!$B$7:$R$2292,3,0)</f>
        <v>44616</v>
      </c>
      <c r="C11" s="65">
        <f>VLOOKUP($A11,'Return Data'!$B$7:$R$2292,4,0)</f>
        <v>33.289000000000001</v>
      </c>
      <c r="D11" s="65">
        <f>VLOOKUP($A11,'Return Data'!$B$7:$R$2292,10,0)</f>
        <v>-9.4694000000000003</v>
      </c>
      <c r="E11" s="66">
        <f t="shared" si="0"/>
        <v>17</v>
      </c>
      <c r="F11" s="65">
        <f>VLOOKUP($A11,'Return Data'!$B$7:$R$2292,11,0)</f>
        <v>-8.4939</v>
      </c>
      <c r="G11" s="66">
        <f t="shared" si="1"/>
        <v>21</v>
      </c>
      <c r="H11" s="65">
        <f>VLOOKUP($A11,'Return Data'!$B$7:$R$2292,12,0)</f>
        <v>1.4754</v>
      </c>
      <c r="I11" s="66">
        <f t="shared" si="2"/>
        <v>19</v>
      </c>
      <c r="J11" s="65">
        <f>VLOOKUP($A11,'Return Data'!$B$7:$R$2292,13,0)</f>
        <v>6.0632000000000001</v>
      </c>
      <c r="K11" s="66">
        <f t="shared" si="3"/>
        <v>19</v>
      </c>
      <c r="L11" s="65">
        <f>VLOOKUP($A11,'Return Data'!$B$7:$R$2292,17,0)</f>
        <v>11.6195</v>
      </c>
      <c r="M11" s="66">
        <f t="shared" si="4"/>
        <v>19</v>
      </c>
      <c r="N11" s="65">
        <f>VLOOKUP($A11,'Return Data'!$B$7:$R$2292,14,0)</f>
        <v>14.869</v>
      </c>
      <c r="O11" s="66">
        <f t="shared" si="5"/>
        <v>15</v>
      </c>
      <c r="P11" s="65">
        <f>VLOOKUP($A11,'Return Data'!$B$7:$R$2292,15,0)</f>
        <v>10.4796</v>
      </c>
      <c r="Q11" s="66">
        <f t="shared" si="6"/>
        <v>12</v>
      </c>
      <c r="R11" s="65">
        <f>VLOOKUP($A11,'Return Data'!$B$7:$R$2292,16,0)</f>
        <v>12.778499999999999</v>
      </c>
      <c r="S11" s="67">
        <f t="shared" si="7"/>
        <v>17</v>
      </c>
    </row>
    <row r="12" spans="1:20" x14ac:dyDescent="0.3">
      <c r="A12" s="63" t="s">
        <v>814</v>
      </c>
      <c r="B12" s="64">
        <f>VLOOKUP($A12,'Return Data'!$B$7:$R$2292,3,0)</f>
        <v>44616</v>
      </c>
      <c r="C12" s="65">
        <f>VLOOKUP($A12,'Return Data'!$B$7:$R$2292,4,0)</f>
        <v>67.472300000000004</v>
      </c>
      <c r="D12" s="65">
        <f>VLOOKUP($A12,'Return Data'!$B$7:$R$2292,10,0)</f>
        <v>-7.5564</v>
      </c>
      <c r="E12" s="66">
        <f t="shared" si="0"/>
        <v>7</v>
      </c>
      <c r="F12" s="65">
        <f>VLOOKUP($A12,'Return Data'!$B$7:$R$2292,11,0)</f>
        <v>2.1701000000000001</v>
      </c>
      <c r="G12" s="66">
        <f t="shared" si="1"/>
        <v>2</v>
      </c>
      <c r="H12" s="65">
        <f>VLOOKUP($A12,'Return Data'!$B$7:$R$2292,12,0)</f>
        <v>7.9861000000000004</v>
      </c>
      <c r="I12" s="66">
        <f t="shared" si="2"/>
        <v>13</v>
      </c>
      <c r="J12" s="65">
        <f>VLOOKUP($A12,'Return Data'!$B$7:$R$2292,13,0)</f>
        <v>14.202500000000001</v>
      </c>
      <c r="K12" s="66">
        <f t="shared" si="3"/>
        <v>8</v>
      </c>
      <c r="L12" s="65">
        <f>VLOOKUP($A12,'Return Data'!$B$7:$R$2292,17,0)</f>
        <v>23.160699999999999</v>
      </c>
      <c r="M12" s="66">
        <f t="shared" si="4"/>
        <v>5</v>
      </c>
      <c r="N12" s="65">
        <f>VLOOKUP($A12,'Return Data'!$B$7:$R$2292,14,0)</f>
        <v>19.2286</v>
      </c>
      <c r="O12" s="66">
        <f t="shared" si="5"/>
        <v>6</v>
      </c>
      <c r="P12" s="65">
        <f>VLOOKUP($A12,'Return Data'!$B$7:$R$2292,15,0)</f>
        <v>13.5642</v>
      </c>
      <c r="Q12" s="66">
        <f t="shared" si="6"/>
        <v>7</v>
      </c>
      <c r="R12" s="65">
        <f>VLOOKUP($A12,'Return Data'!$B$7:$R$2292,16,0)</f>
        <v>18.186299999999999</v>
      </c>
      <c r="S12" s="67">
        <f t="shared" si="7"/>
        <v>5</v>
      </c>
    </row>
    <row r="13" spans="1:20" x14ac:dyDescent="0.3">
      <c r="A13" s="63" t="s">
        <v>816</v>
      </c>
      <c r="B13" s="64">
        <f>VLOOKUP($A13,'Return Data'!$B$7:$R$2292,3,0)</f>
        <v>44616</v>
      </c>
      <c r="C13" s="65">
        <f>VLOOKUP($A13,'Return Data'!$B$7:$R$2292,4,0)</f>
        <v>116.051</v>
      </c>
      <c r="D13" s="65">
        <f>VLOOKUP($A13,'Return Data'!$B$7:$R$2292,10,0)</f>
        <v>-5.7102000000000004</v>
      </c>
      <c r="E13" s="66">
        <f t="shared" si="0"/>
        <v>1</v>
      </c>
      <c r="F13" s="65">
        <f>VLOOKUP($A13,'Return Data'!$B$7:$R$2292,11,0)</f>
        <v>6.6037999999999997</v>
      </c>
      <c r="G13" s="66">
        <f t="shared" si="1"/>
        <v>1</v>
      </c>
      <c r="H13" s="65">
        <f>VLOOKUP($A13,'Return Data'!$B$7:$R$2292,12,0)</f>
        <v>13.771000000000001</v>
      </c>
      <c r="I13" s="66">
        <f t="shared" si="2"/>
        <v>1</v>
      </c>
      <c r="J13" s="65">
        <f>VLOOKUP($A13,'Return Data'!$B$7:$R$2292,13,0)</f>
        <v>19.132999999999999</v>
      </c>
      <c r="K13" s="66">
        <f t="shared" si="3"/>
        <v>1</v>
      </c>
      <c r="L13" s="65">
        <f>VLOOKUP($A13,'Return Data'!$B$7:$R$2292,17,0)</f>
        <v>21.135999999999999</v>
      </c>
      <c r="M13" s="66">
        <f t="shared" si="4"/>
        <v>8</v>
      </c>
      <c r="N13" s="65">
        <f>VLOOKUP($A13,'Return Data'!$B$7:$R$2292,14,0)</f>
        <v>15.835000000000001</v>
      </c>
      <c r="O13" s="66">
        <f t="shared" si="5"/>
        <v>12</v>
      </c>
      <c r="P13" s="65">
        <f>VLOOKUP($A13,'Return Data'!$B$7:$R$2292,15,0)</f>
        <v>10.343999999999999</v>
      </c>
      <c r="Q13" s="66">
        <f t="shared" si="6"/>
        <v>13</v>
      </c>
      <c r="R13" s="65">
        <f>VLOOKUP($A13,'Return Data'!$B$7:$R$2292,16,0)</f>
        <v>12.404500000000001</v>
      </c>
      <c r="S13" s="67">
        <f t="shared" si="7"/>
        <v>18</v>
      </c>
    </row>
    <row r="14" spans="1:20" x14ac:dyDescent="0.3">
      <c r="A14" s="63" t="s">
        <v>819</v>
      </c>
      <c r="B14" s="64">
        <f>VLOOKUP($A14,'Return Data'!$B$7:$R$2292,3,0)</f>
        <v>44616</v>
      </c>
      <c r="C14" s="65">
        <f>VLOOKUP($A14,'Return Data'!$B$7:$R$2292,4,0)</f>
        <v>50.35</v>
      </c>
      <c r="D14" s="65">
        <f>VLOOKUP($A14,'Return Data'!$B$7:$R$2292,10,0)</f>
        <v>-7.1718000000000002</v>
      </c>
      <c r="E14" s="66">
        <f t="shared" si="0"/>
        <v>5</v>
      </c>
      <c r="F14" s="65">
        <f>VLOOKUP($A14,'Return Data'!$B$7:$R$2292,11,0)</f>
        <v>-0.4153</v>
      </c>
      <c r="G14" s="66">
        <f t="shared" si="1"/>
        <v>11</v>
      </c>
      <c r="H14" s="65">
        <f>VLOOKUP($A14,'Return Data'!$B$7:$R$2292,12,0)</f>
        <v>9.6233000000000004</v>
      </c>
      <c r="I14" s="66">
        <f t="shared" si="2"/>
        <v>9</v>
      </c>
      <c r="J14" s="65">
        <f>VLOOKUP($A14,'Return Data'!$B$7:$R$2292,13,0)</f>
        <v>15.2174</v>
      </c>
      <c r="K14" s="66">
        <f t="shared" si="3"/>
        <v>5</v>
      </c>
      <c r="L14" s="65">
        <f>VLOOKUP($A14,'Return Data'!$B$7:$R$2292,17,0)</f>
        <v>28.084199999999999</v>
      </c>
      <c r="M14" s="66">
        <f t="shared" si="4"/>
        <v>1</v>
      </c>
      <c r="N14" s="65">
        <f>VLOOKUP($A14,'Return Data'!$B$7:$R$2292,14,0)</f>
        <v>19.087399999999999</v>
      </c>
      <c r="O14" s="66">
        <f t="shared" si="5"/>
        <v>7</v>
      </c>
      <c r="P14" s="65">
        <f>VLOOKUP($A14,'Return Data'!$B$7:$R$2292,15,0)</f>
        <v>13.2997</v>
      </c>
      <c r="Q14" s="66">
        <f t="shared" si="6"/>
        <v>8</v>
      </c>
      <c r="R14" s="65">
        <f>VLOOKUP($A14,'Return Data'!$B$7:$R$2292,16,0)</f>
        <v>13.8927</v>
      </c>
      <c r="S14" s="67">
        <f t="shared" si="7"/>
        <v>14</v>
      </c>
    </row>
    <row r="15" spans="1:20" x14ac:dyDescent="0.3">
      <c r="A15" s="63" t="s">
        <v>820</v>
      </c>
      <c r="B15" s="64">
        <f>VLOOKUP($A15,'Return Data'!$B$7:$R$2292,3,0)</f>
        <v>44616</v>
      </c>
      <c r="C15" s="65">
        <f>VLOOKUP($A15,'Return Data'!$B$7:$R$2292,4,0)</f>
        <v>15.2</v>
      </c>
      <c r="D15" s="65">
        <f>VLOOKUP($A15,'Return Data'!$B$7:$R$2292,10,0)</f>
        <v>-7.9903000000000004</v>
      </c>
      <c r="E15" s="66">
        <f t="shared" si="0"/>
        <v>10</v>
      </c>
      <c r="F15" s="65">
        <f>VLOOKUP($A15,'Return Data'!$B$7:$R$2292,11,0)</f>
        <v>0.59560000000000002</v>
      </c>
      <c r="G15" s="66">
        <f t="shared" si="1"/>
        <v>6</v>
      </c>
      <c r="H15" s="65">
        <f>VLOOKUP($A15,'Return Data'!$B$7:$R$2292,12,0)</f>
        <v>12.426</v>
      </c>
      <c r="I15" s="66">
        <f t="shared" si="2"/>
        <v>6</v>
      </c>
      <c r="J15" s="65">
        <f>VLOOKUP($A15,'Return Data'!$B$7:$R$2292,13,0)</f>
        <v>13.857699999999999</v>
      </c>
      <c r="K15" s="66">
        <f t="shared" si="3"/>
        <v>9</v>
      </c>
      <c r="L15" s="65">
        <f>VLOOKUP($A15,'Return Data'!$B$7:$R$2292,17,0)</f>
        <v>19.381699999999999</v>
      </c>
      <c r="M15" s="66">
        <f t="shared" si="4"/>
        <v>12</v>
      </c>
      <c r="N15" s="65">
        <f>VLOOKUP($A15,'Return Data'!$B$7:$R$2292,14,0)</f>
        <v>16.263400000000001</v>
      </c>
      <c r="O15" s="66">
        <f t="shared" si="5"/>
        <v>11</v>
      </c>
      <c r="P15" s="65"/>
      <c r="Q15" s="66"/>
      <c r="R15" s="65">
        <f>VLOOKUP($A15,'Return Data'!$B$7:$R$2292,16,0)</f>
        <v>10.2927</v>
      </c>
      <c r="S15" s="67">
        <f t="shared" si="7"/>
        <v>20</v>
      </c>
    </row>
    <row r="16" spans="1:20" x14ac:dyDescent="0.3">
      <c r="A16" s="63" t="s">
        <v>822</v>
      </c>
      <c r="B16" s="64">
        <f>VLOOKUP($A16,'Return Data'!$B$7:$R$2292,3,0)</f>
        <v>44616</v>
      </c>
      <c r="C16" s="65">
        <f>VLOOKUP($A16,'Return Data'!$B$7:$R$2292,4,0)</f>
        <v>56.9</v>
      </c>
      <c r="D16" s="65">
        <f>VLOOKUP($A16,'Return Data'!$B$7:$R$2292,10,0)</f>
        <v>-6.0281000000000002</v>
      </c>
      <c r="E16" s="66">
        <f t="shared" si="0"/>
        <v>2</v>
      </c>
      <c r="F16" s="65">
        <f>VLOOKUP($A16,'Return Data'!$B$7:$R$2292,11,0)</f>
        <v>0.35270000000000001</v>
      </c>
      <c r="G16" s="66">
        <f t="shared" si="1"/>
        <v>7</v>
      </c>
      <c r="H16" s="65">
        <f>VLOOKUP($A16,'Return Data'!$B$7:$R$2292,12,0)</f>
        <v>7.1966999999999999</v>
      </c>
      <c r="I16" s="66">
        <f t="shared" si="2"/>
        <v>15</v>
      </c>
      <c r="J16" s="65">
        <f>VLOOKUP($A16,'Return Data'!$B$7:$R$2292,13,0)</f>
        <v>7.5004999999999997</v>
      </c>
      <c r="K16" s="66">
        <f t="shared" si="3"/>
        <v>17</v>
      </c>
      <c r="L16" s="65">
        <f>VLOOKUP($A16,'Return Data'!$B$7:$R$2292,17,0)</f>
        <v>13.724</v>
      </c>
      <c r="M16" s="66">
        <f t="shared" si="4"/>
        <v>17</v>
      </c>
      <c r="N16" s="65">
        <f>VLOOKUP($A16,'Return Data'!$B$7:$R$2292,14,0)</f>
        <v>15.463800000000001</v>
      </c>
      <c r="O16" s="66">
        <f t="shared" si="5"/>
        <v>13</v>
      </c>
      <c r="P16" s="65">
        <f>VLOOKUP($A16,'Return Data'!$B$7:$R$2292,15,0)</f>
        <v>13.243600000000001</v>
      </c>
      <c r="Q16" s="66">
        <f t="shared" si="6"/>
        <v>9</v>
      </c>
      <c r="R16" s="65">
        <f>VLOOKUP($A16,'Return Data'!$B$7:$R$2292,16,0)</f>
        <v>12.112399999999999</v>
      </c>
      <c r="S16" s="67">
        <f t="shared" si="7"/>
        <v>19</v>
      </c>
    </row>
    <row r="17" spans="1:19" x14ac:dyDescent="0.3">
      <c r="A17" s="63" t="s">
        <v>824</v>
      </c>
      <c r="B17" s="64">
        <f>VLOOKUP($A17,'Return Data'!$B$7:$R$2292,3,0)</f>
        <v>44616</v>
      </c>
      <c r="C17" s="65">
        <f>VLOOKUP($A17,'Return Data'!$B$7:$R$2292,4,0)</f>
        <v>30.578399999999998</v>
      </c>
      <c r="D17" s="65">
        <f>VLOOKUP($A17,'Return Data'!$B$7:$R$2292,10,0)</f>
        <v>-8.2848000000000006</v>
      </c>
      <c r="E17" s="66">
        <f t="shared" si="0"/>
        <v>11</v>
      </c>
      <c r="F17" s="65">
        <f>VLOOKUP($A17,'Return Data'!$B$7:$R$2292,11,0)</f>
        <v>-0.23230000000000001</v>
      </c>
      <c r="G17" s="66">
        <f t="shared" si="1"/>
        <v>10</v>
      </c>
      <c r="H17" s="65">
        <f>VLOOKUP($A17,'Return Data'!$B$7:$R$2292,12,0)</f>
        <v>13.478199999999999</v>
      </c>
      <c r="I17" s="66">
        <f t="shared" si="2"/>
        <v>3</v>
      </c>
      <c r="J17" s="65">
        <f>VLOOKUP($A17,'Return Data'!$B$7:$R$2292,13,0)</f>
        <v>16.324300000000001</v>
      </c>
      <c r="K17" s="66">
        <f t="shared" si="3"/>
        <v>4</v>
      </c>
      <c r="L17" s="65">
        <f>VLOOKUP($A17,'Return Data'!$B$7:$R$2292,17,0)</f>
        <v>21.538</v>
      </c>
      <c r="M17" s="66">
        <f t="shared" si="4"/>
        <v>7</v>
      </c>
      <c r="N17" s="65">
        <f>VLOOKUP($A17,'Return Data'!$B$7:$R$2292,14,0)</f>
        <v>26.797699999999999</v>
      </c>
      <c r="O17" s="66">
        <f t="shared" si="5"/>
        <v>1</v>
      </c>
      <c r="P17" s="65">
        <f>VLOOKUP($A17,'Return Data'!$B$7:$R$2292,15,0)</f>
        <v>17.7666</v>
      </c>
      <c r="Q17" s="66">
        <f t="shared" si="6"/>
        <v>1</v>
      </c>
      <c r="R17" s="65">
        <f>VLOOKUP($A17,'Return Data'!$B$7:$R$2292,16,0)</f>
        <v>16.481999999999999</v>
      </c>
      <c r="S17" s="67">
        <f t="shared" si="7"/>
        <v>7</v>
      </c>
    </row>
    <row r="18" spans="1:19" x14ac:dyDescent="0.3">
      <c r="A18" s="63" t="s">
        <v>827</v>
      </c>
      <c r="B18" s="64">
        <f>VLOOKUP($A18,'Return Data'!$B$7:$R$2292,3,0)</f>
        <v>44616</v>
      </c>
      <c r="C18" s="65">
        <f>VLOOKUP($A18,'Return Data'!$B$7:$R$2292,4,0)</f>
        <v>12.1632</v>
      </c>
      <c r="D18" s="65">
        <f>VLOOKUP($A18,'Return Data'!$B$7:$R$2292,10,0)</f>
        <v>-7.1058000000000003</v>
      </c>
      <c r="E18" s="66">
        <f t="shared" si="0"/>
        <v>4</v>
      </c>
      <c r="F18" s="65">
        <f>VLOOKUP($A18,'Return Data'!$B$7:$R$2292,11,0)</f>
        <v>-7.3899999999999993E-2</v>
      </c>
      <c r="G18" s="66">
        <f t="shared" si="1"/>
        <v>9</v>
      </c>
      <c r="H18" s="65">
        <f>VLOOKUP($A18,'Return Data'!$B$7:$R$2292,12,0)</f>
        <v>7.5514000000000001</v>
      </c>
      <c r="I18" s="66">
        <f t="shared" si="2"/>
        <v>14</v>
      </c>
      <c r="J18" s="65">
        <f>VLOOKUP($A18,'Return Data'!$B$7:$R$2292,13,0)</f>
        <v>5.7374999999999998</v>
      </c>
      <c r="K18" s="66">
        <f t="shared" si="3"/>
        <v>20</v>
      </c>
      <c r="L18" s="65">
        <f>VLOOKUP($A18,'Return Data'!$B$7:$R$2292,17,0)</f>
        <v>7.7561</v>
      </c>
      <c r="M18" s="66">
        <f t="shared" si="4"/>
        <v>21</v>
      </c>
      <c r="N18" s="65">
        <f>VLOOKUP($A18,'Return Data'!$B$7:$R$2292,14,0)</f>
        <v>9.7545999999999999</v>
      </c>
      <c r="O18" s="66">
        <f t="shared" si="5"/>
        <v>17</v>
      </c>
      <c r="P18" s="65">
        <f>VLOOKUP($A18,'Return Data'!$B$7:$R$2292,15,0)</f>
        <v>10.216900000000001</v>
      </c>
      <c r="Q18" s="66">
        <f t="shared" si="6"/>
        <v>14</v>
      </c>
      <c r="R18" s="65">
        <f>VLOOKUP($A18,'Return Data'!$B$7:$R$2292,16,0)</f>
        <v>13.277200000000001</v>
      </c>
      <c r="S18" s="67">
        <f t="shared" si="7"/>
        <v>16</v>
      </c>
    </row>
    <row r="19" spans="1:19" x14ac:dyDescent="0.3">
      <c r="A19" s="63" t="s">
        <v>828</v>
      </c>
      <c r="B19" s="64">
        <f>VLOOKUP($A19,'Return Data'!$B$7:$R$2292,3,0)</f>
        <v>44616</v>
      </c>
      <c r="C19" s="65">
        <f>VLOOKUP($A19,'Return Data'!$B$7:$R$2292,4,0)</f>
        <v>16.129000000000001</v>
      </c>
      <c r="D19" s="65">
        <f>VLOOKUP($A19,'Return Data'!$B$7:$R$2292,10,0)</f>
        <v>-6.1722000000000001</v>
      </c>
      <c r="E19" s="66">
        <f t="shared" si="0"/>
        <v>3</v>
      </c>
      <c r="F19" s="65">
        <f>VLOOKUP($A19,'Return Data'!$B$7:$R$2292,11,0)</f>
        <v>0.97660000000000002</v>
      </c>
      <c r="G19" s="66">
        <f t="shared" si="1"/>
        <v>4</v>
      </c>
      <c r="H19" s="65">
        <f>VLOOKUP($A19,'Return Data'!$B$7:$R$2292,12,0)</f>
        <v>12.4756</v>
      </c>
      <c r="I19" s="66">
        <f t="shared" si="2"/>
        <v>5</v>
      </c>
      <c r="J19" s="65">
        <f>VLOOKUP($A19,'Return Data'!$B$7:$R$2292,13,0)</f>
        <v>14.260400000000001</v>
      </c>
      <c r="K19" s="66">
        <f t="shared" si="3"/>
        <v>7</v>
      </c>
      <c r="L19" s="65">
        <f>VLOOKUP($A19,'Return Data'!$B$7:$R$2292,17,0)</f>
        <v>20.306799999999999</v>
      </c>
      <c r="M19" s="66">
        <f t="shared" si="4"/>
        <v>11</v>
      </c>
      <c r="N19" s="65"/>
      <c r="O19" s="66"/>
      <c r="P19" s="65"/>
      <c r="Q19" s="66"/>
      <c r="R19" s="65">
        <f>VLOOKUP($A19,'Return Data'!$B$7:$R$2292,16,0)</f>
        <v>20.068899999999999</v>
      </c>
      <c r="S19" s="67">
        <f t="shared" si="7"/>
        <v>3</v>
      </c>
    </row>
    <row r="20" spans="1:19" x14ac:dyDescent="0.3">
      <c r="A20" s="63" t="s">
        <v>830</v>
      </c>
      <c r="B20" s="64">
        <f>VLOOKUP($A20,'Return Data'!$B$7:$R$2292,3,0)</f>
        <v>44616</v>
      </c>
      <c r="C20" s="65">
        <f>VLOOKUP($A20,'Return Data'!$B$7:$R$2292,4,0)</f>
        <v>15.182</v>
      </c>
      <c r="D20" s="65">
        <f>VLOOKUP($A20,'Return Data'!$B$7:$R$2292,10,0)</f>
        <v>-8.9098000000000006</v>
      </c>
      <c r="E20" s="66">
        <f t="shared" si="0"/>
        <v>15</v>
      </c>
      <c r="F20" s="65">
        <f>VLOOKUP($A20,'Return Data'!$B$7:$R$2292,11,0)</f>
        <v>-5.9297000000000004</v>
      </c>
      <c r="G20" s="66">
        <f t="shared" si="1"/>
        <v>18</v>
      </c>
      <c r="H20" s="65">
        <f>VLOOKUP($A20,'Return Data'!$B$7:$R$2292,12,0)</f>
        <v>2.7338</v>
      </c>
      <c r="I20" s="66">
        <f t="shared" si="2"/>
        <v>18</v>
      </c>
      <c r="J20" s="65">
        <f>VLOOKUP($A20,'Return Data'!$B$7:$R$2292,13,0)</f>
        <v>8.35</v>
      </c>
      <c r="K20" s="66">
        <f t="shared" si="3"/>
        <v>15</v>
      </c>
      <c r="L20" s="65">
        <f>VLOOKUP($A20,'Return Data'!$B$7:$R$2292,17,0)</f>
        <v>13.1844</v>
      </c>
      <c r="M20" s="66">
        <f t="shared" si="4"/>
        <v>18</v>
      </c>
      <c r="N20" s="65">
        <f>VLOOKUP($A20,'Return Data'!$B$7:$R$2292,14,0)</f>
        <v>14.8202</v>
      </c>
      <c r="O20" s="66">
        <f t="shared" si="5"/>
        <v>16</v>
      </c>
      <c r="P20" s="65"/>
      <c r="Q20" s="66"/>
      <c r="R20" s="65">
        <f>VLOOKUP($A20,'Return Data'!$B$7:$R$2292,16,0)</f>
        <v>13.457800000000001</v>
      </c>
      <c r="S20" s="67">
        <f t="shared" si="7"/>
        <v>15</v>
      </c>
    </row>
    <row r="21" spans="1:19" x14ac:dyDescent="0.3">
      <c r="A21" s="63" t="s">
        <v>832</v>
      </c>
      <c r="B21" s="64">
        <f>VLOOKUP($A21,'Return Data'!$B$7:$R$2292,3,0)</f>
        <v>44616</v>
      </c>
      <c r="C21" s="65">
        <f>VLOOKUP($A21,'Return Data'!$B$7:$R$2292,4,0)</f>
        <v>18.917000000000002</v>
      </c>
      <c r="D21" s="65">
        <f>VLOOKUP($A21,'Return Data'!$B$7:$R$2292,10,0)</f>
        <v>-9.4404000000000003</v>
      </c>
      <c r="E21" s="66">
        <f t="shared" si="0"/>
        <v>16</v>
      </c>
      <c r="F21" s="65">
        <f>VLOOKUP($A21,'Return Data'!$B$7:$R$2292,11,0)</f>
        <v>3.1699999999999999E-2</v>
      </c>
      <c r="G21" s="66">
        <f t="shared" si="1"/>
        <v>8</v>
      </c>
      <c r="H21" s="65">
        <f>VLOOKUP($A21,'Return Data'!$B$7:$R$2292,12,0)</f>
        <v>12.1739</v>
      </c>
      <c r="I21" s="66">
        <f t="shared" si="2"/>
        <v>7</v>
      </c>
      <c r="J21" s="65">
        <f>VLOOKUP($A21,'Return Data'!$B$7:$R$2292,13,0)</f>
        <v>16.362200000000001</v>
      </c>
      <c r="K21" s="66">
        <f t="shared" si="3"/>
        <v>3</v>
      </c>
      <c r="L21" s="65">
        <f>VLOOKUP($A21,'Return Data'!$B$7:$R$2292,17,0)</f>
        <v>25.9099</v>
      </c>
      <c r="M21" s="66">
        <f t="shared" si="4"/>
        <v>3</v>
      </c>
      <c r="N21" s="65"/>
      <c r="O21" s="66"/>
      <c r="P21" s="65"/>
      <c r="Q21" s="66"/>
      <c r="R21" s="65">
        <f>VLOOKUP($A21,'Return Data'!$B$7:$R$2292,16,0)</f>
        <v>25.707699999999999</v>
      </c>
      <c r="S21" s="67">
        <f t="shared" si="7"/>
        <v>1</v>
      </c>
    </row>
    <row r="22" spans="1:19" x14ac:dyDescent="0.3">
      <c r="A22" s="63" t="s">
        <v>834</v>
      </c>
      <c r="B22" s="64">
        <f>VLOOKUP($A22,'Return Data'!$B$7:$R$2292,3,0)</f>
        <v>44616</v>
      </c>
      <c r="C22" s="65">
        <f>VLOOKUP($A22,'Return Data'!$B$7:$R$2292,4,0)</f>
        <v>33.216200000000001</v>
      </c>
      <c r="D22" s="65">
        <f>VLOOKUP($A22,'Return Data'!$B$7:$R$2292,10,0)</f>
        <v>-11.043200000000001</v>
      </c>
      <c r="E22" s="66">
        <f t="shared" si="0"/>
        <v>18</v>
      </c>
      <c r="F22" s="65">
        <f>VLOOKUP($A22,'Return Data'!$B$7:$R$2292,11,0)</f>
        <v>-8.2362000000000002</v>
      </c>
      <c r="G22" s="66">
        <f t="shared" si="1"/>
        <v>20</v>
      </c>
      <c r="H22" s="65">
        <f>VLOOKUP($A22,'Return Data'!$B$7:$R$2292,12,0)</f>
        <v>-2.1133000000000002</v>
      </c>
      <c r="I22" s="66">
        <f t="shared" si="2"/>
        <v>21</v>
      </c>
      <c r="J22" s="65">
        <f>VLOOKUP($A22,'Return Data'!$B$7:$R$2292,13,0)</f>
        <v>-1.7150000000000001</v>
      </c>
      <c r="K22" s="66">
        <f t="shared" si="3"/>
        <v>21</v>
      </c>
      <c r="L22" s="65">
        <f>VLOOKUP($A22,'Return Data'!$B$7:$R$2292,17,0)</f>
        <v>11.4101</v>
      </c>
      <c r="M22" s="66">
        <f t="shared" si="4"/>
        <v>20</v>
      </c>
      <c r="N22" s="65">
        <f>VLOOKUP($A22,'Return Data'!$B$7:$R$2292,14,0)</f>
        <v>15.387499999999999</v>
      </c>
      <c r="O22" s="66">
        <f t="shared" si="5"/>
        <v>14</v>
      </c>
      <c r="P22" s="65">
        <f>VLOOKUP($A22,'Return Data'!$B$7:$R$2292,15,0)</f>
        <v>11.6457</v>
      </c>
      <c r="Q22" s="66">
        <f t="shared" si="6"/>
        <v>11</v>
      </c>
      <c r="R22" s="65">
        <f>VLOOKUP($A22,'Return Data'!$B$7:$R$2292,16,0)</f>
        <v>14.6304</v>
      </c>
      <c r="S22" s="67">
        <f t="shared" si="7"/>
        <v>13</v>
      </c>
    </row>
    <row r="23" spans="1:19" x14ac:dyDescent="0.3">
      <c r="A23" s="63" t="s">
        <v>837</v>
      </c>
      <c r="B23" s="64">
        <f>VLOOKUP($A23,'Return Data'!$B$7:$R$2292,3,0)</f>
        <v>44616</v>
      </c>
      <c r="C23" s="65">
        <f>VLOOKUP($A23,'Return Data'!$B$7:$R$2292,4,0)</f>
        <v>77.345299999999995</v>
      </c>
      <c r="D23" s="65">
        <f>VLOOKUP($A23,'Return Data'!$B$7:$R$2292,10,0)</f>
        <v>-7.6958000000000002</v>
      </c>
      <c r="E23" s="66">
        <f t="shared" si="0"/>
        <v>8</v>
      </c>
      <c r="F23" s="65">
        <f>VLOOKUP($A23,'Return Data'!$B$7:$R$2292,11,0)</f>
        <v>1.05</v>
      </c>
      <c r="G23" s="66">
        <f t="shared" si="1"/>
        <v>3</v>
      </c>
      <c r="H23" s="65">
        <f>VLOOKUP($A23,'Return Data'!$B$7:$R$2292,12,0)</f>
        <v>8.3190000000000008</v>
      </c>
      <c r="I23" s="66">
        <f t="shared" si="2"/>
        <v>11</v>
      </c>
      <c r="J23" s="65">
        <f>VLOOKUP($A23,'Return Data'!$B$7:$R$2292,13,0)</f>
        <v>10.105399999999999</v>
      </c>
      <c r="K23" s="66">
        <f t="shared" si="3"/>
        <v>14</v>
      </c>
      <c r="L23" s="65">
        <f>VLOOKUP($A23,'Return Data'!$B$7:$R$2292,17,0)</f>
        <v>23.755600000000001</v>
      </c>
      <c r="M23" s="66">
        <f t="shared" si="4"/>
        <v>4</v>
      </c>
      <c r="N23" s="65">
        <f>VLOOKUP($A23,'Return Data'!$B$7:$R$2292,14,0)</f>
        <v>19.644100000000002</v>
      </c>
      <c r="O23" s="66">
        <f t="shared" si="5"/>
        <v>5</v>
      </c>
      <c r="P23" s="65">
        <f>VLOOKUP($A23,'Return Data'!$B$7:$R$2292,15,0)</f>
        <v>13.6493</v>
      </c>
      <c r="Q23" s="66">
        <f t="shared" si="6"/>
        <v>6</v>
      </c>
      <c r="R23" s="65">
        <f>VLOOKUP($A23,'Return Data'!$B$7:$R$2292,16,0)</f>
        <v>17.784199999999998</v>
      </c>
      <c r="S23" s="67">
        <f t="shared" si="7"/>
        <v>6</v>
      </c>
    </row>
    <row r="24" spans="1:19" x14ac:dyDescent="0.3">
      <c r="A24" s="63" t="s">
        <v>839</v>
      </c>
      <c r="B24" s="64">
        <f>VLOOKUP($A24,'Return Data'!$B$7:$R$2292,3,0)</f>
        <v>44616</v>
      </c>
      <c r="C24" s="65">
        <f>VLOOKUP($A24,'Return Data'!$B$7:$R$2292,4,0)</f>
        <v>50.651800000000001</v>
      </c>
      <c r="D24" s="65">
        <f>VLOOKUP($A24,'Return Data'!$B$7:$R$2292,10,0)</f>
        <v>-12.548999999999999</v>
      </c>
      <c r="E24" s="66">
        <f t="shared" si="0"/>
        <v>19</v>
      </c>
      <c r="F24" s="65">
        <f>VLOOKUP($A24,'Return Data'!$B$7:$R$2292,11,0)</f>
        <v>-3.7349000000000001</v>
      </c>
      <c r="G24" s="66">
        <f t="shared" si="1"/>
        <v>17</v>
      </c>
      <c r="H24" s="65">
        <f>VLOOKUP($A24,'Return Data'!$B$7:$R$2292,12,0)</f>
        <v>-1.1137999999999999</v>
      </c>
      <c r="I24" s="66">
        <f t="shared" si="2"/>
        <v>20</v>
      </c>
      <c r="J24" s="65">
        <f>VLOOKUP($A24,'Return Data'!$B$7:$R$2292,13,0)</f>
        <v>15.1046</v>
      </c>
      <c r="K24" s="66">
        <f t="shared" si="3"/>
        <v>6</v>
      </c>
      <c r="L24" s="65">
        <f>VLOOKUP($A24,'Return Data'!$B$7:$R$2292,17,0)</f>
        <v>26.499099999999999</v>
      </c>
      <c r="M24" s="66">
        <f t="shared" si="4"/>
        <v>2</v>
      </c>
      <c r="N24" s="65">
        <f>VLOOKUP($A24,'Return Data'!$B$7:$R$2292,14,0)</f>
        <v>20.4511</v>
      </c>
      <c r="O24" s="66">
        <f t="shared" si="5"/>
        <v>4</v>
      </c>
      <c r="P24" s="65">
        <f>VLOOKUP($A24,'Return Data'!$B$7:$R$2292,15,0)</f>
        <v>13.7448</v>
      </c>
      <c r="Q24" s="66">
        <f t="shared" si="6"/>
        <v>5</v>
      </c>
      <c r="R24" s="65">
        <f>VLOOKUP($A24,'Return Data'!$B$7:$R$2292,16,0)</f>
        <v>16.438500000000001</v>
      </c>
      <c r="S24" s="67">
        <f t="shared" si="7"/>
        <v>8</v>
      </c>
    </row>
    <row r="25" spans="1:19" x14ac:dyDescent="0.3">
      <c r="A25" s="63" t="s">
        <v>840</v>
      </c>
      <c r="B25" s="64">
        <f>VLOOKUP($A25,'Return Data'!$B$7:$R$2292,3,0)</f>
        <v>44616</v>
      </c>
      <c r="C25" s="65">
        <f>VLOOKUP($A25,'Return Data'!$B$7:$R$2292,4,0)</f>
        <v>242.20939999999999</v>
      </c>
      <c r="D25" s="65">
        <f>VLOOKUP($A25,'Return Data'!$B$7:$R$2292,10,0)</f>
        <v>-12.9071</v>
      </c>
      <c r="E25" s="66">
        <f t="shared" si="0"/>
        <v>21</v>
      </c>
      <c r="F25" s="65">
        <f>VLOOKUP($A25,'Return Data'!$B$7:$R$2292,11,0)</f>
        <v>0.60589999999999999</v>
      </c>
      <c r="G25" s="66">
        <f t="shared" si="1"/>
        <v>5</v>
      </c>
      <c r="H25" s="65">
        <f>VLOOKUP($A25,'Return Data'!$B$7:$R$2292,12,0)</f>
        <v>13.610799999999999</v>
      </c>
      <c r="I25" s="66">
        <f t="shared" si="2"/>
        <v>2</v>
      </c>
      <c r="J25" s="65">
        <f>VLOOKUP($A25,'Return Data'!$B$7:$R$2292,13,0)</f>
        <v>18.890999999999998</v>
      </c>
      <c r="K25" s="66">
        <f t="shared" si="3"/>
        <v>2</v>
      </c>
      <c r="L25" s="65">
        <f>VLOOKUP($A25,'Return Data'!$B$7:$R$2292,17,0)</f>
        <v>18.8565</v>
      </c>
      <c r="M25" s="66">
        <f t="shared" si="4"/>
        <v>13</v>
      </c>
      <c r="N25" s="65">
        <f>VLOOKUP($A25,'Return Data'!$B$7:$R$2292,14,0)</f>
        <v>21.251000000000001</v>
      </c>
      <c r="O25" s="66">
        <f t="shared" si="5"/>
        <v>2</v>
      </c>
      <c r="P25" s="65">
        <f>VLOOKUP($A25,'Return Data'!$B$7:$R$2292,15,0)</f>
        <v>17.743400000000001</v>
      </c>
      <c r="Q25" s="66">
        <f t="shared" si="6"/>
        <v>2</v>
      </c>
      <c r="R25" s="65">
        <f>VLOOKUP($A25,'Return Data'!$B$7:$R$2292,16,0)</f>
        <v>16.1631</v>
      </c>
      <c r="S25" s="67">
        <f t="shared" si="7"/>
        <v>9</v>
      </c>
    </row>
    <row r="26" spans="1:19" x14ac:dyDescent="0.3">
      <c r="A26" s="63" t="s">
        <v>2005</v>
      </c>
      <c r="B26" s="64">
        <f>VLOOKUP($A26,'Return Data'!$B$7:$R$2292,3,0)</f>
        <v>44616</v>
      </c>
      <c r="C26" s="65">
        <f>VLOOKUP($A26,'Return Data'!$B$7:$R$2292,4,0)</f>
        <v>108.3447</v>
      </c>
      <c r="D26" s="65">
        <f>VLOOKUP($A26,'Return Data'!$B$7:$R$2292,10,0)</f>
        <v>-8.8544999999999998</v>
      </c>
      <c r="E26" s="66">
        <f t="shared" si="0"/>
        <v>14</v>
      </c>
      <c r="F26" s="65">
        <f>VLOOKUP($A26,'Return Data'!$B$7:$R$2292,11,0)</f>
        <v>-1.7816000000000001</v>
      </c>
      <c r="G26" s="66">
        <f t="shared" si="1"/>
        <v>13</v>
      </c>
      <c r="H26" s="65">
        <f>VLOOKUP($A26,'Return Data'!$B$7:$R$2292,12,0)</f>
        <v>8.1931999999999992</v>
      </c>
      <c r="I26" s="66">
        <f t="shared" si="2"/>
        <v>12</v>
      </c>
      <c r="J26" s="65">
        <f>VLOOKUP($A26,'Return Data'!$B$7:$R$2292,13,0)</f>
        <v>11.787800000000001</v>
      </c>
      <c r="K26" s="66">
        <f t="shared" si="3"/>
        <v>12</v>
      </c>
      <c r="L26" s="65">
        <f>VLOOKUP($A26,'Return Data'!$B$7:$R$2292,17,0)</f>
        <v>20.652100000000001</v>
      </c>
      <c r="M26" s="66">
        <f t="shared" si="4"/>
        <v>9</v>
      </c>
      <c r="N26" s="65">
        <f>VLOOKUP($A26,'Return Data'!$B$7:$R$2292,14,0)</f>
        <v>20.491800000000001</v>
      </c>
      <c r="O26" s="66">
        <f t="shared" si="5"/>
        <v>3</v>
      </c>
      <c r="P26" s="65">
        <f>VLOOKUP($A26,'Return Data'!$B$7:$R$2292,15,0)</f>
        <v>15.1479</v>
      </c>
      <c r="Q26" s="66">
        <f t="shared" si="6"/>
        <v>4</v>
      </c>
      <c r="R26" s="65">
        <f>VLOOKUP($A26,'Return Data'!$B$7:$R$2292,16,0)</f>
        <v>14.645099999999999</v>
      </c>
      <c r="S26" s="67">
        <f t="shared" si="7"/>
        <v>12</v>
      </c>
    </row>
    <row r="27" spans="1:19" x14ac:dyDescent="0.3">
      <c r="A27" s="63" t="s">
        <v>844</v>
      </c>
      <c r="B27" s="64">
        <f>VLOOKUP($A27,'Return Data'!$B$7:$R$2292,3,0)</f>
        <v>44616</v>
      </c>
      <c r="C27" s="65">
        <f>VLOOKUP($A27,'Return Data'!$B$7:$R$2292,4,0)</f>
        <v>14.560600000000001</v>
      </c>
      <c r="D27" s="65">
        <f>VLOOKUP($A27,'Return Data'!$B$7:$R$2292,10,0)</f>
        <v>-7.3311000000000002</v>
      </c>
      <c r="E27" s="66">
        <f t="shared" si="0"/>
        <v>6</v>
      </c>
      <c r="F27" s="65">
        <f>VLOOKUP($A27,'Return Data'!$B$7:$R$2292,11,0)</f>
        <v>-1.8067</v>
      </c>
      <c r="G27" s="66">
        <f t="shared" si="1"/>
        <v>14</v>
      </c>
      <c r="H27" s="65">
        <f>VLOOKUP($A27,'Return Data'!$B$7:$R$2292,12,0)</f>
        <v>10.3962</v>
      </c>
      <c r="I27" s="66">
        <f t="shared" si="2"/>
        <v>8</v>
      </c>
      <c r="J27" s="65">
        <f>VLOOKUP($A27,'Return Data'!$B$7:$R$2292,13,0)</f>
        <v>12.3451</v>
      </c>
      <c r="K27" s="66">
        <f t="shared" si="3"/>
        <v>11</v>
      </c>
      <c r="L27" s="65">
        <f>VLOOKUP($A27,'Return Data'!$B$7:$R$2292,17,0)</f>
        <v>20.465</v>
      </c>
      <c r="M27" s="66">
        <f t="shared" si="4"/>
        <v>10</v>
      </c>
      <c r="N27" s="65"/>
      <c r="O27" s="66"/>
      <c r="P27" s="65"/>
      <c r="Q27" s="66"/>
      <c r="R27" s="65">
        <f>VLOOKUP($A27,'Return Data'!$B$7:$R$2292,16,0)</f>
        <v>18.3996</v>
      </c>
      <c r="S27" s="67">
        <f t="shared" si="7"/>
        <v>4</v>
      </c>
    </row>
    <row r="28" spans="1:19" x14ac:dyDescent="0.3">
      <c r="A28" s="63" t="s">
        <v>846</v>
      </c>
      <c r="B28" s="64">
        <f>VLOOKUP($A28,'Return Data'!$B$7:$R$2292,3,0)</f>
        <v>44616</v>
      </c>
      <c r="C28" s="65">
        <f>VLOOKUP($A28,'Return Data'!$B$7:$R$2292,4,0)</f>
        <v>17.059999999999999</v>
      </c>
      <c r="D28" s="65">
        <f>VLOOKUP($A28,'Return Data'!$B$7:$R$2292,10,0)</f>
        <v>-8.4763999999999999</v>
      </c>
      <c r="E28" s="66">
        <f t="shared" si="0"/>
        <v>12</v>
      </c>
      <c r="F28" s="65">
        <f>VLOOKUP($A28,'Return Data'!$B$7:$R$2292,11,0)</f>
        <v>-1.6715</v>
      </c>
      <c r="G28" s="66">
        <f t="shared" si="1"/>
        <v>12</v>
      </c>
      <c r="H28" s="65">
        <f>VLOOKUP($A28,'Return Data'!$B$7:$R$2292,12,0)</f>
        <v>12.9054</v>
      </c>
      <c r="I28" s="66">
        <f t="shared" si="2"/>
        <v>4</v>
      </c>
      <c r="J28" s="65">
        <f>VLOOKUP($A28,'Return Data'!$B$7:$R$2292,13,0)</f>
        <v>12.9054</v>
      </c>
      <c r="K28" s="66">
        <f t="shared" si="3"/>
        <v>10</v>
      </c>
      <c r="L28" s="65">
        <f>VLOOKUP($A28,'Return Data'!$B$7:$R$2292,17,0)</f>
        <v>21.818200000000001</v>
      </c>
      <c r="M28" s="66">
        <f t="shared" si="4"/>
        <v>6</v>
      </c>
      <c r="N28" s="65"/>
      <c r="O28" s="66"/>
      <c r="P28" s="65"/>
      <c r="Q28" s="66"/>
      <c r="R28" s="65">
        <f>VLOOKUP($A28,'Return Data'!$B$7:$R$2292,16,0)</f>
        <v>23.212700000000002</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-8.6713714285714296</v>
      </c>
      <c r="E30" s="74"/>
      <c r="F30" s="75">
        <f>AVERAGE(F8:F28)</f>
        <v>-1.4890333333333334</v>
      </c>
      <c r="G30" s="74"/>
      <c r="H30" s="75">
        <f>AVERAGE(H8:H28)</f>
        <v>8.1423238095238109</v>
      </c>
      <c r="I30" s="74"/>
      <c r="J30" s="75">
        <f>AVERAGE(J8:J28)</f>
        <v>11.527557142857141</v>
      </c>
      <c r="K30" s="74"/>
      <c r="L30" s="75">
        <f>AVERAGE(L8:L28)</f>
        <v>18.842261904761905</v>
      </c>
      <c r="M30" s="74"/>
      <c r="N30" s="75">
        <f>AVERAGE(N8:N28)</f>
        <v>17.703847058823527</v>
      </c>
      <c r="O30" s="74"/>
      <c r="P30" s="75">
        <f>AVERAGE(P8:P28)</f>
        <v>13.540092857142856</v>
      </c>
      <c r="Q30" s="74"/>
      <c r="R30" s="75">
        <f>AVERAGE(R8:R28)</f>
        <v>15.669114285714286</v>
      </c>
      <c r="S30" s="76"/>
    </row>
    <row r="31" spans="1:19" x14ac:dyDescent="0.3">
      <c r="A31" s="73" t="s">
        <v>28</v>
      </c>
      <c r="B31" s="74"/>
      <c r="C31" s="74"/>
      <c r="D31" s="75">
        <f>MIN(D8:D28)</f>
        <v>-12.9071</v>
      </c>
      <c r="E31" s="74"/>
      <c r="F31" s="75">
        <f>MIN(F8:F28)</f>
        <v>-8.4939</v>
      </c>
      <c r="G31" s="74"/>
      <c r="H31" s="75">
        <f>MIN(H8:H28)</f>
        <v>-2.1133000000000002</v>
      </c>
      <c r="I31" s="74"/>
      <c r="J31" s="75">
        <f>MIN(J8:J28)</f>
        <v>-1.7150000000000001</v>
      </c>
      <c r="K31" s="74"/>
      <c r="L31" s="75">
        <f>MIN(L8:L28)</f>
        <v>7.7561</v>
      </c>
      <c r="M31" s="74"/>
      <c r="N31" s="75">
        <f>MIN(N8:N28)</f>
        <v>9.7545999999999999</v>
      </c>
      <c r="O31" s="74"/>
      <c r="P31" s="75">
        <f>MIN(P8:P28)</f>
        <v>10.216900000000001</v>
      </c>
      <c r="Q31" s="74"/>
      <c r="R31" s="75">
        <f>MIN(R8:R28)</f>
        <v>8.2842000000000002</v>
      </c>
      <c r="S31" s="76"/>
    </row>
    <row r="32" spans="1:19" ht="15" thickBot="1" x14ac:dyDescent="0.35">
      <c r="A32" s="77" t="s">
        <v>29</v>
      </c>
      <c r="B32" s="78"/>
      <c r="C32" s="78"/>
      <c r="D32" s="79">
        <f>MAX(D8:D28)</f>
        <v>-5.7102000000000004</v>
      </c>
      <c r="E32" s="78"/>
      <c r="F32" s="79">
        <f>MAX(F8:F28)</f>
        <v>6.6037999999999997</v>
      </c>
      <c r="G32" s="78"/>
      <c r="H32" s="79">
        <f>MAX(H8:H28)</f>
        <v>13.771000000000001</v>
      </c>
      <c r="I32" s="78"/>
      <c r="J32" s="79">
        <f>MAX(J8:J28)</f>
        <v>19.132999999999999</v>
      </c>
      <c r="K32" s="78"/>
      <c r="L32" s="79">
        <f>MAX(L8:L28)</f>
        <v>28.084199999999999</v>
      </c>
      <c r="M32" s="78"/>
      <c r="N32" s="79">
        <f>MAX(N8:N28)</f>
        <v>26.797699999999999</v>
      </c>
      <c r="O32" s="78"/>
      <c r="P32" s="79">
        <f>MAX(P8:P28)</f>
        <v>17.7666</v>
      </c>
      <c r="Q32" s="78"/>
      <c r="R32" s="79">
        <f>MAX(R8:R28)</f>
        <v>25.707699999999999</v>
      </c>
      <c r="S32" s="80"/>
    </row>
    <row r="33" spans="1:1" x14ac:dyDescent="0.3">
      <c r="A33" s="112" t="s">
        <v>432</v>
      </c>
    </row>
    <row r="34" spans="1:1" x14ac:dyDescent="0.3">
      <c r="A34" s="14" t="s">
        <v>340</v>
      </c>
    </row>
  </sheetData>
  <sheetProtection algorithmName="SHA-512" hashValue="cYsN7+x0oYBgaz1b6DFsuqSaa6/v9/mOHCVBjinDJEob0Msu+b5UWnPvGT6kEbGazdTuUDdVY9+sqCZnoJO9hg==" saltValue="+/q3QOU7DX6kEciQGdp8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805</v>
      </c>
      <c r="B8" s="64">
        <f>VLOOKUP($A8,'Return Data'!$B$7:$R$2292,3,0)</f>
        <v>44616</v>
      </c>
      <c r="C8" s="65">
        <f>VLOOKUP($A8,'Return Data'!$B$7:$R$2292,4,0)</f>
        <v>85.239800000000002</v>
      </c>
      <c r="D8" s="65">
        <f>VLOOKUP($A8,'Return Data'!$B$7:$R$2292,10,0)</f>
        <v>-7.9261999999999997</v>
      </c>
      <c r="E8" s="66">
        <f t="shared" ref="E8:E28" si="0">RANK(D8,D$8:D$28,0)</f>
        <v>9</v>
      </c>
      <c r="F8" s="65">
        <f>VLOOKUP($A8,'Return Data'!$B$7:$R$2292,11,0)</f>
        <v>-2.4988000000000001</v>
      </c>
      <c r="G8" s="66">
        <f t="shared" ref="G8:G28" si="1">RANK(F8,F$8:F$28,0)</f>
        <v>14</v>
      </c>
      <c r="H8" s="65">
        <f>VLOOKUP($A8,'Return Data'!$B$7:$R$2292,12,0)</f>
        <v>8.1869999999999994</v>
      </c>
      <c r="I8" s="66">
        <f t="shared" ref="I8:I28" si="2">RANK(H8,H$8:H$28,0)</f>
        <v>10</v>
      </c>
      <c r="J8" s="65">
        <f>VLOOKUP($A8,'Return Data'!$B$7:$R$2292,13,0)</f>
        <v>10.5291</v>
      </c>
      <c r="K8" s="66">
        <f t="shared" ref="K8:K28" si="3">RANK(J8,J$8:J$28,0)</f>
        <v>12</v>
      </c>
      <c r="L8" s="65">
        <f>VLOOKUP($A8,'Return Data'!$B$7:$R$2292,17,0)</f>
        <v>16.2758</v>
      </c>
      <c r="M8" s="66">
        <f t="shared" ref="M8:M28" si="4">RANK(L8,L$8:L$28,0)</f>
        <v>14</v>
      </c>
      <c r="N8" s="65">
        <f>VLOOKUP($A8,'Return Data'!$B$7:$R$2292,14,0)</f>
        <v>15.6599</v>
      </c>
      <c r="O8" s="66">
        <f t="shared" ref="O8:O18" si="5">RANK(N8,N$8:N$28,0)</f>
        <v>9</v>
      </c>
      <c r="P8" s="65">
        <f>VLOOKUP($A8,'Return Data'!$B$7:$R$2292,15,0)</f>
        <v>11.387499999999999</v>
      </c>
      <c r="Q8" s="66">
        <f>RANK(P8,P$8:P$28,0)</f>
        <v>10</v>
      </c>
      <c r="R8" s="65">
        <f>VLOOKUP($A8,'Return Data'!$B$7:$R$2292,16,0)</f>
        <v>14.0059</v>
      </c>
      <c r="S8" s="67">
        <f t="shared" ref="S8:S28" si="6">RANK(R8,R$8:R$28,0)</f>
        <v>10</v>
      </c>
    </row>
    <row r="9" spans="1:20" x14ac:dyDescent="0.3">
      <c r="A9" s="63" t="s">
        <v>808</v>
      </c>
      <c r="B9" s="64">
        <f>VLOOKUP($A9,'Return Data'!$B$7:$R$2292,3,0)</f>
        <v>44616</v>
      </c>
      <c r="C9" s="65">
        <f>VLOOKUP($A9,'Return Data'!$B$7:$R$2292,4,0)</f>
        <v>40.659999999999997</v>
      </c>
      <c r="D9" s="65">
        <f>VLOOKUP($A9,'Return Data'!$B$7:$R$2292,10,0)</f>
        <v>-13.138199999999999</v>
      </c>
      <c r="E9" s="66">
        <f t="shared" si="0"/>
        <v>20</v>
      </c>
      <c r="F9" s="65">
        <f>VLOOKUP($A9,'Return Data'!$B$7:$R$2292,11,0)</f>
        <v>-7.6119000000000003</v>
      </c>
      <c r="G9" s="66">
        <f t="shared" si="1"/>
        <v>19</v>
      </c>
      <c r="H9" s="65">
        <f>VLOOKUP($A9,'Return Data'!$B$7:$R$2292,12,0)</f>
        <v>3.3553999999999999</v>
      </c>
      <c r="I9" s="66">
        <f t="shared" si="2"/>
        <v>17</v>
      </c>
      <c r="J9" s="65">
        <f>VLOOKUP($A9,'Return Data'!$B$7:$R$2292,13,0)</f>
        <v>4.9561000000000002</v>
      </c>
      <c r="K9" s="66">
        <f t="shared" si="3"/>
        <v>18</v>
      </c>
      <c r="L9" s="65">
        <f>VLOOKUP($A9,'Return Data'!$B$7:$R$2292,17,0)</f>
        <v>13.2349</v>
      </c>
      <c r="M9" s="66">
        <f t="shared" si="4"/>
        <v>15</v>
      </c>
      <c r="N9" s="65">
        <f>VLOOKUP($A9,'Return Data'!$B$7:$R$2292,14,0)</f>
        <v>17.052499999999998</v>
      </c>
      <c r="O9" s="66">
        <f t="shared" si="5"/>
        <v>8</v>
      </c>
      <c r="P9" s="65">
        <f>VLOOKUP($A9,'Return Data'!$B$7:$R$2292,15,0)</f>
        <v>14.841100000000001</v>
      </c>
      <c r="Q9" s="66">
        <f>RANK(P9,P$8:P$28,0)</f>
        <v>3</v>
      </c>
      <c r="R9" s="65">
        <f>VLOOKUP($A9,'Return Data'!$B$7:$R$2292,16,0)</f>
        <v>15.622199999999999</v>
      </c>
      <c r="S9" s="67">
        <f t="shared" si="6"/>
        <v>6</v>
      </c>
    </row>
    <row r="10" spans="1:20" x14ac:dyDescent="0.3">
      <c r="A10" s="63" t="s">
        <v>810</v>
      </c>
      <c r="B10" s="64">
        <f>VLOOKUP($A10,'Return Data'!$B$7:$R$2292,3,0)</f>
        <v>44616</v>
      </c>
      <c r="C10" s="65">
        <f>VLOOKUP($A10,'Return Data'!$B$7:$R$2292,4,0)</f>
        <v>13.308999999999999</v>
      </c>
      <c r="D10" s="65">
        <f>VLOOKUP($A10,'Return Data'!$B$7:$R$2292,10,0)</f>
        <v>-9.1845999999999997</v>
      </c>
      <c r="E10" s="66">
        <f t="shared" si="0"/>
        <v>14</v>
      </c>
      <c r="F10" s="65">
        <f>VLOOKUP($A10,'Return Data'!$B$7:$R$2292,11,0)</f>
        <v>-2.9390000000000001</v>
      </c>
      <c r="G10" s="66">
        <f t="shared" si="1"/>
        <v>16</v>
      </c>
      <c r="H10" s="65">
        <f>VLOOKUP($A10,'Return Data'!$B$7:$R$2292,12,0)</f>
        <v>5.3761000000000001</v>
      </c>
      <c r="I10" s="66">
        <f t="shared" si="2"/>
        <v>16</v>
      </c>
      <c r="J10" s="65">
        <f>VLOOKUP($A10,'Return Data'!$B$7:$R$2292,13,0)</f>
        <v>6.2424999999999997</v>
      </c>
      <c r="K10" s="66">
        <f t="shared" si="3"/>
        <v>16</v>
      </c>
      <c r="L10" s="65">
        <f>VLOOKUP($A10,'Return Data'!$B$7:$R$2292,17,0)</f>
        <v>12.8078</v>
      </c>
      <c r="M10" s="66">
        <f t="shared" si="4"/>
        <v>16</v>
      </c>
      <c r="N10" s="65">
        <f>VLOOKUP($A10,'Return Data'!$B$7:$R$2292,14,0)</f>
        <v>14.764099999999999</v>
      </c>
      <c r="O10" s="66">
        <f t="shared" si="5"/>
        <v>11</v>
      </c>
      <c r="P10" s="65"/>
      <c r="Q10" s="66"/>
      <c r="R10" s="65">
        <f>VLOOKUP($A10,'Return Data'!$B$7:$R$2292,16,0)</f>
        <v>6.7297000000000002</v>
      </c>
      <c r="S10" s="67">
        <f t="shared" si="6"/>
        <v>20</v>
      </c>
    </row>
    <row r="11" spans="1:20" x14ac:dyDescent="0.3">
      <c r="A11" s="63" t="s">
        <v>812</v>
      </c>
      <c r="B11" s="64">
        <f>VLOOKUP($A11,'Return Data'!$B$7:$R$2292,3,0)</f>
        <v>44616</v>
      </c>
      <c r="C11" s="65">
        <f>VLOOKUP($A11,'Return Data'!$B$7:$R$2292,4,0)</f>
        <v>30.901</v>
      </c>
      <c r="D11" s="65">
        <f>VLOOKUP($A11,'Return Data'!$B$7:$R$2292,10,0)</f>
        <v>-9.7121999999999993</v>
      </c>
      <c r="E11" s="66">
        <f t="shared" si="0"/>
        <v>16</v>
      </c>
      <c r="F11" s="65">
        <f>VLOOKUP($A11,'Return Data'!$B$7:$R$2292,11,0)</f>
        <v>-8.9809000000000001</v>
      </c>
      <c r="G11" s="66">
        <f t="shared" si="1"/>
        <v>21</v>
      </c>
      <c r="H11" s="65">
        <f>VLOOKUP($A11,'Return Data'!$B$7:$R$2292,12,0)</f>
        <v>0.66779999999999995</v>
      </c>
      <c r="I11" s="66">
        <f t="shared" si="2"/>
        <v>19</v>
      </c>
      <c r="J11" s="65">
        <f>VLOOKUP($A11,'Return Data'!$B$7:$R$2292,13,0)</f>
        <v>4.9484000000000004</v>
      </c>
      <c r="K11" s="66">
        <f t="shared" si="3"/>
        <v>19</v>
      </c>
      <c r="L11" s="65">
        <f>VLOOKUP($A11,'Return Data'!$B$7:$R$2292,17,0)</f>
        <v>10.4314</v>
      </c>
      <c r="M11" s="66">
        <f t="shared" si="4"/>
        <v>19</v>
      </c>
      <c r="N11" s="65">
        <f>VLOOKUP($A11,'Return Data'!$B$7:$R$2292,14,0)</f>
        <v>13.6472</v>
      </c>
      <c r="O11" s="66">
        <f t="shared" si="5"/>
        <v>15</v>
      </c>
      <c r="P11" s="65">
        <f>VLOOKUP($A11,'Return Data'!$B$7:$R$2292,15,0)</f>
        <v>9.4291999999999998</v>
      </c>
      <c r="Q11" s="66">
        <f>RANK(P11,P$8:P$28,0)</f>
        <v>12</v>
      </c>
      <c r="R11" s="65">
        <f>VLOOKUP($A11,'Return Data'!$B$7:$R$2292,16,0)</f>
        <v>10.1069</v>
      </c>
      <c r="S11" s="67">
        <f t="shared" si="6"/>
        <v>18</v>
      </c>
    </row>
    <row r="12" spans="1:20" x14ac:dyDescent="0.3">
      <c r="A12" s="63" t="s">
        <v>813</v>
      </c>
      <c r="B12" s="64">
        <f>VLOOKUP($A12,'Return Data'!$B$7:$R$2292,3,0)</f>
        <v>44616</v>
      </c>
      <c r="C12" s="65">
        <f>VLOOKUP($A12,'Return Data'!$B$7:$R$2292,4,0)</f>
        <v>61.580500000000001</v>
      </c>
      <c r="D12" s="65">
        <f>VLOOKUP($A12,'Return Data'!$B$7:$R$2292,10,0)</f>
        <v>-7.7339000000000002</v>
      </c>
      <c r="E12" s="66">
        <f t="shared" si="0"/>
        <v>6</v>
      </c>
      <c r="F12" s="65">
        <f>VLOOKUP($A12,'Return Data'!$B$7:$R$2292,11,0)</f>
        <v>1.778</v>
      </c>
      <c r="G12" s="66">
        <f t="shared" si="1"/>
        <v>2</v>
      </c>
      <c r="H12" s="65">
        <f>VLOOKUP($A12,'Return Data'!$B$7:$R$2292,12,0)</f>
        <v>7.3581000000000003</v>
      </c>
      <c r="I12" s="66">
        <f t="shared" si="2"/>
        <v>13</v>
      </c>
      <c r="J12" s="65">
        <f>VLOOKUP($A12,'Return Data'!$B$7:$R$2292,13,0)</f>
        <v>13.311500000000001</v>
      </c>
      <c r="K12" s="66">
        <f t="shared" si="3"/>
        <v>6</v>
      </c>
      <c r="L12" s="65">
        <f>VLOOKUP($A12,'Return Data'!$B$7:$R$2292,17,0)</f>
        <v>22.167999999999999</v>
      </c>
      <c r="M12" s="66">
        <f t="shared" si="4"/>
        <v>5</v>
      </c>
      <c r="N12" s="65">
        <f>VLOOKUP($A12,'Return Data'!$B$7:$R$2292,14,0)</f>
        <v>18.223099999999999</v>
      </c>
      <c r="O12" s="66">
        <f t="shared" si="5"/>
        <v>6</v>
      </c>
      <c r="P12" s="65">
        <f>VLOOKUP($A12,'Return Data'!$B$7:$R$2292,15,0)</f>
        <v>12.488099999999999</v>
      </c>
      <c r="Q12" s="66">
        <f>RANK(P12,P$8:P$28,0)</f>
        <v>6</v>
      </c>
      <c r="R12" s="65">
        <f>VLOOKUP($A12,'Return Data'!$B$7:$R$2292,16,0)</f>
        <v>13.263999999999999</v>
      </c>
      <c r="S12" s="67">
        <f t="shared" si="6"/>
        <v>12</v>
      </c>
    </row>
    <row r="13" spans="1:20" x14ac:dyDescent="0.3">
      <c r="A13" s="63" t="s">
        <v>815</v>
      </c>
      <c r="B13" s="64">
        <f>VLOOKUP($A13,'Return Data'!$B$7:$R$2292,3,0)</f>
        <v>44616</v>
      </c>
      <c r="C13" s="65">
        <f>VLOOKUP($A13,'Return Data'!$B$7:$R$2292,4,0)</f>
        <v>106.747</v>
      </c>
      <c r="D13" s="65">
        <f>VLOOKUP($A13,'Return Data'!$B$7:$R$2292,10,0)</f>
        <v>-6.0614999999999997</v>
      </c>
      <c r="E13" s="66">
        <f t="shared" si="0"/>
        <v>1</v>
      </c>
      <c r="F13" s="65">
        <f>VLOOKUP($A13,'Return Data'!$B$7:$R$2292,11,0)</f>
        <v>5.8935000000000004</v>
      </c>
      <c r="G13" s="66">
        <f t="shared" si="1"/>
        <v>1</v>
      </c>
      <c r="H13" s="65">
        <f>VLOOKUP($A13,'Return Data'!$B$7:$R$2292,12,0)</f>
        <v>12.7034</v>
      </c>
      <c r="I13" s="66">
        <f t="shared" si="2"/>
        <v>2</v>
      </c>
      <c r="J13" s="65">
        <f>VLOOKUP($A13,'Return Data'!$B$7:$R$2292,13,0)</f>
        <v>17.665099999999999</v>
      </c>
      <c r="K13" s="66">
        <f t="shared" si="3"/>
        <v>1</v>
      </c>
      <c r="L13" s="65">
        <f>VLOOKUP($A13,'Return Data'!$B$7:$R$2292,17,0)</f>
        <v>19.7805</v>
      </c>
      <c r="M13" s="66">
        <f t="shared" si="4"/>
        <v>8</v>
      </c>
      <c r="N13" s="65">
        <f>VLOOKUP($A13,'Return Data'!$B$7:$R$2292,14,0)</f>
        <v>14.6495</v>
      </c>
      <c r="O13" s="66">
        <f t="shared" si="5"/>
        <v>12</v>
      </c>
      <c r="P13" s="65">
        <f>VLOOKUP($A13,'Return Data'!$B$7:$R$2292,15,0)</f>
        <v>9.2064000000000004</v>
      </c>
      <c r="Q13" s="66">
        <f>RANK(P13,P$8:P$28,0)</f>
        <v>13</v>
      </c>
      <c r="R13" s="65">
        <f>VLOOKUP($A13,'Return Data'!$B$7:$R$2292,16,0)</f>
        <v>14.533899999999999</v>
      </c>
      <c r="S13" s="67">
        <f t="shared" si="6"/>
        <v>9</v>
      </c>
    </row>
    <row r="14" spans="1:20" x14ac:dyDescent="0.3">
      <c r="A14" s="63" t="s">
        <v>818</v>
      </c>
      <c r="B14" s="64">
        <f>VLOOKUP($A14,'Return Data'!$B$7:$R$2292,3,0)</f>
        <v>44616</v>
      </c>
      <c r="C14" s="65">
        <f>VLOOKUP($A14,'Return Data'!$B$7:$R$2292,4,0)</f>
        <v>45.8</v>
      </c>
      <c r="D14" s="65">
        <f>VLOOKUP($A14,'Return Data'!$B$7:$R$2292,10,0)</f>
        <v>-7.4747000000000003</v>
      </c>
      <c r="E14" s="66">
        <f t="shared" si="0"/>
        <v>5</v>
      </c>
      <c r="F14" s="65">
        <f>VLOOKUP($A14,'Return Data'!$B$7:$R$2292,11,0)</f>
        <v>-1.0585</v>
      </c>
      <c r="G14" s="66">
        <f t="shared" si="1"/>
        <v>11</v>
      </c>
      <c r="H14" s="65">
        <f>VLOOKUP($A14,'Return Data'!$B$7:$R$2292,12,0)</f>
        <v>8.5823</v>
      </c>
      <c r="I14" s="66">
        <f t="shared" si="2"/>
        <v>9</v>
      </c>
      <c r="J14" s="65">
        <f>VLOOKUP($A14,'Return Data'!$B$7:$R$2292,13,0)</f>
        <v>13.8171</v>
      </c>
      <c r="K14" s="66">
        <f t="shared" si="3"/>
        <v>5</v>
      </c>
      <c r="L14" s="65">
        <f>VLOOKUP($A14,'Return Data'!$B$7:$R$2292,17,0)</f>
        <v>26.549800000000001</v>
      </c>
      <c r="M14" s="66">
        <f t="shared" si="4"/>
        <v>1</v>
      </c>
      <c r="N14" s="65">
        <f>VLOOKUP($A14,'Return Data'!$B$7:$R$2292,14,0)</f>
        <v>17.7578</v>
      </c>
      <c r="O14" s="66">
        <f t="shared" si="5"/>
        <v>7</v>
      </c>
      <c r="P14" s="65">
        <f>VLOOKUP($A14,'Return Data'!$B$7:$R$2292,15,0)</f>
        <v>12.0535</v>
      </c>
      <c r="Q14" s="66">
        <f>RANK(P14,P$8:P$28,0)</f>
        <v>8</v>
      </c>
      <c r="R14" s="65">
        <f>VLOOKUP($A14,'Return Data'!$B$7:$R$2292,16,0)</f>
        <v>12.672700000000001</v>
      </c>
      <c r="S14" s="67">
        <f t="shared" si="6"/>
        <v>14</v>
      </c>
    </row>
    <row r="15" spans="1:20" x14ac:dyDescent="0.3">
      <c r="A15" s="63" t="s">
        <v>821</v>
      </c>
      <c r="B15" s="64">
        <f>VLOOKUP($A15,'Return Data'!$B$7:$R$2292,3,0)</f>
        <v>44616</v>
      </c>
      <c r="C15" s="65">
        <f>VLOOKUP($A15,'Return Data'!$B$7:$R$2292,4,0)</f>
        <v>14.27</v>
      </c>
      <c r="D15" s="65">
        <f>VLOOKUP($A15,'Return Data'!$B$7:$R$2292,10,0)</f>
        <v>-8.2315000000000005</v>
      </c>
      <c r="E15" s="66">
        <f t="shared" si="0"/>
        <v>10</v>
      </c>
      <c r="F15" s="65">
        <f>VLOOKUP($A15,'Return Data'!$B$7:$R$2292,11,0)</f>
        <v>0.1404</v>
      </c>
      <c r="G15" s="66">
        <f t="shared" si="1"/>
        <v>5</v>
      </c>
      <c r="H15" s="65">
        <f>VLOOKUP($A15,'Return Data'!$B$7:$R$2292,12,0)</f>
        <v>11.658799999999999</v>
      </c>
      <c r="I15" s="66">
        <f t="shared" si="2"/>
        <v>5</v>
      </c>
      <c r="J15" s="65">
        <f>VLOOKUP($A15,'Return Data'!$B$7:$R$2292,13,0)</f>
        <v>12.8063</v>
      </c>
      <c r="K15" s="66">
        <f t="shared" si="3"/>
        <v>7</v>
      </c>
      <c r="L15" s="65">
        <f>VLOOKUP($A15,'Return Data'!$B$7:$R$2292,17,0)</f>
        <v>18.3689</v>
      </c>
      <c r="M15" s="66">
        <f t="shared" si="4"/>
        <v>10</v>
      </c>
      <c r="N15" s="65">
        <f>VLOOKUP($A15,'Return Data'!$B$7:$R$2292,14,0)</f>
        <v>15.130800000000001</v>
      </c>
      <c r="O15" s="66">
        <f t="shared" si="5"/>
        <v>10</v>
      </c>
      <c r="P15" s="65"/>
      <c r="Q15" s="66"/>
      <c r="R15" s="65">
        <f>VLOOKUP($A15,'Return Data'!$B$7:$R$2292,16,0)</f>
        <v>8.6753999999999998</v>
      </c>
      <c r="S15" s="67">
        <f t="shared" si="6"/>
        <v>19</v>
      </c>
    </row>
    <row r="16" spans="1:20" x14ac:dyDescent="0.3">
      <c r="A16" s="63" t="s">
        <v>823</v>
      </c>
      <c r="B16" s="64">
        <f>VLOOKUP($A16,'Return Data'!$B$7:$R$2292,3,0)</f>
        <v>44616</v>
      </c>
      <c r="C16" s="65">
        <f>VLOOKUP($A16,'Return Data'!$B$7:$R$2292,4,0)</f>
        <v>50.51</v>
      </c>
      <c r="D16" s="65">
        <f>VLOOKUP($A16,'Return Data'!$B$7:$R$2292,10,0)</f>
        <v>-6.3415999999999997</v>
      </c>
      <c r="E16" s="66">
        <f t="shared" si="0"/>
        <v>2</v>
      </c>
      <c r="F16" s="65">
        <f>VLOOKUP($A16,'Return Data'!$B$7:$R$2292,11,0)</f>
        <v>-0.33539999999999998</v>
      </c>
      <c r="G16" s="66">
        <f t="shared" si="1"/>
        <v>7</v>
      </c>
      <c r="H16" s="65">
        <f>VLOOKUP($A16,'Return Data'!$B$7:$R$2292,12,0)</f>
        <v>6.1134000000000004</v>
      </c>
      <c r="I16" s="66">
        <f t="shared" si="2"/>
        <v>15</v>
      </c>
      <c r="J16" s="65">
        <f>VLOOKUP($A16,'Return Data'!$B$7:$R$2292,13,0)</f>
        <v>6.0689000000000002</v>
      </c>
      <c r="K16" s="66">
        <f t="shared" si="3"/>
        <v>17</v>
      </c>
      <c r="L16" s="65">
        <f>VLOOKUP($A16,'Return Data'!$B$7:$R$2292,17,0)</f>
        <v>12.186299999999999</v>
      </c>
      <c r="M16" s="66">
        <f t="shared" si="4"/>
        <v>17</v>
      </c>
      <c r="N16" s="65">
        <f>VLOOKUP($A16,'Return Data'!$B$7:$R$2292,14,0)</f>
        <v>13.917899999999999</v>
      </c>
      <c r="O16" s="66">
        <f t="shared" si="5"/>
        <v>14</v>
      </c>
      <c r="P16" s="65">
        <f>VLOOKUP($A16,'Return Data'!$B$7:$R$2292,15,0)</f>
        <v>11.6111</v>
      </c>
      <c r="Q16" s="66">
        <f>RANK(P16,P$8:P$28,0)</f>
        <v>9</v>
      </c>
      <c r="R16" s="65">
        <f>VLOOKUP($A16,'Return Data'!$B$7:$R$2292,16,0)</f>
        <v>10.683199999999999</v>
      </c>
      <c r="S16" s="67">
        <f t="shared" si="6"/>
        <v>17</v>
      </c>
    </row>
    <row r="17" spans="1:19" x14ac:dyDescent="0.3">
      <c r="A17" s="63" t="s">
        <v>825</v>
      </c>
      <c r="B17" s="64">
        <f>VLOOKUP($A17,'Return Data'!$B$7:$R$2292,3,0)</f>
        <v>44616</v>
      </c>
      <c r="C17" s="65">
        <f>VLOOKUP($A17,'Return Data'!$B$7:$R$2292,4,0)</f>
        <v>27.903700000000001</v>
      </c>
      <c r="D17" s="65">
        <f>VLOOKUP($A17,'Return Data'!$B$7:$R$2292,10,0)</f>
        <v>-8.5375999999999994</v>
      </c>
      <c r="E17" s="66">
        <f t="shared" si="0"/>
        <v>11</v>
      </c>
      <c r="F17" s="65">
        <f>VLOOKUP($A17,'Return Data'!$B$7:$R$2292,11,0)</f>
        <v>-0.7823</v>
      </c>
      <c r="G17" s="66">
        <f t="shared" si="1"/>
        <v>10</v>
      </c>
      <c r="H17" s="65">
        <f>VLOOKUP($A17,'Return Data'!$B$7:$R$2292,12,0)</f>
        <v>12.5258</v>
      </c>
      <c r="I17" s="66">
        <f t="shared" si="2"/>
        <v>3</v>
      </c>
      <c r="J17" s="65">
        <f>VLOOKUP($A17,'Return Data'!$B$7:$R$2292,13,0)</f>
        <v>15.0611</v>
      </c>
      <c r="K17" s="66">
        <f t="shared" si="3"/>
        <v>3</v>
      </c>
      <c r="L17" s="65">
        <f>VLOOKUP($A17,'Return Data'!$B$7:$R$2292,17,0)</f>
        <v>20.104099999999999</v>
      </c>
      <c r="M17" s="66">
        <f t="shared" si="4"/>
        <v>7</v>
      </c>
      <c r="N17" s="65">
        <f>VLOOKUP($A17,'Return Data'!$B$7:$R$2292,14,0)</f>
        <v>25.177099999999999</v>
      </c>
      <c r="O17" s="66">
        <f t="shared" si="5"/>
        <v>1</v>
      </c>
      <c r="P17" s="65">
        <f>VLOOKUP($A17,'Return Data'!$B$7:$R$2292,15,0)</f>
        <v>16.1678</v>
      </c>
      <c r="Q17" s="66">
        <f>RANK(P17,P$8:P$28,0)</f>
        <v>2</v>
      </c>
      <c r="R17" s="65">
        <f>VLOOKUP($A17,'Return Data'!$B$7:$R$2292,16,0)</f>
        <v>15.0357</v>
      </c>
      <c r="S17" s="67">
        <f t="shared" si="6"/>
        <v>8</v>
      </c>
    </row>
    <row r="18" spans="1:19" x14ac:dyDescent="0.3">
      <c r="A18" s="63" t="s">
        <v>826</v>
      </c>
      <c r="B18" s="64">
        <f>VLOOKUP($A18,'Return Data'!$B$7:$R$2292,3,0)</f>
        <v>44616</v>
      </c>
      <c r="C18" s="65">
        <f>VLOOKUP($A18,'Return Data'!$B$7:$R$2292,4,0)</f>
        <v>10.837999999999999</v>
      </c>
      <c r="D18" s="65">
        <f>VLOOKUP($A18,'Return Data'!$B$7:$R$2292,10,0)</f>
        <v>-7.3445999999999998</v>
      </c>
      <c r="E18" s="66">
        <f t="shared" si="0"/>
        <v>4</v>
      </c>
      <c r="F18" s="65">
        <f>VLOOKUP($A18,'Return Data'!$B$7:$R$2292,11,0)</f>
        <v>-0.60619999999999996</v>
      </c>
      <c r="G18" s="66">
        <f t="shared" si="1"/>
        <v>8</v>
      </c>
      <c r="H18" s="65">
        <f>VLOOKUP($A18,'Return Data'!$B$7:$R$2292,12,0)</f>
        <v>6.6826999999999996</v>
      </c>
      <c r="I18" s="66">
        <f t="shared" si="2"/>
        <v>14</v>
      </c>
      <c r="J18" s="65">
        <f>VLOOKUP($A18,'Return Data'!$B$7:$R$2292,13,0)</f>
        <v>4.6017999999999999</v>
      </c>
      <c r="K18" s="66">
        <f t="shared" si="3"/>
        <v>20</v>
      </c>
      <c r="L18" s="65">
        <f>VLOOKUP($A18,'Return Data'!$B$7:$R$2292,17,0)</f>
        <v>6.4619999999999997</v>
      </c>
      <c r="M18" s="66">
        <f t="shared" si="4"/>
        <v>21</v>
      </c>
      <c r="N18" s="65">
        <f>VLOOKUP($A18,'Return Data'!$B$7:$R$2292,14,0)</f>
        <v>8.1958000000000002</v>
      </c>
      <c r="O18" s="66">
        <f t="shared" si="5"/>
        <v>17</v>
      </c>
      <c r="P18" s="65">
        <f>VLOOKUP($A18,'Return Data'!$B$7:$R$2292,15,0)</f>
        <v>8.8148</v>
      </c>
      <c r="Q18" s="66">
        <f>RANK(P18,P$8:P$28,0)</f>
        <v>14</v>
      </c>
      <c r="R18" s="65">
        <f>VLOOKUP($A18,'Return Data'!$B$7:$R$2292,16,0)</f>
        <v>0.57709999999999995</v>
      </c>
      <c r="S18" s="67">
        <f t="shared" si="6"/>
        <v>21</v>
      </c>
    </row>
    <row r="19" spans="1:19" x14ac:dyDescent="0.3">
      <c r="A19" s="63" t="s">
        <v>829</v>
      </c>
      <c r="B19" s="64">
        <f>VLOOKUP($A19,'Return Data'!$B$7:$R$2292,3,0)</f>
        <v>44616</v>
      </c>
      <c r="C19" s="65">
        <f>VLOOKUP($A19,'Return Data'!$B$7:$R$2292,4,0)</f>
        <v>15.419</v>
      </c>
      <c r="D19" s="65">
        <f>VLOOKUP($A19,'Return Data'!$B$7:$R$2292,10,0)</f>
        <v>-6.5514999999999999</v>
      </c>
      <c r="E19" s="66">
        <f t="shared" si="0"/>
        <v>3</v>
      </c>
      <c r="F19" s="65">
        <f>VLOOKUP($A19,'Return Data'!$B$7:$R$2292,11,0)</f>
        <v>0.14940000000000001</v>
      </c>
      <c r="G19" s="66">
        <f t="shared" si="1"/>
        <v>4</v>
      </c>
      <c r="H19" s="65">
        <f>VLOOKUP($A19,'Return Data'!$B$7:$R$2292,12,0)</f>
        <v>11.0959</v>
      </c>
      <c r="I19" s="66">
        <f t="shared" si="2"/>
        <v>6</v>
      </c>
      <c r="J19" s="65">
        <f>VLOOKUP($A19,'Return Data'!$B$7:$R$2292,13,0)</f>
        <v>12.3834</v>
      </c>
      <c r="K19" s="66">
        <f t="shared" si="3"/>
        <v>9</v>
      </c>
      <c r="L19" s="65">
        <f>VLOOKUP($A19,'Return Data'!$B$7:$R$2292,17,0)</f>
        <v>18.276</v>
      </c>
      <c r="M19" s="66">
        <f t="shared" si="4"/>
        <v>12</v>
      </c>
      <c r="N19" s="65"/>
      <c r="O19" s="66"/>
      <c r="P19" s="65"/>
      <c r="Q19" s="66"/>
      <c r="R19" s="65">
        <f>VLOOKUP($A19,'Return Data'!$B$7:$R$2292,16,0)</f>
        <v>18.0185</v>
      </c>
      <c r="S19" s="67">
        <f t="shared" si="6"/>
        <v>4</v>
      </c>
    </row>
    <row r="20" spans="1:19" x14ac:dyDescent="0.3">
      <c r="A20" s="63" t="s">
        <v>831</v>
      </c>
      <c r="B20" s="64">
        <f>VLOOKUP($A20,'Return Data'!$B$7:$R$2292,3,0)</f>
        <v>44616</v>
      </c>
      <c r="C20" s="65">
        <f>VLOOKUP($A20,'Return Data'!$B$7:$R$2292,4,0)</f>
        <v>14.616</v>
      </c>
      <c r="D20" s="65">
        <f>VLOOKUP($A20,'Return Data'!$B$7:$R$2292,10,0)</f>
        <v>-9.2004999999999999</v>
      </c>
      <c r="E20" s="66">
        <f t="shared" si="0"/>
        <v>15</v>
      </c>
      <c r="F20" s="65">
        <f>VLOOKUP($A20,'Return Data'!$B$7:$R$2292,11,0)</f>
        <v>-6.5233999999999996</v>
      </c>
      <c r="G20" s="66">
        <f t="shared" si="1"/>
        <v>18</v>
      </c>
      <c r="H20" s="65">
        <f>VLOOKUP($A20,'Return Data'!$B$7:$R$2292,12,0)</f>
        <v>1.7685999999999999</v>
      </c>
      <c r="I20" s="66">
        <f t="shared" si="2"/>
        <v>18</v>
      </c>
      <c r="J20" s="65">
        <f>VLOOKUP($A20,'Return Data'!$B$7:$R$2292,13,0)</f>
        <v>7.0220000000000002</v>
      </c>
      <c r="K20" s="66">
        <f t="shared" si="3"/>
        <v>15</v>
      </c>
      <c r="L20" s="65">
        <f>VLOOKUP($A20,'Return Data'!$B$7:$R$2292,17,0)</f>
        <v>11.8475</v>
      </c>
      <c r="M20" s="66">
        <f t="shared" si="4"/>
        <v>18</v>
      </c>
      <c r="N20" s="65">
        <f>VLOOKUP($A20,'Return Data'!$B$7:$R$2292,14,0)</f>
        <v>13.4998</v>
      </c>
      <c r="O20" s="66">
        <f>RANK(N20,N$8:N$28,0)</f>
        <v>16</v>
      </c>
      <c r="P20" s="65"/>
      <c r="Q20" s="66"/>
      <c r="R20" s="65">
        <f>VLOOKUP($A20,'Return Data'!$B$7:$R$2292,16,0)</f>
        <v>12.1617</v>
      </c>
      <c r="S20" s="67">
        <f t="shared" si="6"/>
        <v>16</v>
      </c>
    </row>
    <row r="21" spans="1:19" x14ac:dyDescent="0.3">
      <c r="A21" s="63" t="s">
        <v>833</v>
      </c>
      <c r="B21" s="64">
        <f>VLOOKUP($A21,'Return Data'!$B$7:$R$2292,3,0)</f>
        <v>44616</v>
      </c>
      <c r="C21" s="65">
        <f>VLOOKUP($A21,'Return Data'!$B$7:$R$2292,4,0)</f>
        <v>18.108000000000001</v>
      </c>
      <c r="D21" s="65">
        <f>VLOOKUP($A21,'Return Data'!$B$7:$R$2292,10,0)</f>
        <v>-9.7487999999999992</v>
      </c>
      <c r="E21" s="66">
        <f t="shared" si="0"/>
        <v>17</v>
      </c>
      <c r="F21" s="65">
        <f>VLOOKUP($A21,'Return Data'!$B$7:$R$2292,11,0)</f>
        <v>-0.67469999999999997</v>
      </c>
      <c r="G21" s="66">
        <f t="shared" si="1"/>
        <v>9</v>
      </c>
      <c r="H21" s="65">
        <f>VLOOKUP($A21,'Return Data'!$B$7:$R$2292,12,0)</f>
        <v>10.9899</v>
      </c>
      <c r="I21" s="66">
        <f t="shared" si="2"/>
        <v>7</v>
      </c>
      <c r="J21" s="65">
        <f>VLOOKUP($A21,'Return Data'!$B$7:$R$2292,13,0)</f>
        <v>14.702</v>
      </c>
      <c r="K21" s="66">
        <f t="shared" si="3"/>
        <v>4</v>
      </c>
      <c r="L21" s="65">
        <f>VLOOKUP($A21,'Return Data'!$B$7:$R$2292,17,0)</f>
        <v>24.025600000000001</v>
      </c>
      <c r="M21" s="66">
        <f t="shared" si="4"/>
        <v>3</v>
      </c>
      <c r="N21" s="65"/>
      <c r="O21" s="66"/>
      <c r="P21" s="65"/>
      <c r="Q21" s="66"/>
      <c r="R21" s="65">
        <f>VLOOKUP($A21,'Return Data'!$B$7:$R$2292,16,0)</f>
        <v>23.751200000000001</v>
      </c>
      <c r="S21" s="67">
        <f t="shared" si="6"/>
        <v>1</v>
      </c>
    </row>
    <row r="22" spans="1:19" x14ac:dyDescent="0.3">
      <c r="A22" s="63" t="s">
        <v>835</v>
      </c>
      <c r="B22" s="64">
        <f>VLOOKUP($A22,'Return Data'!$B$7:$R$2292,3,0)</f>
        <v>44616</v>
      </c>
      <c r="C22" s="65">
        <f>VLOOKUP($A22,'Return Data'!$B$7:$R$2292,4,0)</f>
        <v>29.549099999999999</v>
      </c>
      <c r="D22" s="65">
        <f>VLOOKUP($A22,'Return Data'!$B$7:$R$2292,10,0)</f>
        <v>-11.301500000000001</v>
      </c>
      <c r="E22" s="66">
        <f t="shared" si="0"/>
        <v>18</v>
      </c>
      <c r="F22" s="65">
        <f>VLOOKUP($A22,'Return Data'!$B$7:$R$2292,11,0)</f>
        <v>-8.7922999999999991</v>
      </c>
      <c r="G22" s="66">
        <f t="shared" si="1"/>
        <v>20</v>
      </c>
      <c r="H22" s="65">
        <f>VLOOKUP($A22,'Return Data'!$B$7:$R$2292,12,0)</f>
        <v>-3.0137</v>
      </c>
      <c r="I22" s="66">
        <f t="shared" si="2"/>
        <v>21</v>
      </c>
      <c r="J22" s="65">
        <f>VLOOKUP($A22,'Return Data'!$B$7:$R$2292,13,0)</f>
        <v>-2.8948</v>
      </c>
      <c r="K22" s="66">
        <f t="shared" si="3"/>
        <v>21</v>
      </c>
      <c r="L22" s="65">
        <f>VLOOKUP($A22,'Return Data'!$B$7:$R$2292,17,0)</f>
        <v>10.028499999999999</v>
      </c>
      <c r="M22" s="66">
        <f t="shared" si="4"/>
        <v>20</v>
      </c>
      <c r="N22" s="65">
        <f>VLOOKUP($A22,'Return Data'!$B$7:$R$2292,14,0)</f>
        <v>14.0052</v>
      </c>
      <c r="O22" s="66">
        <f>RANK(N22,N$8:N$28,0)</f>
        <v>13</v>
      </c>
      <c r="P22" s="65">
        <f>VLOOKUP($A22,'Return Data'!$B$7:$R$2292,15,0)</f>
        <v>10.2384</v>
      </c>
      <c r="Q22" s="66">
        <f>RANK(P22,P$8:P$28,0)</f>
        <v>11</v>
      </c>
      <c r="R22" s="65">
        <f>VLOOKUP($A22,'Return Data'!$B$7:$R$2292,16,0)</f>
        <v>13.1152</v>
      </c>
      <c r="S22" s="67">
        <f t="shared" si="6"/>
        <v>13</v>
      </c>
    </row>
    <row r="23" spans="1:19" x14ac:dyDescent="0.3">
      <c r="A23" s="63" t="s">
        <v>836</v>
      </c>
      <c r="B23" s="64">
        <f>VLOOKUP($A23,'Return Data'!$B$7:$R$2292,3,0)</f>
        <v>44616</v>
      </c>
      <c r="C23" s="65">
        <f>VLOOKUP($A23,'Return Data'!$B$7:$R$2292,4,0)</f>
        <v>71.979900000000001</v>
      </c>
      <c r="D23" s="65">
        <f>VLOOKUP($A23,'Return Data'!$B$7:$R$2292,10,0)</f>
        <v>-7.8539000000000003</v>
      </c>
      <c r="E23" s="66">
        <f t="shared" si="0"/>
        <v>8</v>
      </c>
      <c r="F23" s="65">
        <f>VLOOKUP($A23,'Return Data'!$B$7:$R$2292,11,0)</f>
        <v>0.70699999999999996</v>
      </c>
      <c r="G23" s="66">
        <f t="shared" si="1"/>
        <v>3</v>
      </c>
      <c r="H23" s="65">
        <f>VLOOKUP($A23,'Return Data'!$B$7:$R$2292,12,0)</f>
        <v>7.7675999999999998</v>
      </c>
      <c r="I23" s="66">
        <f t="shared" si="2"/>
        <v>11</v>
      </c>
      <c r="J23" s="65">
        <f>VLOOKUP($A23,'Return Data'!$B$7:$R$2292,13,0)</f>
        <v>9.3680000000000003</v>
      </c>
      <c r="K23" s="66">
        <f t="shared" si="3"/>
        <v>14</v>
      </c>
      <c r="L23" s="65">
        <f>VLOOKUP($A23,'Return Data'!$B$7:$R$2292,17,0)</f>
        <v>22.9328</v>
      </c>
      <c r="M23" s="66">
        <f t="shared" si="4"/>
        <v>4</v>
      </c>
      <c r="N23" s="65">
        <f>VLOOKUP($A23,'Return Data'!$B$7:$R$2292,14,0)</f>
        <v>18.847999999999999</v>
      </c>
      <c r="O23" s="66">
        <f>RANK(N23,N$8:N$28,0)</f>
        <v>4</v>
      </c>
      <c r="P23" s="65">
        <f>VLOOKUP($A23,'Return Data'!$B$7:$R$2292,15,0)</f>
        <v>12.757999999999999</v>
      </c>
      <c r="Q23" s="66">
        <f>RANK(P23,P$8:P$28,0)</f>
        <v>5</v>
      </c>
      <c r="R23" s="65">
        <f>VLOOKUP($A23,'Return Data'!$B$7:$R$2292,16,0)</f>
        <v>13.8904</v>
      </c>
      <c r="S23" s="67">
        <f t="shared" si="6"/>
        <v>11</v>
      </c>
    </row>
    <row r="24" spans="1:19" x14ac:dyDescent="0.3">
      <c r="A24" s="63" t="s">
        <v>838</v>
      </c>
      <c r="B24" s="64">
        <f>VLOOKUP($A24,'Return Data'!$B$7:$R$2292,3,0)</f>
        <v>44616</v>
      </c>
      <c r="C24" s="65">
        <f>VLOOKUP($A24,'Return Data'!$B$7:$R$2292,4,0)</f>
        <v>48.283000000000001</v>
      </c>
      <c r="D24" s="65">
        <f>VLOOKUP($A24,'Return Data'!$B$7:$R$2292,10,0)</f>
        <v>-13.0099</v>
      </c>
      <c r="E24" s="66">
        <f t="shared" si="0"/>
        <v>19</v>
      </c>
      <c r="F24" s="65">
        <f>VLOOKUP($A24,'Return Data'!$B$7:$R$2292,11,0)</f>
        <v>-4.8038999999999996</v>
      </c>
      <c r="G24" s="66">
        <f t="shared" si="1"/>
        <v>17</v>
      </c>
      <c r="H24" s="65">
        <f>VLOOKUP($A24,'Return Data'!$B$7:$R$2292,12,0)</f>
        <v>-2.6865999999999999</v>
      </c>
      <c r="I24" s="66">
        <f t="shared" si="2"/>
        <v>20</v>
      </c>
      <c r="J24" s="65">
        <f>VLOOKUP($A24,'Return Data'!$B$7:$R$2292,13,0)</f>
        <v>12.5924</v>
      </c>
      <c r="K24" s="66">
        <f t="shared" si="3"/>
        <v>8</v>
      </c>
      <c r="L24" s="65">
        <f>VLOOKUP($A24,'Return Data'!$B$7:$R$2292,17,0)</f>
        <v>24.112500000000001</v>
      </c>
      <c r="M24" s="66">
        <f t="shared" si="4"/>
        <v>2</v>
      </c>
      <c r="N24" s="65">
        <f>VLOOKUP($A24,'Return Data'!$B$7:$R$2292,14,0)</f>
        <v>18.401700000000002</v>
      </c>
      <c r="O24" s="66">
        <f>RANK(N24,N$8:N$28,0)</f>
        <v>5</v>
      </c>
      <c r="P24" s="65">
        <f>VLOOKUP($A24,'Return Data'!$B$7:$R$2292,15,0)</f>
        <v>12.4193</v>
      </c>
      <c r="Q24" s="66">
        <f>RANK(P24,P$8:P$28,0)</f>
        <v>7</v>
      </c>
      <c r="R24" s="65">
        <f>VLOOKUP($A24,'Return Data'!$B$7:$R$2292,16,0)</f>
        <v>12.297599999999999</v>
      </c>
      <c r="S24" s="67">
        <f t="shared" si="6"/>
        <v>15</v>
      </c>
    </row>
    <row r="25" spans="1:19" x14ac:dyDescent="0.3">
      <c r="A25" s="63" t="s">
        <v>841</v>
      </c>
      <c r="B25" s="64">
        <f>VLOOKUP($A25,'Return Data'!$B$7:$R$2292,3,0)</f>
        <v>44616</v>
      </c>
      <c r="C25" s="65">
        <f>VLOOKUP($A25,'Return Data'!$B$7:$R$2292,4,0)</f>
        <v>222.3663</v>
      </c>
      <c r="D25" s="65">
        <f>VLOOKUP($A25,'Return Data'!$B$7:$R$2292,10,0)</f>
        <v>-13.1435</v>
      </c>
      <c r="E25" s="66">
        <f t="shared" si="0"/>
        <v>21</v>
      </c>
      <c r="F25" s="65">
        <f>VLOOKUP($A25,'Return Data'!$B$7:$R$2292,11,0)</f>
        <v>6.4500000000000002E-2</v>
      </c>
      <c r="G25" s="66">
        <f t="shared" si="1"/>
        <v>6</v>
      </c>
      <c r="H25" s="65">
        <f>VLOOKUP($A25,'Return Data'!$B$7:$R$2292,12,0)</f>
        <v>12.704499999999999</v>
      </c>
      <c r="I25" s="66">
        <f t="shared" si="2"/>
        <v>1</v>
      </c>
      <c r="J25" s="65">
        <f>VLOOKUP($A25,'Return Data'!$B$7:$R$2292,13,0)</f>
        <v>17.621600000000001</v>
      </c>
      <c r="K25" s="66">
        <f t="shared" si="3"/>
        <v>2</v>
      </c>
      <c r="L25" s="65">
        <f>VLOOKUP($A25,'Return Data'!$B$7:$R$2292,17,0)</f>
        <v>17.597000000000001</v>
      </c>
      <c r="M25" s="66">
        <f t="shared" si="4"/>
        <v>13</v>
      </c>
      <c r="N25" s="65">
        <f>VLOOKUP($A25,'Return Data'!$B$7:$R$2292,14,0)</f>
        <v>20.0061</v>
      </c>
      <c r="O25" s="66">
        <f>RANK(N25,N$8:N$28,0)</f>
        <v>2</v>
      </c>
      <c r="P25" s="65">
        <f>VLOOKUP($A25,'Return Data'!$B$7:$R$2292,15,0)</f>
        <v>16.558700000000002</v>
      </c>
      <c r="Q25" s="66">
        <f>RANK(P25,P$8:P$28,0)</f>
        <v>1</v>
      </c>
      <c r="R25" s="65">
        <f>VLOOKUP($A25,'Return Data'!$B$7:$R$2292,16,0)</f>
        <v>19.533899999999999</v>
      </c>
      <c r="S25" s="67">
        <f t="shared" si="6"/>
        <v>3</v>
      </c>
    </row>
    <row r="26" spans="1:19" x14ac:dyDescent="0.3">
      <c r="A26" s="63" t="s">
        <v>2004</v>
      </c>
      <c r="B26" s="64">
        <f>VLOOKUP($A26,'Return Data'!$B$7:$R$2292,3,0)</f>
        <v>44616</v>
      </c>
      <c r="C26" s="65">
        <f>VLOOKUP($A26,'Return Data'!$B$7:$R$2292,4,0)</f>
        <v>101.35120000000001</v>
      </c>
      <c r="D26" s="65">
        <f>VLOOKUP($A26,'Return Data'!$B$7:$R$2292,10,0)</f>
        <v>-9.0776000000000003</v>
      </c>
      <c r="E26" s="66">
        <f t="shared" si="0"/>
        <v>13</v>
      </c>
      <c r="F26" s="65">
        <f>VLOOKUP($A26,'Return Data'!$B$7:$R$2292,11,0)</f>
        <v>-2.2744</v>
      </c>
      <c r="G26" s="66">
        <f t="shared" si="1"/>
        <v>13</v>
      </c>
      <c r="H26" s="65">
        <f>VLOOKUP($A26,'Return Data'!$B$7:$R$2292,12,0)</f>
        <v>7.3977000000000004</v>
      </c>
      <c r="I26" s="66">
        <f t="shared" si="2"/>
        <v>12</v>
      </c>
      <c r="J26" s="65">
        <f>VLOOKUP($A26,'Return Data'!$B$7:$R$2292,13,0)</f>
        <v>10.7058</v>
      </c>
      <c r="K26" s="66">
        <f t="shared" si="3"/>
        <v>11</v>
      </c>
      <c r="L26" s="65">
        <f>VLOOKUP($A26,'Return Data'!$B$7:$R$2292,17,0)</f>
        <v>19.574400000000001</v>
      </c>
      <c r="M26" s="66">
        <f t="shared" si="4"/>
        <v>9</v>
      </c>
      <c r="N26" s="65">
        <f>VLOOKUP($A26,'Return Data'!$B$7:$R$2292,14,0)</f>
        <v>19.523299999999999</v>
      </c>
      <c r="O26" s="66">
        <f>RANK(N26,N$8:N$28,0)</f>
        <v>3</v>
      </c>
      <c r="P26" s="65">
        <f>VLOOKUP($A26,'Return Data'!$B$7:$R$2292,15,0)</f>
        <v>14.226900000000001</v>
      </c>
      <c r="Q26" s="66">
        <f>RANK(P26,P$8:P$28,0)</f>
        <v>4</v>
      </c>
      <c r="R26" s="65">
        <f>VLOOKUP($A26,'Return Data'!$B$7:$R$2292,16,0)</f>
        <v>15.269</v>
      </c>
      <c r="S26" s="67">
        <f t="shared" si="6"/>
        <v>7</v>
      </c>
    </row>
    <row r="27" spans="1:19" x14ac:dyDescent="0.3">
      <c r="A27" s="63" t="s">
        <v>845</v>
      </c>
      <c r="B27" s="64">
        <f>VLOOKUP($A27,'Return Data'!$B$7:$R$2292,3,0)</f>
        <v>44616</v>
      </c>
      <c r="C27" s="65">
        <f>VLOOKUP($A27,'Return Data'!$B$7:$R$2292,4,0)</f>
        <v>13.9686</v>
      </c>
      <c r="D27" s="65">
        <f>VLOOKUP($A27,'Return Data'!$B$7:$R$2292,10,0)</f>
        <v>-7.7352999999999996</v>
      </c>
      <c r="E27" s="66">
        <f t="shared" si="0"/>
        <v>7</v>
      </c>
      <c r="F27" s="65">
        <f>VLOOKUP($A27,'Return Data'!$B$7:$R$2292,11,0)</f>
        <v>-2.6558000000000002</v>
      </c>
      <c r="G27" s="66">
        <f t="shared" si="1"/>
        <v>15</v>
      </c>
      <c r="H27" s="65">
        <f>VLOOKUP($A27,'Return Data'!$B$7:$R$2292,12,0)</f>
        <v>9.0419</v>
      </c>
      <c r="I27" s="66">
        <f t="shared" si="2"/>
        <v>8</v>
      </c>
      <c r="J27" s="65">
        <f>VLOOKUP($A27,'Return Data'!$B$7:$R$2292,13,0)</f>
        <v>10.488300000000001</v>
      </c>
      <c r="K27" s="66">
        <f t="shared" si="3"/>
        <v>13</v>
      </c>
      <c r="L27" s="65">
        <f>VLOOKUP($A27,'Return Data'!$B$7:$R$2292,17,0)</f>
        <v>18.277000000000001</v>
      </c>
      <c r="M27" s="66">
        <f t="shared" si="4"/>
        <v>11</v>
      </c>
      <c r="N27" s="65"/>
      <c r="O27" s="66"/>
      <c r="P27" s="65"/>
      <c r="Q27" s="66"/>
      <c r="R27" s="65">
        <f>VLOOKUP($A27,'Return Data'!$B$7:$R$2292,16,0)</f>
        <v>16.210999999999999</v>
      </c>
      <c r="S27" s="67">
        <f t="shared" si="6"/>
        <v>5</v>
      </c>
    </row>
    <row r="28" spans="1:19" x14ac:dyDescent="0.3">
      <c r="A28" s="63" t="s">
        <v>847</v>
      </c>
      <c r="B28" s="64">
        <f>VLOOKUP($A28,'Return Data'!$B$7:$R$2292,3,0)</f>
        <v>44616</v>
      </c>
      <c r="C28" s="65">
        <f>VLOOKUP($A28,'Return Data'!$B$7:$R$2292,4,0)</f>
        <v>16.690000000000001</v>
      </c>
      <c r="D28" s="65">
        <f>VLOOKUP($A28,'Return Data'!$B$7:$R$2292,10,0)</f>
        <v>-8.6480999999999995</v>
      </c>
      <c r="E28" s="66">
        <f t="shared" si="0"/>
        <v>12</v>
      </c>
      <c r="F28" s="65">
        <f>VLOOKUP($A28,'Return Data'!$B$7:$R$2292,11,0)</f>
        <v>-1.9964999999999999</v>
      </c>
      <c r="G28" s="66">
        <f t="shared" si="1"/>
        <v>12</v>
      </c>
      <c r="H28" s="65">
        <f>VLOOKUP($A28,'Return Data'!$B$7:$R$2292,12,0)</f>
        <v>12.2394</v>
      </c>
      <c r="I28" s="66">
        <f t="shared" si="2"/>
        <v>4</v>
      </c>
      <c r="J28" s="65">
        <f>VLOOKUP($A28,'Return Data'!$B$7:$R$2292,13,0)</f>
        <v>12.088699999999999</v>
      </c>
      <c r="K28" s="66">
        <f t="shared" si="3"/>
        <v>10</v>
      </c>
      <c r="L28" s="65">
        <f>VLOOKUP($A28,'Return Data'!$B$7:$R$2292,17,0)</f>
        <v>20.807099999999998</v>
      </c>
      <c r="M28" s="66">
        <f t="shared" si="4"/>
        <v>6</v>
      </c>
      <c r="N28" s="65"/>
      <c r="O28" s="66"/>
      <c r="P28" s="65"/>
      <c r="Q28" s="66"/>
      <c r="R28" s="65">
        <f>VLOOKUP($A28,'Return Data'!$B$7:$R$2292,16,0)</f>
        <v>22.1615</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-8.9503428571428554</v>
      </c>
      <c r="E30" s="74"/>
      <c r="F30" s="75">
        <f>AVERAGE(F8:F28)</f>
        <v>-2.0857714285714284</v>
      </c>
      <c r="G30" s="74"/>
      <c r="H30" s="75">
        <f>AVERAGE(H8:H28)</f>
        <v>7.1674285714285713</v>
      </c>
      <c r="I30" s="74"/>
      <c r="J30" s="75">
        <f>AVERAGE(J8:J28)</f>
        <v>10.194538095238093</v>
      </c>
      <c r="K30" s="74"/>
      <c r="L30" s="75">
        <f>AVERAGE(L8:L28)</f>
        <v>17.421328571428571</v>
      </c>
      <c r="M30" s="74"/>
      <c r="N30" s="75">
        <f>AVERAGE(N8:N28)</f>
        <v>16.379988235294121</v>
      </c>
      <c r="O30" s="74"/>
      <c r="P30" s="75">
        <f>AVERAGE(P8:P28)</f>
        <v>12.300057142857144</v>
      </c>
      <c r="Q30" s="74"/>
      <c r="R30" s="75">
        <f>AVERAGE(R8:R28)</f>
        <v>13.729366666666666</v>
      </c>
      <c r="S30" s="76"/>
    </row>
    <row r="31" spans="1:19" x14ac:dyDescent="0.3">
      <c r="A31" s="73" t="s">
        <v>28</v>
      </c>
      <c r="B31" s="74"/>
      <c r="C31" s="74"/>
      <c r="D31" s="75">
        <f>MIN(D8:D28)</f>
        <v>-13.1435</v>
      </c>
      <c r="E31" s="74"/>
      <c r="F31" s="75">
        <f>MIN(F8:F28)</f>
        <v>-8.9809000000000001</v>
      </c>
      <c r="G31" s="74"/>
      <c r="H31" s="75">
        <f>MIN(H8:H28)</f>
        <v>-3.0137</v>
      </c>
      <c r="I31" s="74"/>
      <c r="J31" s="75">
        <f>MIN(J8:J28)</f>
        <v>-2.8948</v>
      </c>
      <c r="K31" s="74"/>
      <c r="L31" s="75">
        <f>MIN(L8:L28)</f>
        <v>6.4619999999999997</v>
      </c>
      <c r="M31" s="74"/>
      <c r="N31" s="75">
        <f>MIN(N8:N28)</f>
        <v>8.1958000000000002</v>
      </c>
      <c r="O31" s="74"/>
      <c r="P31" s="75">
        <f>MIN(P8:P28)</f>
        <v>8.8148</v>
      </c>
      <c r="Q31" s="74"/>
      <c r="R31" s="75">
        <f>MIN(R8:R28)</f>
        <v>0.57709999999999995</v>
      </c>
      <c r="S31" s="76"/>
    </row>
    <row r="32" spans="1:19" ht="15" thickBot="1" x14ac:dyDescent="0.35">
      <c r="A32" s="77" t="s">
        <v>29</v>
      </c>
      <c r="B32" s="78"/>
      <c r="C32" s="78"/>
      <c r="D32" s="79">
        <f>MAX(D8:D28)</f>
        <v>-6.0614999999999997</v>
      </c>
      <c r="E32" s="78"/>
      <c r="F32" s="79">
        <f>MAX(F8:F28)</f>
        <v>5.8935000000000004</v>
      </c>
      <c r="G32" s="78"/>
      <c r="H32" s="79">
        <f>MAX(H8:H28)</f>
        <v>12.704499999999999</v>
      </c>
      <c r="I32" s="78"/>
      <c r="J32" s="79">
        <f>MAX(J8:J28)</f>
        <v>17.665099999999999</v>
      </c>
      <c r="K32" s="78"/>
      <c r="L32" s="79">
        <f>MAX(L8:L28)</f>
        <v>26.549800000000001</v>
      </c>
      <c r="M32" s="78"/>
      <c r="N32" s="79">
        <f>MAX(N8:N28)</f>
        <v>25.177099999999999</v>
      </c>
      <c r="O32" s="78"/>
      <c r="P32" s="79">
        <f>MAX(P8:P28)</f>
        <v>16.558700000000002</v>
      </c>
      <c r="Q32" s="78"/>
      <c r="R32" s="79">
        <f>MAX(R8:R28)</f>
        <v>23.751200000000001</v>
      </c>
      <c r="S32" s="80"/>
    </row>
    <row r="33" spans="1:1" x14ac:dyDescent="0.3">
      <c r="A33" s="112" t="s">
        <v>432</v>
      </c>
    </row>
    <row r="34" spans="1:1" x14ac:dyDescent="0.3">
      <c r="A34" s="14" t="s">
        <v>340</v>
      </c>
    </row>
  </sheetData>
  <sheetProtection algorithmName="SHA-512" hashValue="/dS9/5J7vgDdgYwlmLQ4bp3fch5yts7xO349td3IISw/HowhsWoEfEYIlOZanKKNtry5A3LlfmOTCq7Gw6xLDg==" saltValue="KwwXl5Fc/uspGB2FOOu6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1414</v>
      </c>
      <c r="B8" s="64">
        <f>VLOOKUP($A8,'Return Data'!$B$7:$R$2292,3,0)</f>
        <v>44616</v>
      </c>
      <c r="C8" s="65">
        <f>VLOOKUP($A8,'Return Data'!$B$7:$R$2292,4,0)</f>
        <v>52.517200000000003</v>
      </c>
      <c r="D8" s="65">
        <f>VLOOKUP($A8,'Return Data'!$B$7:$R$2292,10,0)</f>
        <v>-12.366899999999999</v>
      </c>
      <c r="E8" s="66">
        <f t="shared" ref="E8:E29" si="0">RANK(D8,D$8:D$29,0)</f>
        <v>20</v>
      </c>
      <c r="F8" s="65">
        <f>VLOOKUP($A8,'Return Data'!$B$7:$R$2292,11,0)</f>
        <v>-4.7515999999999998</v>
      </c>
      <c r="G8" s="66">
        <f t="shared" ref="G8:G29" si="1">RANK(F8,F$8:F$29,0)</f>
        <v>20</v>
      </c>
      <c r="H8" s="65">
        <f>VLOOKUP($A8,'Return Data'!$B$7:$R$2292,12,0)</f>
        <v>2.9822000000000002</v>
      </c>
      <c r="I8" s="66">
        <f t="shared" ref="I8:I29" si="2">RANK(H8,H$8:H$29,0)</f>
        <v>21</v>
      </c>
      <c r="J8" s="65">
        <f>VLOOKUP($A8,'Return Data'!$B$7:$R$2292,13,0)</f>
        <v>16.732900000000001</v>
      </c>
      <c r="K8" s="66">
        <f t="shared" ref="K8:K29" si="3">RANK(J8,J$8:J$29,0)</f>
        <v>21</v>
      </c>
      <c r="L8" s="65">
        <f>VLOOKUP($A8,'Return Data'!$B$7:$R$2292,17,0)</f>
        <v>24.3812</v>
      </c>
      <c r="M8" s="66">
        <f t="shared" ref="M8:M18" si="4">RANK(L8,L$8:L$29,0)</f>
        <v>20</v>
      </c>
      <c r="N8" s="65">
        <f>VLOOKUP($A8,'Return Data'!$B$7:$R$2292,14,0)</f>
        <v>16.675999999999998</v>
      </c>
      <c r="O8" s="66">
        <f>RANK(N8,N$8:N$29,0)</f>
        <v>19</v>
      </c>
      <c r="P8" s="65">
        <f>VLOOKUP($A8,'Return Data'!$B$7:$R$2292,15,0)</f>
        <v>9.4512</v>
      </c>
      <c r="Q8" s="66">
        <f>RANK(P8,P$8:P$29,0)</f>
        <v>14</v>
      </c>
      <c r="R8" s="65">
        <f>VLOOKUP($A8,'Return Data'!$B$7:$R$2292,16,0)</f>
        <v>16.217199999999998</v>
      </c>
      <c r="S8" s="67">
        <f t="shared" ref="S8:S29" si="5">RANK(R8,R$8:R$29,0)</f>
        <v>18</v>
      </c>
    </row>
    <row r="9" spans="1:20" x14ac:dyDescent="0.3">
      <c r="A9" s="63" t="s">
        <v>1415</v>
      </c>
      <c r="B9" s="64">
        <f>VLOOKUP($A9,'Return Data'!$B$7:$R$2292,3,0)</f>
        <v>44616</v>
      </c>
      <c r="C9" s="65">
        <f>VLOOKUP($A9,'Return Data'!$B$7:$R$2292,4,0)</f>
        <v>62.34</v>
      </c>
      <c r="D9" s="65">
        <f>VLOOKUP($A9,'Return Data'!$B$7:$R$2292,10,0)</f>
        <v>-6.8578999999999999</v>
      </c>
      <c r="E9" s="66">
        <f t="shared" si="0"/>
        <v>2</v>
      </c>
      <c r="F9" s="65">
        <f>VLOOKUP($A9,'Return Data'!$B$7:$R$2292,11,0)</f>
        <v>4.3346999999999998</v>
      </c>
      <c r="G9" s="66">
        <f t="shared" si="1"/>
        <v>6</v>
      </c>
      <c r="H9" s="65">
        <f>VLOOKUP($A9,'Return Data'!$B$7:$R$2292,12,0)</f>
        <v>15.4444</v>
      </c>
      <c r="I9" s="66">
        <f t="shared" si="2"/>
        <v>6</v>
      </c>
      <c r="J9" s="65">
        <f>VLOOKUP($A9,'Return Data'!$B$7:$R$2292,13,0)</f>
        <v>35.433399999999999</v>
      </c>
      <c r="K9" s="66">
        <f t="shared" si="3"/>
        <v>6</v>
      </c>
      <c r="L9" s="65">
        <f>VLOOKUP($A9,'Return Data'!$B$7:$R$2292,17,0)</f>
        <v>28.803599999999999</v>
      </c>
      <c r="M9" s="66">
        <f t="shared" si="4"/>
        <v>17</v>
      </c>
      <c r="N9" s="65">
        <f>VLOOKUP($A9,'Return Data'!$B$7:$R$2292,14,0)</f>
        <v>31.361999999999998</v>
      </c>
      <c r="O9" s="66">
        <f>RANK(N9,N$8:N$29,0)</f>
        <v>5</v>
      </c>
      <c r="P9" s="65">
        <f>VLOOKUP($A9,'Return Data'!$B$7:$R$2292,15,0)</f>
        <v>21.080400000000001</v>
      </c>
      <c r="Q9" s="66">
        <f>RANK(P9,P$8:P$29,0)</f>
        <v>1</v>
      </c>
      <c r="R9" s="65">
        <f>VLOOKUP($A9,'Return Data'!$B$7:$R$2292,16,0)</f>
        <v>24.855399999999999</v>
      </c>
      <c r="S9" s="67">
        <f t="shared" si="5"/>
        <v>6</v>
      </c>
    </row>
    <row r="10" spans="1:20" x14ac:dyDescent="0.3">
      <c r="A10" s="63" t="s">
        <v>1417</v>
      </c>
      <c r="B10" s="64">
        <f>VLOOKUP($A10,'Return Data'!$B$7:$R$2292,3,0)</f>
        <v>44616</v>
      </c>
      <c r="C10" s="65">
        <f>VLOOKUP($A10,'Return Data'!$B$7:$R$2292,4,0)</f>
        <v>25.26</v>
      </c>
      <c r="D10" s="65">
        <f>VLOOKUP($A10,'Return Data'!$B$7:$R$2292,10,0)</f>
        <v>-8.2789000000000001</v>
      </c>
      <c r="E10" s="66">
        <f t="shared" si="0"/>
        <v>7</v>
      </c>
      <c r="F10" s="65">
        <f>VLOOKUP($A10,'Return Data'!$B$7:$R$2292,11,0)</f>
        <v>3.7372000000000001</v>
      </c>
      <c r="G10" s="66">
        <f t="shared" si="1"/>
        <v>7</v>
      </c>
      <c r="H10" s="65">
        <f>VLOOKUP($A10,'Return Data'!$B$7:$R$2292,12,0)</f>
        <v>15.395200000000001</v>
      </c>
      <c r="I10" s="66">
        <f t="shared" si="2"/>
        <v>7</v>
      </c>
      <c r="J10" s="65">
        <f>VLOOKUP($A10,'Return Data'!$B$7:$R$2292,13,0)</f>
        <v>35.369799999999998</v>
      </c>
      <c r="K10" s="66">
        <f t="shared" si="3"/>
        <v>7</v>
      </c>
      <c r="L10" s="65">
        <f>VLOOKUP($A10,'Return Data'!$B$7:$R$2292,17,0)</f>
        <v>43.351799999999997</v>
      </c>
      <c r="M10" s="66">
        <f t="shared" si="4"/>
        <v>3</v>
      </c>
      <c r="N10" s="65">
        <f>VLOOKUP($A10,'Return Data'!$B$7:$R$2292,14,0)</f>
        <v>37.084899999999998</v>
      </c>
      <c r="O10" s="66">
        <f>RANK(N10,N$8:N$29,0)</f>
        <v>1</v>
      </c>
      <c r="P10" s="65"/>
      <c r="Q10" s="66"/>
      <c r="R10" s="65">
        <f>VLOOKUP($A10,'Return Data'!$B$7:$R$2292,16,0)</f>
        <v>33.752200000000002</v>
      </c>
      <c r="S10" s="67">
        <f t="shared" si="5"/>
        <v>2</v>
      </c>
    </row>
    <row r="11" spans="1:20" x14ac:dyDescent="0.3">
      <c r="A11" s="63" t="s">
        <v>1419</v>
      </c>
      <c r="B11" s="64">
        <f>VLOOKUP($A11,'Return Data'!$B$7:$R$2292,3,0)</f>
        <v>44616</v>
      </c>
      <c r="C11" s="65">
        <f>VLOOKUP($A11,'Return Data'!$B$7:$R$2292,4,0)</f>
        <v>22.56</v>
      </c>
      <c r="D11" s="65">
        <f>VLOOKUP($A11,'Return Data'!$B$7:$R$2292,10,0)</f>
        <v>-4.5685000000000002</v>
      </c>
      <c r="E11" s="66">
        <f t="shared" si="0"/>
        <v>1</v>
      </c>
      <c r="F11" s="65">
        <f>VLOOKUP($A11,'Return Data'!$B$7:$R$2292,11,0)</f>
        <v>10.210100000000001</v>
      </c>
      <c r="G11" s="66">
        <f t="shared" si="1"/>
        <v>1</v>
      </c>
      <c r="H11" s="65">
        <f>VLOOKUP($A11,'Return Data'!$B$7:$R$2292,12,0)</f>
        <v>22.0779</v>
      </c>
      <c r="I11" s="66">
        <f t="shared" si="2"/>
        <v>1</v>
      </c>
      <c r="J11" s="65">
        <f>VLOOKUP($A11,'Return Data'!$B$7:$R$2292,13,0)</f>
        <v>44.987099999999998</v>
      </c>
      <c r="K11" s="66">
        <f t="shared" si="3"/>
        <v>2</v>
      </c>
      <c r="L11" s="65">
        <f>VLOOKUP($A11,'Return Data'!$B$7:$R$2292,17,0)</f>
        <v>43.793799999999997</v>
      </c>
      <c r="M11" s="66">
        <f t="shared" si="4"/>
        <v>2</v>
      </c>
      <c r="N11" s="65"/>
      <c r="O11" s="66"/>
      <c r="P11" s="65"/>
      <c r="Q11" s="66"/>
      <c r="R11" s="65">
        <f>VLOOKUP($A11,'Return Data'!$B$7:$R$2292,16,0)</f>
        <v>30.832000000000001</v>
      </c>
      <c r="S11" s="67">
        <f t="shared" si="5"/>
        <v>4</v>
      </c>
    </row>
    <row r="12" spans="1:20" x14ac:dyDescent="0.3">
      <c r="A12" s="63" t="s">
        <v>1421</v>
      </c>
      <c r="B12" s="64">
        <f>VLOOKUP($A12,'Return Data'!$B$7:$R$2292,3,0)</f>
        <v>44616</v>
      </c>
      <c r="C12" s="65">
        <f>VLOOKUP($A12,'Return Data'!$B$7:$R$2292,4,0)</f>
        <v>106.611</v>
      </c>
      <c r="D12" s="65">
        <f>VLOOKUP($A12,'Return Data'!$B$7:$R$2292,10,0)</f>
        <v>-7.7024999999999997</v>
      </c>
      <c r="E12" s="66">
        <f t="shared" si="0"/>
        <v>5</v>
      </c>
      <c r="F12" s="65">
        <f>VLOOKUP($A12,'Return Data'!$B$7:$R$2292,11,0)</f>
        <v>2.5293000000000001</v>
      </c>
      <c r="G12" s="66">
        <f t="shared" si="1"/>
        <v>10</v>
      </c>
      <c r="H12" s="65">
        <f>VLOOKUP($A12,'Return Data'!$B$7:$R$2292,12,0)</f>
        <v>13.1379</v>
      </c>
      <c r="I12" s="66">
        <f t="shared" si="2"/>
        <v>13</v>
      </c>
      <c r="J12" s="65">
        <f>VLOOKUP($A12,'Return Data'!$B$7:$R$2292,13,0)</f>
        <v>30.570699999999999</v>
      </c>
      <c r="K12" s="66">
        <f t="shared" si="3"/>
        <v>11</v>
      </c>
      <c r="L12" s="65">
        <f>VLOOKUP($A12,'Return Data'!$B$7:$R$2292,17,0)</f>
        <v>33.051400000000001</v>
      </c>
      <c r="M12" s="66">
        <f t="shared" si="4"/>
        <v>9</v>
      </c>
      <c r="N12" s="65">
        <f>VLOOKUP($A12,'Return Data'!$B$7:$R$2292,14,0)</f>
        <v>27.106100000000001</v>
      </c>
      <c r="O12" s="66">
        <f t="shared" ref="O12:O18" si="6">RANK(N12,N$8:N$29,0)</f>
        <v>12</v>
      </c>
      <c r="P12" s="65">
        <f>VLOOKUP($A12,'Return Data'!$B$7:$R$2292,15,0)</f>
        <v>13.736599999999999</v>
      </c>
      <c r="Q12" s="66">
        <f>RANK(P12,P$8:P$29,0)</f>
        <v>10</v>
      </c>
      <c r="R12" s="65">
        <f>VLOOKUP($A12,'Return Data'!$B$7:$R$2292,16,0)</f>
        <v>21.798300000000001</v>
      </c>
      <c r="S12" s="67">
        <f t="shared" si="5"/>
        <v>10</v>
      </c>
    </row>
    <row r="13" spans="1:20" x14ac:dyDescent="0.3">
      <c r="A13" s="63" t="s">
        <v>1423</v>
      </c>
      <c r="B13" s="64">
        <f>VLOOKUP($A13,'Return Data'!$B$7:$R$2292,3,0)</f>
        <v>44616</v>
      </c>
      <c r="C13" s="65">
        <f>VLOOKUP($A13,'Return Data'!$B$7:$R$2292,4,0)</f>
        <v>23.26</v>
      </c>
      <c r="D13" s="65">
        <f>VLOOKUP($A13,'Return Data'!$B$7:$R$2292,10,0)</f>
        <v>-8.1576000000000004</v>
      </c>
      <c r="E13" s="66">
        <f t="shared" si="0"/>
        <v>6</v>
      </c>
      <c r="F13" s="65">
        <f>VLOOKUP($A13,'Return Data'!$B$7:$R$2292,11,0)</f>
        <v>4.8173000000000004</v>
      </c>
      <c r="G13" s="66">
        <f t="shared" si="1"/>
        <v>4</v>
      </c>
      <c r="H13" s="65">
        <f>VLOOKUP($A13,'Return Data'!$B$7:$R$2292,12,0)</f>
        <v>13.474500000000001</v>
      </c>
      <c r="I13" s="66">
        <f t="shared" si="2"/>
        <v>10</v>
      </c>
      <c r="J13" s="65">
        <f>VLOOKUP($A13,'Return Data'!$B$7:$R$2292,13,0)</f>
        <v>31.471900000000002</v>
      </c>
      <c r="K13" s="66">
        <f t="shared" si="3"/>
        <v>10</v>
      </c>
      <c r="L13" s="65">
        <f>VLOOKUP($A13,'Return Data'!$B$7:$R$2292,17,0)</f>
        <v>36.972900000000003</v>
      </c>
      <c r="M13" s="66">
        <f t="shared" si="4"/>
        <v>6</v>
      </c>
      <c r="N13" s="65">
        <f>VLOOKUP($A13,'Return Data'!$B$7:$R$2292,14,0)</f>
        <v>32.328400000000002</v>
      </c>
      <c r="O13" s="66">
        <f t="shared" si="6"/>
        <v>4</v>
      </c>
      <c r="P13" s="65"/>
      <c r="Q13" s="66"/>
      <c r="R13" s="65">
        <f>VLOOKUP($A13,'Return Data'!$B$7:$R$2292,16,0)</f>
        <v>31.894600000000001</v>
      </c>
      <c r="S13" s="67">
        <f t="shared" si="5"/>
        <v>3</v>
      </c>
    </row>
    <row r="14" spans="1:20" x14ac:dyDescent="0.3">
      <c r="A14" s="63" t="s">
        <v>1426</v>
      </c>
      <c r="B14" s="64">
        <f>VLOOKUP($A14,'Return Data'!$B$7:$R$2292,3,0)</f>
        <v>44616</v>
      </c>
      <c r="C14" s="65">
        <f>VLOOKUP($A14,'Return Data'!$B$7:$R$2292,4,0)</f>
        <v>90.445999999999998</v>
      </c>
      <c r="D14" s="65">
        <f>VLOOKUP($A14,'Return Data'!$B$7:$R$2292,10,0)</f>
        <v>-10.250500000000001</v>
      </c>
      <c r="E14" s="66">
        <f t="shared" si="0"/>
        <v>13</v>
      </c>
      <c r="F14" s="65">
        <f>VLOOKUP($A14,'Return Data'!$B$7:$R$2292,11,0)</f>
        <v>2.4039999999999999</v>
      </c>
      <c r="G14" s="66">
        <f t="shared" si="1"/>
        <v>11</v>
      </c>
      <c r="H14" s="65">
        <f>VLOOKUP($A14,'Return Data'!$B$7:$R$2292,12,0)</f>
        <v>13.0753</v>
      </c>
      <c r="I14" s="66">
        <f t="shared" si="2"/>
        <v>14</v>
      </c>
      <c r="J14" s="65">
        <f>VLOOKUP($A14,'Return Data'!$B$7:$R$2292,13,0)</f>
        <v>24.800799999999999</v>
      </c>
      <c r="K14" s="66">
        <f t="shared" si="3"/>
        <v>18</v>
      </c>
      <c r="L14" s="65">
        <f>VLOOKUP($A14,'Return Data'!$B$7:$R$2292,17,0)</f>
        <v>28.832899999999999</v>
      </c>
      <c r="M14" s="66">
        <f t="shared" si="4"/>
        <v>16</v>
      </c>
      <c r="N14" s="65">
        <f>VLOOKUP($A14,'Return Data'!$B$7:$R$2292,14,0)</f>
        <v>19.433599999999998</v>
      </c>
      <c r="O14" s="66">
        <f t="shared" si="6"/>
        <v>17</v>
      </c>
      <c r="P14" s="65">
        <f>VLOOKUP($A14,'Return Data'!$B$7:$R$2292,15,0)</f>
        <v>12.2364</v>
      </c>
      <c r="Q14" s="66">
        <f>RANK(P14,P$8:P$29,0)</f>
        <v>11</v>
      </c>
      <c r="R14" s="65">
        <f>VLOOKUP($A14,'Return Data'!$B$7:$R$2292,16,0)</f>
        <v>19.880800000000001</v>
      </c>
      <c r="S14" s="67">
        <f t="shared" si="5"/>
        <v>13</v>
      </c>
    </row>
    <row r="15" spans="1:20" x14ac:dyDescent="0.3">
      <c r="A15" s="63" t="s">
        <v>1427</v>
      </c>
      <c r="B15" s="64">
        <f>VLOOKUP($A15,'Return Data'!$B$7:$R$2292,3,0)</f>
        <v>44616</v>
      </c>
      <c r="C15" s="65">
        <f>VLOOKUP($A15,'Return Data'!$B$7:$R$2292,4,0)</f>
        <v>73.162999999999997</v>
      </c>
      <c r="D15" s="65">
        <f>VLOOKUP($A15,'Return Data'!$B$7:$R$2292,10,0)</f>
        <v>-9.4651999999999994</v>
      </c>
      <c r="E15" s="66">
        <f t="shared" si="0"/>
        <v>10</v>
      </c>
      <c r="F15" s="65">
        <f>VLOOKUP($A15,'Return Data'!$B$7:$R$2292,11,0)</f>
        <v>-1.2592000000000001</v>
      </c>
      <c r="G15" s="66">
        <f t="shared" si="1"/>
        <v>17</v>
      </c>
      <c r="H15" s="65">
        <f>VLOOKUP($A15,'Return Data'!$B$7:$R$2292,12,0)</f>
        <v>11.112299999999999</v>
      </c>
      <c r="I15" s="66">
        <f t="shared" si="2"/>
        <v>17</v>
      </c>
      <c r="J15" s="65">
        <f>VLOOKUP($A15,'Return Data'!$B$7:$R$2292,13,0)</f>
        <v>28.010300000000001</v>
      </c>
      <c r="K15" s="66">
        <f t="shared" si="3"/>
        <v>15</v>
      </c>
      <c r="L15" s="65">
        <f>VLOOKUP($A15,'Return Data'!$B$7:$R$2292,17,0)</f>
        <v>31.3124</v>
      </c>
      <c r="M15" s="66">
        <f t="shared" si="4"/>
        <v>12</v>
      </c>
      <c r="N15" s="65">
        <f>VLOOKUP($A15,'Return Data'!$B$7:$R$2292,14,0)</f>
        <v>19.382999999999999</v>
      </c>
      <c r="O15" s="66">
        <f t="shared" si="6"/>
        <v>18</v>
      </c>
      <c r="P15" s="65">
        <f>VLOOKUP($A15,'Return Data'!$B$7:$R$2292,15,0)</f>
        <v>17.394300000000001</v>
      </c>
      <c r="Q15" s="66">
        <f>RANK(P15,P$8:P$29,0)</f>
        <v>6</v>
      </c>
      <c r="R15" s="65">
        <f>VLOOKUP($A15,'Return Data'!$B$7:$R$2292,16,0)</f>
        <v>18.139099999999999</v>
      </c>
      <c r="S15" s="67">
        <f t="shared" si="5"/>
        <v>14</v>
      </c>
    </row>
    <row r="16" spans="1:20" x14ac:dyDescent="0.3">
      <c r="A16" s="63" t="s">
        <v>1430</v>
      </c>
      <c r="B16" s="64">
        <f>VLOOKUP($A16,'Return Data'!$B$7:$R$2292,3,0)</f>
        <v>44616</v>
      </c>
      <c r="C16" s="65">
        <f>VLOOKUP($A16,'Return Data'!$B$7:$R$2292,4,0)</f>
        <v>86.070999999999998</v>
      </c>
      <c r="D16" s="65">
        <f>VLOOKUP($A16,'Return Data'!$B$7:$R$2292,10,0)</f>
        <v>-12.6135</v>
      </c>
      <c r="E16" s="66">
        <f t="shared" si="0"/>
        <v>21</v>
      </c>
      <c r="F16" s="65">
        <f>VLOOKUP($A16,'Return Data'!$B$7:$R$2292,11,0)</f>
        <v>1.5669999999999999</v>
      </c>
      <c r="G16" s="66">
        <f t="shared" si="1"/>
        <v>12</v>
      </c>
      <c r="H16" s="65">
        <f>VLOOKUP($A16,'Return Data'!$B$7:$R$2292,12,0)</f>
        <v>15.1441</v>
      </c>
      <c r="I16" s="66">
        <f t="shared" si="2"/>
        <v>8</v>
      </c>
      <c r="J16" s="65">
        <f>VLOOKUP($A16,'Return Data'!$B$7:$R$2292,13,0)</f>
        <v>27.738</v>
      </c>
      <c r="K16" s="66">
        <f t="shared" si="3"/>
        <v>16</v>
      </c>
      <c r="L16" s="65">
        <f>VLOOKUP($A16,'Return Data'!$B$7:$R$2292,17,0)</f>
        <v>31.572099999999999</v>
      </c>
      <c r="M16" s="66">
        <f t="shared" si="4"/>
        <v>11</v>
      </c>
      <c r="N16" s="65">
        <f>VLOOKUP($A16,'Return Data'!$B$7:$R$2292,14,0)</f>
        <v>22.862300000000001</v>
      </c>
      <c r="O16" s="66">
        <f t="shared" si="6"/>
        <v>14</v>
      </c>
      <c r="P16" s="65">
        <f>VLOOKUP($A16,'Return Data'!$B$7:$R$2292,15,0)</f>
        <v>11.971500000000001</v>
      </c>
      <c r="Q16" s="66">
        <f>RANK(P16,P$8:P$29,0)</f>
        <v>12</v>
      </c>
      <c r="R16" s="65">
        <f>VLOOKUP($A16,'Return Data'!$B$7:$R$2292,16,0)</f>
        <v>16.854099999999999</v>
      </c>
      <c r="S16" s="67">
        <f t="shared" si="5"/>
        <v>15</v>
      </c>
    </row>
    <row r="17" spans="1:19" x14ac:dyDescent="0.3">
      <c r="A17" s="63" t="s">
        <v>1432</v>
      </c>
      <c r="B17" s="64">
        <f>VLOOKUP($A17,'Return Data'!$B$7:$R$2292,3,0)</f>
        <v>44616</v>
      </c>
      <c r="C17" s="65">
        <f>VLOOKUP($A17,'Return Data'!$B$7:$R$2292,4,0)</f>
        <v>49.29</v>
      </c>
      <c r="D17" s="65">
        <f>VLOOKUP($A17,'Return Data'!$B$7:$R$2292,10,0)</f>
        <v>-11.745699999999999</v>
      </c>
      <c r="E17" s="66">
        <f t="shared" si="0"/>
        <v>17</v>
      </c>
      <c r="F17" s="65">
        <f>VLOOKUP($A17,'Return Data'!$B$7:$R$2292,11,0)</f>
        <v>1.0662</v>
      </c>
      <c r="G17" s="66">
        <f t="shared" si="1"/>
        <v>15</v>
      </c>
      <c r="H17" s="65">
        <f>VLOOKUP($A17,'Return Data'!$B$7:$R$2292,12,0)</f>
        <v>14.1501</v>
      </c>
      <c r="I17" s="66">
        <f t="shared" si="2"/>
        <v>9</v>
      </c>
      <c r="J17" s="65">
        <f>VLOOKUP($A17,'Return Data'!$B$7:$R$2292,13,0)</f>
        <v>29.302199999999999</v>
      </c>
      <c r="K17" s="66">
        <f t="shared" si="3"/>
        <v>13</v>
      </c>
      <c r="L17" s="65">
        <f>VLOOKUP($A17,'Return Data'!$B$7:$R$2292,17,0)</f>
        <v>31.116099999999999</v>
      </c>
      <c r="M17" s="66">
        <f t="shared" si="4"/>
        <v>14</v>
      </c>
      <c r="N17" s="65">
        <f>VLOOKUP($A17,'Return Data'!$B$7:$R$2292,14,0)</f>
        <v>29.801400000000001</v>
      </c>
      <c r="O17" s="66">
        <f t="shared" si="6"/>
        <v>6</v>
      </c>
      <c r="P17" s="65">
        <f>VLOOKUP($A17,'Return Data'!$B$7:$R$2292,15,0)</f>
        <v>15.7531</v>
      </c>
      <c r="Q17" s="66">
        <f>RANK(P17,P$8:P$29,0)</f>
        <v>9</v>
      </c>
      <c r="R17" s="65">
        <f>VLOOKUP($A17,'Return Data'!$B$7:$R$2292,16,0)</f>
        <v>16.390999999999998</v>
      </c>
      <c r="S17" s="67">
        <f t="shared" si="5"/>
        <v>17</v>
      </c>
    </row>
    <row r="18" spans="1:19" x14ac:dyDescent="0.3">
      <c r="A18" s="63" t="s">
        <v>1434</v>
      </c>
      <c r="B18" s="64">
        <f>VLOOKUP($A18,'Return Data'!$B$7:$R$2292,3,0)</f>
        <v>44616</v>
      </c>
      <c r="C18" s="65">
        <f>VLOOKUP($A18,'Return Data'!$B$7:$R$2292,4,0)</f>
        <v>17.350000000000001</v>
      </c>
      <c r="D18" s="65">
        <f>VLOOKUP($A18,'Return Data'!$B$7:$R$2292,10,0)</f>
        <v>-7.6637000000000004</v>
      </c>
      <c r="E18" s="66">
        <f t="shared" si="0"/>
        <v>4</v>
      </c>
      <c r="F18" s="65">
        <f>VLOOKUP($A18,'Return Data'!$B$7:$R$2292,11,0)</f>
        <v>8.1670999999999996</v>
      </c>
      <c r="G18" s="66">
        <f t="shared" si="1"/>
        <v>2</v>
      </c>
      <c r="H18" s="65">
        <f>VLOOKUP($A18,'Return Data'!$B$7:$R$2292,12,0)</f>
        <v>16.756399999999999</v>
      </c>
      <c r="I18" s="66">
        <f t="shared" si="2"/>
        <v>3</v>
      </c>
      <c r="J18" s="65">
        <f>VLOOKUP($A18,'Return Data'!$B$7:$R$2292,13,0)</f>
        <v>37.8078</v>
      </c>
      <c r="K18" s="66">
        <f t="shared" si="3"/>
        <v>4</v>
      </c>
      <c r="L18" s="65">
        <f>VLOOKUP($A18,'Return Data'!$B$7:$R$2292,17,0)</f>
        <v>31.735600000000002</v>
      </c>
      <c r="M18" s="66">
        <f t="shared" si="4"/>
        <v>10</v>
      </c>
      <c r="N18" s="65">
        <f>VLOOKUP($A18,'Return Data'!$B$7:$R$2292,14,0)</f>
        <v>23.971800000000002</v>
      </c>
      <c r="O18" s="66">
        <f t="shared" si="6"/>
        <v>13</v>
      </c>
      <c r="P18" s="65"/>
      <c r="Q18" s="66"/>
      <c r="R18" s="65">
        <f>VLOOKUP($A18,'Return Data'!$B$7:$R$2292,16,0)</f>
        <v>12.4886</v>
      </c>
      <c r="S18" s="67">
        <f t="shared" si="5"/>
        <v>22</v>
      </c>
    </row>
    <row r="19" spans="1:19" x14ac:dyDescent="0.3">
      <c r="A19" s="63" t="s">
        <v>1435</v>
      </c>
      <c r="B19" s="64">
        <f>VLOOKUP($A19,'Return Data'!$B$7:$R$2292,3,0)</f>
        <v>44616</v>
      </c>
      <c r="C19" s="65">
        <f>VLOOKUP($A19,'Return Data'!$B$7:$R$2292,4,0)</f>
        <v>20.2</v>
      </c>
      <c r="D19" s="65">
        <f>VLOOKUP($A19,'Return Data'!$B$7:$R$2292,10,0)</f>
        <v>-12.1357</v>
      </c>
      <c r="E19" s="66">
        <f t="shared" si="0"/>
        <v>19</v>
      </c>
      <c r="F19" s="65">
        <f>VLOOKUP($A19,'Return Data'!$B$7:$R$2292,11,0)</f>
        <v>-7.8047000000000004</v>
      </c>
      <c r="G19" s="66">
        <f t="shared" si="1"/>
        <v>21</v>
      </c>
      <c r="H19" s="65">
        <f>VLOOKUP($A19,'Return Data'!$B$7:$R$2292,12,0)</f>
        <v>8.6606000000000005</v>
      </c>
      <c r="I19" s="66">
        <f t="shared" si="2"/>
        <v>20</v>
      </c>
      <c r="J19" s="65">
        <f>VLOOKUP($A19,'Return Data'!$B$7:$R$2292,13,0)</f>
        <v>22.796399999999998</v>
      </c>
      <c r="K19" s="66">
        <f t="shared" si="3"/>
        <v>20</v>
      </c>
      <c r="L19" s="65"/>
      <c r="M19" s="66"/>
      <c r="N19" s="65"/>
      <c r="O19" s="66"/>
      <c r="P19" s="65"/>
      <c r="Q19" s="66"/>
      <c r="R19" s="65">
        <f>VLOOKUP($A19,'Return Data'!$B$7:$R$2292,16,0)</f>
        <v>42.1267</v>
      </c>
      <c r="S19" s="67">
        <f t="shared" si="5"/>
        <v>1</v>
      </c>
    </row>
    <row r="20" spans="1:19" x14ac:dyDescent="0.3">
      <c r="A20" s="63" t="s">
        <v>1437</v>
      </c>
      <c r="B20" s="64">
        <f>VLOOKUP($A20,'Return Data'!$B$7:$R$2292,3,0)</f>
        <v>44616</v>
      </c>
      <c r="C20" s="65">
        <f>VLOOKUP($A20,'Return Data'!$B$7:$R$2292,4,0)</f>
        <v>19.93</v>
      </c>
      <c r="D20" s="65">
        <f>VLOOKUP($A20,'Return Data'!$B$7:$R$2292,10,0)</f>
        <v>-11.5794</v>
      </c>
      <c r="E20" s="66">
        <f t="shared" si="0"/>
        <v>16</v>
      </c>
      <c r="F20" s="65">
        <f>VLOOKUP($A20,'Return Data'!$B$7:$R$2292,11,0)</f>
        <v>-1.6774</v>
      </c>
      <c r="G20" s="66">
        <f t="shared" si="1"/>
        <v>18</v>
      </c>
      <c r="H20" s="65">
        <f>VLOOKUP($A20,'Return Data'!$B$7:$R$2292,12,0)</f>
        <v>11.2165</v>
      </c>
      <c r="I20" s="66">
        <f t="shared" si="2"/>
        <v>16</v>
      </c>
      <c r="J20" s="65">
        <f>VLOOKUP($A20,'Return Data'!$B$7:$R$2292,13,0)</f>
        <v>26.219100000000001</v>
      </c>
      <c r="K20" s="66">
        <f t="shared" si="3"/>
        <v>17</v>
      </c>
      <c r="L20" s="65">
        <f>VLOOKUP($A20,'Return Data'!$B$7:$R$2292,17,0)</f>
        <v>26.838699999999999</v>
      </c>
      <c r="M20" s="66">
        <f>RANK(L20,L$8:L$29,0)</f>
        <v>19</v>
      </c>
      <c r="N20" s="65">
        <f>VLOOKUP($A20,'Return Data'!$B$7:$R$2292,14,0)</f>
        <v>27.661300000000001</v>
      </c>
      <c r="O20" s="66">
        <f>RANK(N20,N$8:N$29,0)</f>
        <v>9</v>
      </c>
      <c r="P20" s="65"/>
      <c r="Q20" s="66"/>
      <c r="R20" s="65">
        <f>VLOOKUP($A20,'Return Data'!$B$7:$R$2292,16,0)</f>
        <v>23.062000000000001</v>
      </c>
      <c r="S20" s="67">
        <f t="shared" si="5"/>
        <v>9</v>
      </c>
    </row>
    <row r="21" spans="1:19" x14ac:dyDescent="0.3">
      <c r="A21" s="63" t="s">
        <v>1439</v>
      </c>
      <c r="B21" s="64">
        <f>VLOOKUP($A21,'Return Data'!$B$7:$R$2292,3,0)</f>
        <v>44616</v>
      </c>
      <c r="C21" s="65">
        <f>VLOOKUP($A21,'Return Data'!$B$7:$R$2292,4,0)</f>
        <v>13.2538</v>
      </c>
      <c r="D21" s="65">
        <f>VLOOKUP($A21,'Return Data'!$B$7:$R$2292,10,0)</f>
        <v>-17.610700000000001</v>
      </c>
      <c r="E21" s="66">
        <f t="shared" si="0"/>
        <v>22</v>
      </c>
      <c r="F21" s="65">
        <f>VLOOKUP($A21,'Return Data'!$B$7:$R$2292,11,0)</f>
        <v>-12.4549</v>
      </c>
      <c r="G21" s="66">
        <f t="shared" si="1"/>
        <v>22</v>
      </c>
      <c r="H21" s="65">
        <f>VLOOKUP($A21,'Return Data'!$B$7:$R$2292,12,0)</f>
        <v>-9.2950999999999997</v>
      </c>
      <c r="I21" s="66">
        <f t="shared" si="2"/>
        <v>22</v>
      </c>
      <c r="J21" s="65">
        <f>VLOOKUP($A21,'Return Data'!$B$7:$R$2292,13,0)</f>
        <v>4.3663999999999996</v>
      </c>
      <c r="K21" s="66">
        <f t="shared" si="3"/>
        <v>22</v>
      </c>
      <c r="L21" s="65"/>
      <c r="M21" s="66"/>
      <c r="N21" s="65"/>
      <c r="O21" s="66"/>
      <c r="P21" s="65"/>
      <c r="Q21" s="66"/>
      <c r="R21" s="65">
        <f>VLOOKUP($A21,'Return Data'!$B$7:$R$2292,16,0)</f>
        <v>14.9495</v>
      </c>
      <c r="S21" s="67">
        <f t="shared" si="5"/>
        <v>20</v>
      </c>
    </row>
    <row r="22" spans="1:19" x14ac:dyDescent="0.3">
      <c r="A22" s="63" t="s">
        <v>1442</v>
      </c>
      <c r="B22" s="64">
        <f>VLOOKUP($A22,'Return Data'!$B$7:$R$2292,3,0)</f>
        <v>44616</v>
      </c>
      <c r="C22" s="65">
        <f>VLOOKUP($A22,'Return Data'!$B$7:$R$2292,4,0)</f>
        <v>170.16399999999999</v>
      </c>
      <c r="D22" s="65">
        <f>VLOOKUP($A22,'Return Data'!$B$7:$R$2292,10,0)</f>
        <v>-10.104100000000001</v>
      </c>
      <c r="E22" s="66">
        <f t="shared" si="0"/>
        <v>12</v>
      </c>
      <c r="F22" s="65">
        <f>VLOOKUP($A22,'Return Data'!$B$7:$R$2292,11,0)</f>
        <v>3.4954000000000001</v>
      </c>
      <c r="G22" s="66">
        <f t="shared" si="1"/>
        <v>8</v>
      </c>
      <c r="H22" s="65">
        <f>VLOOKUP($A22,'Return Data'!$B$7:$R$2292,12,0)</f>
        <v>16.6282</v>
      </c>
      <c r="I22" s="66">
        <f t="shared" si="2"/>
        <v>4</v>
      </c>
      <c r="J22" s="65">
        <f>VLOOKUP($A22,'Return Data'!$B$7:$R$2292,13,0)</f>
        <v>34.223100000000002</v>
      </c>
      <c r="K22" s="66">
        <f t="shared" si="3"/>
        <v>8</v>
      </c>
      <c r="L22" s="65">
        <f>VLOOKUP($A22,'Return Data'!$B$7:$R$2292,17,0)</f>
        <v>40.197400000000002</v>
      </c>
      <c r="M22" s="66">
        <f t="shared" ref="M22:M29" si="7">RANK(L22,L$8:L$29,0)</f>
        <v>4</v>
      </c>
      <c r="N22" s="65">
        <f>VLOOKUP($A22,'Return Data'!$B$7:$R$2292,14,0)</f>
        <v>34.491599999999998</v>
      </c>
      <c r="O22" s="66">
        <f t="shared" ref="O22:O29" si="8">RANK(N22,N$8:N$29,0)</f>
        <v>3</v>
      </c>
      <c r="P22" s="65">
        <f>VLOOKUP($A22,'Return Data'!$B$7:$R$2292,15,0)</f>
        <v>19.7926</v>
      </c>
      <c r="Q22" s="66">
        <f t="shared" ref="Q22:Q27" si="9">RANK(P22,P$8:P$29,0)</f>
        <v>5</v>
      </c>
      <c r="R22" s="65">
        <f>VLOOKUP($A22,'Return Data'!$B$7:$R$2292,16,0)</f>
        <v>20.692399999999999</v>
      </c>
      <c r="S22" s="67">
        <f t="shared" si="5"/>
        <v>12</v>
      </c>
    </row>
    <row r="23" spans="1:19" x14ac:dyDescent="0.3">
      <c r="A23" s="63" t="s">
        <v>1443</v>
      </c>
      <c r="B23" s="64">
        <f>VLOOKUP($A23,'Return Data'!$B$7:$R$2292,3,0)</f>
        <v>44616</v>
      </c>
      <c r="C23" s="65">
        <f>VLOOKUP($A23,'Return Data'!$B$7:$R$2292,4,0)</f>
        <v>43.954000000000001</v>
      </c>
      <c r="D23" s="65">
        <f>VLOOKUP($A23,'Return Data'!$B$7:$R$2292,10,0)</f>
        <v>-7.6538000000000004</v>
      </c>
      <c r="E23" s="66">
        <f t="shared" si="0"/>
        <v>3</v>
      </c>
      <c r="F23" s="65">
        <f>VLOOKUP($A23,'Return Data'!$B$7:$R$2292,11,0)</f>
        <v>5.7934000000000001</v>
      </c>
      <c r="G23" s="66">
        <f t="shared" si="1"/>
        <v>3</v>
      </c>
      <c r="H23" s="65">
        <f>VLOOKUP($A23,'Return Data'!$B$7:$R$2292,12,0)</f>
        <v>19.654800000000002</v>
      </c>
      <c r="I23" s="66">
        <f t="shared" si="2"/>
        <v>2</v>
      </c>
      <c r="J23" s="65">
        <f>VLOOKUP($A23,'Return Data'!$B$7:$R$2292,13,0)</f>
        <v>42.052900000000001</v>
      </c>
      <c r="K23" s="66">
        <f t="shared" si="3"/>
        <v>3</v>
      </c>
      <c r="L23" s="65">
        <f>VLOOKUP($A23,'Return Data'!$B$7:$R$2292,17,0)</f>
        <v>34.976500000000001</v>
      </c>
      <c r="M23" s="66">
        <f t="shared" si="7"/>
        <v>7</v>
      </c>
      <c r="N23" s="65">
        <f>VLOOKUP($A23,'Return Data'!$B$7:$R$2292,14,0)</f>
        <v>22.777200000000001</v>
      </c>
      <c r="O23" s="66">
        <f t="shared" si="8"/>
        <v>16</v>
      </c>
      <c r="P23" s="65">
        <f>VLOOKUP($A23,'Return Data'!$B$7:$R$2292,15,0)</f>
        <v>16.8034</v>
      </c>
      <c r="Q23" s="66">
        <f t="shared" si="9"/>
        <v>7</v>
      </c>
      <c r="R23" s="65">
        <f>VLOOKUP($A23,'Return Data'!$B$7:$R$2292,16,0)</f>
        <v>20.918700000000001</v>
      </c>
      <c r="S23" s="67">
        <f t="shared" si="5"/>
        <v>11</v>
      </c>
    </row>
    <row r="24" spans="1:19" x14ac:dyDescent="0.3">
      <c r="A24" s="63" t="s">
        <v>1446</v>
      </c>
      <c r="B24" s="64">
        <f>VLOOKUP($A24,'Return Data'!$B$7:$R$2292,3,0)</f>
        <v>44616</v>
      </c>
      <c r="C24" s="65">
        <f>VLOOKUP($A24,'Return Data'!$B$7:$R$2292,4,0)</f>
        <v>83.657700000000006</v>
      </c>
      <c r="D24" s="65">
        <f>VLOOKUP($A24,'Return Data'!$B$7:$R$2292,10,0)</f>
        <v>-8.4078999999999997</v>
      </c>
      <c r="E24" s="66">
        <f t="shared" si="0"/>
        <v>8</v>
      </c>
      <c r="F24" s="65">
        <f>VLOOKUP($A24,'Return Data'!$B$7:$R$2292,11,0)</f>
        <v>3.4342999999999999</v>
      </c>
      <c r="G24" s="66">
        <f t="shared" si="1"/>
        <v>9</v>
      </c>
      <c r="H24" s="65">
        <f>VLOOKUP($A24,'Return Data'!$B$7:$R$2292,12,0)</f>
        <v>16.323699999999999</v>
      </c>
      <c r="I24" s="66">
        <f t="shared" si="2"/>
        <v>5</v>
      </c>
      <c r="J24" s="65">
        <f>VLOOKUP($A24,'Return Data'!$B$7:$R$2292,13,0)</f>
        <v>36.027900000000002</v>
      </c>
      <c r="K24" s="66">
        <f t="shared" si="3"/>
        <v>5</v>
      </c>
      <c r="L24" s="65">
        <f>VLOOKUP($A24,'Return Data'!$B$7:$R$2292,17,0)</f>
        <v>37.6006</v>
      </c>
      <c r="M24" s="66">
        <f t="shared" si="7"/>
        <v>5</v>
      </c>
      <c r="N24" s="65">
        <f>VLOOKUP($A24,'Return Data'!$B$7:$R$2292,14,0)</f>
        <v>29.088000000000001</v>
      </c>
      <c r="O24" s="66">
        <f t="shared" si="8"/>
        <v>7</v>
      </c>
      <c r="P24" s="65">
        <f>VLOOKUP($A24,'Return Data'!$B$7:$R$2292,15,0)</f>
        <v>20.0943</v>
      </c>
      <c r="Q24" s="66">
        <f t="shared" si="9"/>
        <v>4</v>
      </c>
      <c r="R24" s="65">
        <f>VLOOKUP($A24,'Return Data'!$B$7:$R$2292,16,0)</f>
        <v>24.8215</v>
      </c>
      <c r="S24" s="67">
        <f t="shared" si="5"/>
        <v>7</v>
      </c>
    </row>
    <row r="25" spans="1:19" x14ac:dyDescent="0.3">
      <c r="A25" s="63" t="s">
        <v>1450</v>
      </c>
      <c r="B25" s="64">
        <f>VLOOKUP($A25,'Return Data'!$B$7:$R$2292,3,0)</f>
        <v>44616</v>
      </c>
      <c r="C25" s="65">
        <f>VLOOKUP($A25,'Return Data'!$B$7:$R$2292,4,0)</f>
        <v>123.02970000000001</v>
      </c>
      <c r="D25" s="65">
        <f>VLOOKUP($A25,'Return Data'!$B$7:$R$2292,10,0)</f>
        <v>-10.504200000000001</v>
      </c>
      <c r="E25" s="66">
        <f t="shared" si="0"/>
        <v>14</v>
      </c>
      <c r="F25" s="65">
        <f>VLOOKUP($A25,'Return Data'!$B$7:$R$2292,11,0)</f>
        <v>1.1652</v>
      </c>
      <c r="G25" s="66">
        <f t="shared" si="1"/>
        <v>13</v>
      </c>
      <c r="H25" s="65">
        <f>VLOOKUP($A25,'Return Data'!$B$7:$R$2292,12,0)</f>
        <v>13.3134</v>
      </c>
      <c r="I25" s="66">
        <f t="shared" si="2"/>
        <v>11</v>
      </c>
      <c r="J25" s="65">
        <f>VLOOKUP($A25,'Return Data'!$B$7:$R$2292,13,0)</f>
        <v>51.333399999999997</v>
      </c>
      <c r="K25" s="66">
        <f t="shared" si="3"/>
        <v>1</v>
      </c>
      <c r="L25" s="65">
        <f>VLOOKUP($A25,'Return Data'!$B$7:$R$2292,17,0)</f>
        <v>65.727199999999996</v>
      </c>
      <c r="M25" s="66">
        <f t="shared" si="7"/>
        <v>1</v>
      </c>
      <c r="N25" s="65">
        <f>VLOOKUP($A25,'Return Data'!$B$7:$R$2292,14,0)</f>
        <v>36.548699999999997</v>
      </c>
      <c r="O25" s="66">
        <f t="shared" si="8"/>
        <v>2</v>
      </c>
      <c r="P25" s="65">
        <f>VLOOKUP($A25,'Return Data'!$B$7:$R$2292,15,0)</f>
        <v>20.2103</v>
      </c>
      <c r="Q25" s="66">
        <f t="shared" si="9"/>
        <v>3</v>
      </c>
      <c r="R25" s="65">
        <f>VLOOKUP($A25,'Return Data'!$B$7:$R$2292,16,0)</f>
        <v>15.073499999999999</v>
      </c>
      <c r="S25" s="67">
        <f t="shared" si="5"/>
        <v>19</v>
      </c>
    </row>
    <row r="26" spans="1:19" x14ac:dyDescent="0.3">
      <c r="A26" s="63" t="s">
        <v>1451</v>
      </c>
      <c r="B26" s="64">
        <f>VLOOKUP($A26,'Return Data'!$B$7:$R$2292,3,0)</f>
        <v>44616</v>
      </c>
      <c r="C26" s="65">
        <f>VLOOKUP($A26,'Return Data'!$B$7:$R$2292,4,0)</f>
        <v>105.5919</v>
      </c>
      <c r="D26" s="65">
        <f>VLOOKUP($A26,'Return Data'!$B$7:$R$2292,10,0)</f>
        <v>-9.7027999999999999</v>
      </c>
      <c r="E26" s="66">
        <f t="shared" si="0"/>
        <v>11</v>
      </c>
      <c r="F26" s="65">
        <f>VLOOKUP($A26,'Return Data'!$B$7:$R$2292,11,0)</f>
        <v>4.4725000000000001</v>
      </c>
      <c r="G26" s="66">
        <f t="shared" si="1"/>
        <v>5</v>
      </c>
      <c r="H26" s="65">
        <f>VLOOKUP($A26,'Return Data'!$B$7:$R$2292,12,0)</f>
        <v>9.9565999999999999</v>
      </c>
      <c r="I26" s="66">
        <f t="shared" si="2"/>
        <v>19</v>
      </c>
      <c r="J26" s="65">
        <f>VLOOKUP($A26,'Return Data'!$B$7:$R$2292,13,0)</f>
        <v>24.528099999999998</v>
      </c>
      <c r="K26" s="66">
        <f t="shared" si="3"/>
        <v>19</v>
      </c>
      <c r="L26" s="65">
        <f>VLOOKUP($A26,'Return Data'!$B$7:$R$2292,17,0)</f>
        <v>30.671900000000001</v>
      </c>
      <c r="M26" s="66">
        <f t="shared" si="7"/>
        <v>15</v>
      </c>
      <c r="N26" s="65">
        <f>VLOOKUP($A26,'Return Data'!$B$7:$R$2292,14,0)</f>
        <v>27.273099999999999</v>
      </c>
      <c r="O26" s="66">
        <f t="shared" si="8"/>
        <v>11</v>
      </c>
      <c r="P26" s="65">
        <f>VLOOKUP($A26,'Return Data'!$B$7:$R$2292,15,0)</f>
        <v>20.785799999999998</v>
      </c>
      <c r="Q26" s="66">
        <f t="shared" si="9"/>
        <v>2</v>
      </c>
      <c r="R26" s="65">
        <f>VLOOKUP($A26,'Return Data'!$B$7:$R$2292,16,0)</f>
        <v>25.9482</v>
      </c>
      <c r="S26" s="67">
        <f t="shared" si="5"/>
        <v>5</v>
      </c>
    </row>
    <row r="27" spans="1:19" x14ac:dyDescent="0.3">
      <c r="A27" s="63" t="s">
        <v>1454</v>
      </c>
      <c r="B27" s="64">
        <f>VLOOKUP($A27,'Return Data'!$B$7:$R$2292,3,0)</f>
        <v>44616</v>
      </c>
      <c r="C27" s="65">
        <f>VLOOKUP($A27,'Return Data'!$B$7:$R$2292,4,0)</f>
        <v>141.56540000000001</v>
      </c>
      <c r="D27" s="65">
        <f>VLOOKUP($A27,'Return Data'!$B$7:$R$2292,10,0)</f>
        <v>-11.315200000000001</v>
      </c>
      <c r="E27" s="66">
        <f t="shared" si="0"/>
        <v>15</v>
      </c>
      <c r="F27" s="65">
        <f>VLOOKUP($A27,'Return Data'!$B$7:$R$2292,11,0)</f>
        <v>1.1203000000000001</v>
      </c>
      <c r="G27" s="66">
        <f t="shared" si="1"/>
        <v>14</v>
      </c>
      <c r="H27" s="65">
        <f>VLOOKUP($A27,'Return Data'!$B$7:$R$2292,12,0)</f>
        <v>10.537599999999999</v>
      </c>
      <c r="I27" s="66">
        <f t="shared" si="2"/>
        <v>18</v>
      </c>
      <c r="J27" s="65">
        <f>VLOOKUP($A27,'Return Data'!$B$7:$R$2292,13,0)</f>
        <v>30.370100000000001</v>
      </c>
      <c r="K27" s="66">
        <f t="shared" si="3"/>
        <v>12</v>
      </c>
      <c r="L27" s="65">
        <f>VLOOKUP($A27,'Return Data'!$B$7:$R$2292,17,0)</f>
        <v>28.3841</v>
      </c>
      <c r="M27" s="66">
        <f t="shared" si="7"/>
        <v>18</v>
      </c>
      <c r="N27" s="65">
        <f>VLOOKUP($A27,'Return Data'!$B$7:$R$2292,14,0)</f>
        <v>22.825199999999999</v>
      </c>
      <c r="O27" s="66">
        <f t="shared" si="8"/>
        <v>15</v>
      </c>
      <c r="P27" s="65">
        <f>VLOOKUP($A27,'Return Data'!$B$7:$R$2292,15,0)</f>
        <v>11.2553</v>
      </c>
      <c r="Q27" s="66">
        <f t="shared" si="9"/>
        <v>13</v>
      </c>
      <c r="R27" s="65">
        <f>VLOOKUP($A27,'Return Data'!$B$7:$R$2292,16,0)</f>
        <v>16.673100000000002</v>
      </c>
      <c r="S27" s="67">
        <f t="shared" si="5"/>
        <v>16</v>
      </c>
    </row>
    <row r="28" spans="1:19" x14ac:dyDescent="0.3">
      <c r="A28" s="63" t="s">
        <v>1455</v>
      </c>
      <c r="B28" s="64">
        <f>VLOOKUP($A28,'Return Data'!$B$7:$R$2292,3,0)</f>
        <v>44616</v>
      </c>
      <c r="C28" s="65">
        <f>VLOOKUP($A28,'Return Data'!$B$7:$R$2292,4,0)</f>
        <v>20.382100000000001</v>
      </c>
      <c r="D28" s="65">
        <f>VLOOKUP($A28,'Return Data'!$B$7:$R$2292,10,0)</f>
        <v>-12.127599999999999</v>
      </c>
      <c r="E28" s="66">
        <f t="shared" si="0"/>
        <v>18</v>
      </c>
      <c r="F28" s="65">
        <f>VLOOKUP($A28,'Return Data'!$B$7:$R$2292,11,0)</f>
        <v>-2.2835000000000001</v>
      </c>
      <c r="G28" s="66">
        <f t="shared" si="1"/>
        <v>19</v>
      </c>
      <c r="H28" s="65">
        <f>VLOOKUP($A28,'Return Data'!$B$7:$R$2292,12,0)</f>
        <v>12.7509</v>
      </c>
      <c r="I28" s="66">
        <f t="shared" si="2"/>
        <v>15</v>
      </c>
      <c r="J28" s="65">
        <f>VLOOKUP($A28,'Return Data'!$B$7:$R$2292,13,0)</f>
        <v>33.549799999999998</v>
      </c>
      <c r="K28" s="66">
        <f t="shared" si="3"/>
        <v>9</v>
      </c>
      <c r="L28" s="65">
        <f>VLOOKUP($A28,'Return Data'!$B$7:$R$2292,17,0)</f>
        <v>34.469299999999997</v>
      </c>
      <c r="M28" s="66">
        <f t="shared" si="7"/>
        <v>8</v>
      </c>
      <c r="N28" s="65">
        <f>VLOOKUP($A28,'Return Data'!$B$7:$R$2292,14,0)</f>
        <v>27.425000000000001</v>
      </c>
      <c r="O28" s="66">
        <f t="shared" si="8"/>
        <v>10</v>
      </c>
      <c r="P28" s="65"/>
      <c r="Q28" s="66"/>
      <c r="R28" s="65">
        <f>VLOOKUP($A28,'Return Data'!$B$7:$R$2292,16,0)</f>
        <v>24.183299999999999</v>
      </c>
      <c r="S28" s="67">
        <f t="shared" si="5"/>
        <v>8</v>
      </c>
    </row>
    <row r="29" spans="1:19" x14ac:dyDescent="0.3">
      <c r="A29" s="63" t="s">
        <v>1457</v>
      </c>
      <c r="B29" s="64">
        <f>VLOOKUP($A29,'Return Data'!$B$7:$R$2292,3,0)</f>
        <v>44616</v>
      </c>
      <c r="C29" s="65">
        <f>VLOOKUP($A29,'Return Data'!$B$7:$R$2292,4,0)</f>
        <v>28.03</v>
      </c>
      <c r="D29" s="65">
        <f>VLOOKUP($A29,'Return Data'!$B$7:$R$2292,10,0)</f>
        <v>-8.6672999999999991</v>
      </c>
      <c r="E29" s="66">
        <f t="shared" si="0"/>
        <v>9</v>
      </c>
      <c r="F29" s="65">
        <f>VLOOKUP($A29,'Return Data'!$B$7:$R$2292,11,0)</f>
        <v>0.53800000000000003</v>
      </c>
      <c r="G29" s="66">
        <f t="shared" si="1"/>
        <v>16</v>
      </c>
      <c r="H29" s="65">
        <f>VLOOKUP($A29,'Return Data'!$B$7:$R$2292,12,0)</f>
        <v>13.298299999999999</v>
      </c>
      <c r="I29" s="66">
        <f t="shared" si="2"/>
        <v>12</v>
      </c>
      <c r="J29" s="65">
        <f>VLOOKUP($A29,'Return Data'!$B$7:$R$2292,13,0)</f>
        <v>28.166399999999999</v>
      </c>
      <c r="K29" s="66">
        <f t="shared" si="3"/>
        <v>14</v>
      </c>
      <c r="L29" s="65">
        <f>VLOOKUP($A29,'Return Data'!$B$7:$R$2292,17,0)</f>
        <v>31.247</v>
      </c>
      <c r="M29" s="66">
        <f t="shared" si="7"/>
        <v>13</v>
      </c>
      <c r="N29" s="65">
        <f>VLOOKUP($A29,'Return Data'!$B$7:$R$2292,14,0)</f>
        <v>28.5426</v>
      </c>
      <c r="O29" s="66">
        <f t="shared" si="8"/>
        <v>8</v>
      </c>
      <c r="P29" s="65">
        <f>VLOOKUP($A29,'Return Data'!$B$7:$R$2292,15,0)</f>
        <v>16.130099999999999</v>
      </c>
      <c r="Q29" s="66">
        <f>RANK(P29,P$8:P$29,0)</f>
        <v>8</v>
      </c>
      <c r="R29" s="65">
        <f>VLOOKUP($A29,'Return Data'!$B$7:$R$2292,16,0)</f>
        <v>14.292899999999999</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-9.976345454545454</v>
      </c>
      <c r="E31" s="74"/>
      <c r="F31" s="75">
        <f>AVERAGE(F8:F29)</f>
        <v>1.300940909090909</v>
      </c>
      <c r="G31" s="74"/>
      <c r="H31" s="75">
        <f>AVERAGE(H8:H29)</f>
        <v>12.536172727272724</v>
      </c>
      <c r="I31" s="74"/>
      <c r="J31" s="75">
        <f>AVERAGE(J8:J29)</f>
        <v>30.720840909090906</v>
      </c>
      <c r="K31" s="74"/>
      <c r="L31" s="75">
        <f>AVERAGE(L8:L29)</f>
        <v>34.751824999999997</v>
      </c>
      <c r="M31" s="74"/>
      <c r="N31" s="75">
        <f>AVERAGE(N8:N29)</f>
        <v>27.191694736842106</v>
      </c>
      <c r="O31" s="74"/>
      <c r="P31" s="75">
        <f>AVERAGE(P8:P29)</f>
        <v>16.192521428571428</v>
      </c>
      <c r="Q31" s="74"/>
      <c r="R31" s="75">
        <f>AVERAGE(R8:R29)</f>
        <v>22.083868181818179</v>
      </c>
      <c r="S31" s="76"/>
    </row>
    <row r="32" spans="1:19" x14ac:dyDescent="0.3">
      <c r="A32" s="73" t="s">
        <v>28</v>
      </c>
      <c r="B32" s="74"/>
      <c r="C32" s="74"/>
      <c r="D32" s="75">
        <f>MIN(D8:D29)</f>
        <v>-17.610700000000001</v>
      </c>
      <c r="E32" s="74"/>
      <c r="F32" s="75">
        <f>MIN(F8:F29)</f>
        <v>-12.4549</v>
      </c>
      <c r="G32" s="74"/>
      <c r="H32" s="75">
        <f>MIN(H8:H29)</f>
        <v>-9.2950999999999997</v>
      </c>
      <c r="I32" s="74"/>
      <c r="J32" s="75">
        <f>MIN(J8:J29)</f>
        <v>4.3663999999999996</v>
      </c>
      <c r="K32" s="74"/>
      <c r="L32" s="75">
        <f>MIN(L8:L29)</f>
        <v>24.3812</v>
      </c>
      <c r="M32" s="74"/>
      <c r="N32" s="75">
        <f>MIN(N8:N29)</f>
        <v>16.675999999999998</v>
      </c>
      <c r="O32" s="74"/>
      <c r="P32" s="75">
        <f>MIN(P8:P29)</f>
        <v>9.4512</v>
      </c>
      <c r="Q32" s="74"/>
      <c r="R32" s="75">
        <f>MIN(R8:R29)</f>
        <v>12.4886</v>
      </c>
      <c r="S32" s="76"/>
    </row>
    <row r="33" spans="1:19" ht="15" thickBot="1" x14ac:dyDescent="0.35">
      <c r="A33" s="77" t="s">
        <v>29</v>
      </c>
      <c r="B33" s="78"/>
      <c r="C33" s="78"/>
      <c r="D33" s="79">
        <f>MAX(D8:D29)</f>
        <v>-4.5685000000000002</v>
      </c>
      <c r="E33" s="78"/>
      <c r="F33" s="79">
        <f>MAX(F8:F29)</f>
        <v>10.210100000000001</v>
      </c>
      <c r="G33" s="78"/>
      <c r="H33" s="79">
        <f>MAX(H8:H29)</f>
        <v>22.0779</v>
      </c>
      <c r="I33" s="78"/>
      <c r="J33" s="79">
        <f>MAX(J8:J29)</f>
        <v>51.333399999999997</v>
      </c>
      <c r="K33" s="78"/>
      <c r="L33" s="79">
        <f>MAX(L8:L29)</f>
        <v>65.727199999999996</v>
      </c>
      <c r="M33" s="78"/>
      <c r="N33" s="79">
        <f>MAX(N8:N29)</f>
        <v>37.084899999999998</v>
      </c>
      <c r="O33" s="78"/>
      <c r="P33" s="79">
        <f>MAX(P8:P29)</f>
        <v>21.080400000000001</v>
      </c>
      <c r="Q33" s="78"/>
      <c r="R33" s="79">
        <f>MAX(R8:R29)</f>
        <v>42.1267</v>
      </c>
      <c r="S33" s="80"/>
    </row>
    <row r="34" spans="1:19" x14ac:dyDescent="0.3">
      <c r="A34" s="112" t="s">
        <v>432</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1413</v>
      </c>
      <c r="B8" s="64">
        <f>VLOOKUP($A8,'Return Data'!$B$7:$R$2292,3,0)</f>
        <v>44616</v>
      </c>
      <c r="C8" s="65">
        <f>VLOOKUP($A8,'Return Data'!$B$7:$R$2292,4,0)</f>
        <v>47.894199999999998</v>
      </c>
      <c r="D8" s="65">
        <f>VLOOKUP($A8,'Return Data'!$B$7:$R$2292,10,0)</f>
        <v>-12.597</v>
      </c>
      <c r="E8" s="66">
        <f t="shared" ref="E8:E29" si="0">RANK(D8,D$8:D$29,0)</f>
        <v>20</v>
      </c>
      <c r="F8" s="65">
        <f>VLOOKUP($A8,'Return Data'!$B$7:$R$2292,11,0)</f>
        <v>-5.2521000000000004</v>
      </c>
      <c r="G8" s="66">
        <f t="shared" ref="G8:G29" si="1">RANK(F8,F$8:F$29,0)</f>
        <v>20</v>
      </c>
      <c r="H8" s="65">
        <f>VLOOKUP($A8,'Return Data'!$B$7:$R$2292,12,0)</f>
        <v>2.1695000000000002</v>
      </c>
      <c r="I8" s="66">
        <f>RANK(H8,H$8:H$29,0)</f>
        <v>21</v>
      </c>
      <c r="J8" s="65">
        <f>VLOOKUP($A8,'Return Data'!$B$7:$R$2292,13,0)</f>
        <v>15.5419</v>
      </c>
      <c r="K8" s="66">
        <f>RANK(J8,J$8:J$29,0)</f>
        <v>21</v>
      </c>
      <c r="L8" s="65">
        <f>VLOOKUP($A8,'Return Data'!$B$7:$R$2292,17,0)</f>
        <v>23.046399999999998</v>
      </c>
      <c r="M8" s="66">
        <f>RANK(L8,L$8:L$29,0)</f>
        <v>20</v>
      </c>
      <c r="N8" s="65">
        <f>VLOOKUP($A8,'Return Data'!$B$7:$R$2292,14,0)</f>
        <v>15.3696</v>
      </c>
      <c r="O8" s="66">
        <f>RANK(N8,N$8:N$29,0)</f>
        <v>19</v>
      </c>
      <c r="P8" s="65">
        <f>VLOOKUP($A8,'Return Data'!$B$7:$R$2292,15,0)</f>
        <v>8.1990999999999996</v>
      </c>
      <c r="Q8" s="66">
        <f>RANK(P8,P$8:P$29,0)</f>
        <v>14</v>
      </c>
      <c r="R8" s="65">
        <f>VLOOKUP($A8,'Return Data'!$B$7:$R$2292,16,0)</f>
        <v>11.1159</v>
      </c>
      <c r="S8" s="67">
        <f>RANK(R8,R$8:R$29,0)</f>
        <v>20</v>
      </c>
    </row>
    <row r="9" spans="1:20" x14ac:dyDescent="0.3">
      <c r="A9" s="63" t="s">
        <v>1416</v>
      </c>
      <c r="B9" s="64">
        <f>VLOOKUP($A9,'Return Data'!$B$7:$R$2292,3,0)</f>
        <v>44616</v>
      </c>
      <c r="C9" s="65">
        <f>VLOOKUP($A9,'Return Data'!$B$7:$R$2292,4,0)</f>
        <v>56.16</v>
      </c>
      <c r="D9" s="65">
        <f>VLOOKUP($A9,'Return Data'!$B$7:$R$2292,10,0)</f>
        <v>-7.2195999999999998</v>
      </c>
      <c r="E9" s="66">
        <f t="shared" si="0"/>
        <v>2</v>
      </c>
      <c r="F9" s="65">
        <f>VLOOKUP($A9,'Return Data'!$B$7:$R$2292,11,0)</f>
        <v>3.5207000000000002</v>
      </c>
      <c r="G9" s="66">
        <f t="shared" si="1"/>
        <v>6</v>
      </c>
      <c r="H9" s="65">
        <f>VLOOKUP($A9,'Return Data'!$B$7:$R$2292,12,0)</f>
        <v>14.1</v>
      </c>
      <c r="I9" s="66">
        <f t="shared" ref="I9:I29" si="2">RANK(H9,H$8:H$29,0)</f>
        <v>6</v>
      </c>
      <c r="J9" s="65">
        <f>VLOOKUP($A9,'Return Data'!$B$7:$R$2292,13,0)</f>
        <v>33.333300000000001</v>
      </c>
      <c r="K9" s="66">
        <f t="shared" ref="K9:K29" si="3">RANK(J9,J$8:J$29,0)</f>
        <v>6</v>
      </c>
      <c r="L9" s="65">
        <f>VLOOKUP($A9,'Return Data'!$B$7:$R$2292,17,0)</f>
        <v>26.684899999999999</v>
      </c>
      <c r="M9" s="66">
        <f t="shared" ref="M9:M29" si="4">RANK(L9,L$8:L$29,0)</f>
        <v>18</v>
      </c>
      <c r="N9" s="65">
        <f>VLOOKUP($A9,'Return Data'!$B$7:$R$2292,14,0)</f>
        <v>29.357600000000001</v>
      </c>
      <c r="O9" s="66">
        <f t="shared" ref="O9:O29" si="5">RANK(N9,N$8:N$29,0)</f>
        <v>5</v>
      </c>
      <c r="P9" s="65">
        <f>VLOOKUP($A9,'Return Data'!$B$7:$R$2292,15,0)</f>
        <v>19.430700000000002</v>
      </c>
      <c r="Q9" s="66">
        <f t="shared" ref="Q9:Q29" si="6">RANK(P9,P$8:P$29,0)</f>
        <v>2</v>
      </c>
      <c r="R9" s="65">
        <f>VLOOKUP($A9,'Return Data'!$B$7:$R$2292,16,0)</f>
        <v>23.284199999999998</v>
      </c>
      <c r="S9" s="67">
        <f t="shared" ref="S9:S29" si="7">RANK(R9,R$8:R$29,0)</f>
        <v>5</v>
      </c>
    </row>
    <row r="10" spans="1:20" x14ac:dyDescent="0.3">
      <c r="A10" s="63" t="s">
        <v>1418</v>
      </c>
      <c r="B10" s="64">
        <f>VLOOKUP($A10,'Return Data'!$B$7:$R$2292,3,0)</f>
        <v>44616</v>
      </c>
      <c r="C10" s="65">
        <f>VLOOKUP($A10,'Return Data'!$B$7:$R$2292,4,0)</f>
        <v>23.86</v>
      </c>
      <c r="D10" s="65">
        <f>VLOOKUP($A10,'Return Data'!$B$7:$R$2292,10,0)</f>
        <v>-8.6524000000000001</v>
      </c>
      <c r="E10" s="66">
        <f t="shared" si="0"/>
        <v>8</v>
      </c>
      <c r="F10" s="65">
        <f>VLOOKUP($A10,'Return Data'!$B$7:$R$2292,11,0)</f>
        <v>2.9336000000000002</v>
      </c>
      <c r="G10" s="66">
        <f t="shared" si="1"/>
        <v>8</v>
      </c>
      <c r="H10" s="65">
        <f>VLOOKUP($A10,'Return Data'!$B$7:$R$2292,12,0)</f>
        <v>13.999000000000001</v>
      </c>
      <c r="I10" s="66">
        <f t="shared" si="2"/>
        <v>7</v>
      </c>
      <c r="J10" s="65">
        <f>VLOOKUP($A10,'Return Data'!$B$7:$R$2292,13,0)</f>
        <v>33.147300000000001</v>
      </c>
      <c r="K10" s="66">
        <f t="shared" si="3"/>
        <v>7</v>
      </c>
      <c r="L10" s="65">
        <f>VLOOKUP($A10,'Return Data'!$B$7:$R$2292,17,0)</f>
        <v>40.883400000000002</v>
      </c>
      <c r="M10" s="66">
        <f t="shared" si="4"/>
        <v>3</v>
      </c>
      <c r="N10" s="65">
        <f>VLOOKUP($A10,'Return Data'!$B$7:$R$2292,14,0)</f>
        <v>34.602600000000002</v>
      </c>
      <c r="O10" s="66">
        <f t="shared" si="5"/>
        <v>2</v>
      </c>
      <c r="P10" s="65"/>
      <c r="Q10" s="66"/>
      <c r="R10" s="65">
        <f>VLOOKUP($A10,'Return Data'!$B$7:$R$2292,16,0)</f>
        <v>31.38</v>
      </c>
      <c r="S10" s="67">
        <f t="shared" si="7"/>
        <v>2</v>
      </c>
    </row>
    <row r="11" spans="1:20" x14ac:dyDescent="0.3">
      <c r="A11" s="63" t="s">
        <v>1420</v>
      </c>
      <c r="B11" s="64">
        <f>VLOOKUP($A11,'Return Data'!$B$7:$R$2292,3,0)</f>
        <v>44616</v>
      </c>
      <c r="C11" s="65">
        <f>VLOOKUP($A11,'Return Data'!$B$7:$R$2292,4,0)</f>
        <v>21.39</v>
      </c>
      <c r="D11" s="65">
        <f>VLOOKUP($A11,'Return Data'!$B$7:$R$2292,10,0)</f>
        <v>-5.0178000000000003</v>
      </c>
      <c r="E11" s="66">
        <f t="shared" si="0"/>
        <v>1</v>
      </c>
      <c r="F11" s="65">
        <f>VLOOKUP($A11,'Return Data'!$B$7:$R$2292,11,0)</f>
        <v>9.2440999999999995</v>
      </c>
      <c r="G11" s="66">
        <f t="shared" si="1"/>
        <v>1</v>
      </c>
      <c r="H11" s="65">
        <f>VLOOKUP($A11,'Return Data'!$B$7:$R$2292,12,0)</f>
        <v>20.4392</v>
      </c>
      <c r="I11" s="66">
        <f t="shared" si="2"/>
        <v>1</v>
      </c>
      <c r="J11" s="65">
        <f>VLOOKUP($A11,'Return Data'!$B$7:$R$2292,13,0)</f>
        <v>42.4101</v>
      </c>
      <c r="K11" s="66">
        <f t="shared" si="3"/>
        <v>2</v>
      </c>
      <c r="L11" s="65">
        <f>VLOOKUP($A11,'Return Data'!$B$7:$R$2292,17,0)</f>
        <v>41.321300000000001</v>
      </c>
      <c r="M11" s="66">
        <f t="shared" si="4"/>
        <v>2</v>
      </c>
      <c r="N11" s="65"/>
      <c r="O11" s="66"/>
      <c r="P11" s="65"/>
      <c r="Q11" s="66"/>
      <c r="R11" s="65">
        <f>VLOOKUP($A11,'Return Data'!$B$7:$R$2292,16,0)</f>
        <v>28.550599999999999</v>
      </c>
      <c r="S11" s="67">
        <f t="shared" si="7"/>
        <v>4</v>
      </c>
    </row>
    <row r="12" spans="1:20" x14ac:dyDescent="0.3">
      <c r="A12" s="63" t="s">
        <v>1422</v>
      </c>
      <c r="B12" s="64">
        <f>VLOOKUP($A12,'Return Data'!$B$7:$R$2292,3,0)</f>
        <v>44616</v>
      </c>
      <c r="C12" s="65">
        <f>VLOOKUP($A12,'Return Data'!$B$7:$R$2292,4,0)</f>
        <v>99.997</v>
      </c>
      <c r="D12" s="65">
        <f>VLOOKUP($A12,'Return Data'!$B$7:$R$2292,10,0)</f>
        <v>-7.9089999999999998</v>
      </c>
      <c r="E12" s="66">
        <f t="shared" si="0"/>
        <v>4</v>
      </c>
      <c r="F12" s="65">
        <f>VLOOKUP($A12,'Return Data'!$B$7:$R$2292,11,0)</f>
        <v>2.0773000000000001</v>
      </c>
      <c r="G12" s="66">
        <f t="shared" si="1"/>
        <v>10</v>
      </c>
      <c r="H12" s="65">
        <f>VLOOKUP($A12,'Return Data'!$B$7:$R$2292,12,0)</f>
        <v>12.3979</v>
      </c>
      <c r="I12" s="66">
        <f t="shared" si="2"/>
        <v>11</v>
      </c>
      <c r="J12" s="65">
        <f>VLOOKUP($A12,'Return Data'!$B$7:$R$2292,13,0)</f>
        <v>29.432600000000001</v>
      </c>
      <c r="K12" s="66">
        <f t="shared" si="3"/>
        <v>10</v>
      </c>
      <c r="L12" s="65">
        <f>VLOOKUP($A12,'Return Data'!$B$7:$R$2292,17,0)</f>
        <v>31.875800000000002</v>
      </c>
      <c r="M12" s="66">
        <f t="shared" si="4"/>
        <v>9</v>
      </c>
      <c r="N12" s="65">
        <f>VLOOKUP($A12,'Return Data'!$B$7:$R$2292,14,0)</f>
        <v>25.992599999999999</v>
      </c>
      <c r="O12" s="66">
        <f t="shared" si="5"/>
        <v>9</v>
      </c>
      <c r="P12" s="65">
        <f>VLOOKUP($A12,'Return Data'!$B$7:$R$2292,15,0)</f>
        <v>12.9277</v>
      </c>
      <c r="Q12" s="66">
        <f t="shared" si="6"/>
        <v>10</v>
      </c>
      <c r="R12" s="65">
        <f>VLOOKUP($A12,'Return Data'!$B$7:$R$2292,16,0)</f>
        <v>16.9451</v>
      </c>
      <c r="S12" s="67">
        <f t="shared" si="7"/>
        <v>12</v>
      </c>
    </row>
    <row r="13" spans="1:20" x14ac:dyDescent="0.3">
      <c r="A13" s="63" t="s">
        <v>1424</v>
      </c>
      <c r="B13" s="64">
        <f>VLOOKUP($A13,'Return Data'!$B$7:$R$2292,3,0)</f>
        <v>44616</v>
      </c>
      <c r="C13" s="65">
        <f>VLOOKUP($A13,'Return Data'!$B$7:$R$2292,4,0)</f>
        <v>22.172000000000001</v>
      </c>
      <c r="D13" s="65">
        <f>VLOOKUP($A13,'Return Data'!$B$7:$R$2292,10,0)</f>
        <v>-8.5464000000000002</v>
      </c>
      <c r="E13" s="66">
        <f t="shared" si="0"/>
        <v>6</v>
      </c>
      <c r="F13" s="65">
        <f>VLOOKUP($A13,'Return Data'!$B$7:$R$2292,11,0)</f>
        <v>3.9474999999999998</v>
      </c>
      <c r="G13" s="66">
        <f t="shared" si="1"/>
        <v>5</v>
      </c>
      <c r="H13" s="65">
        <f>VLOOKUP($A13,'Return Data'!$B$7:$R$2292,12,0)</f>
        <v>12.070399999999999</v>
      </c>
      <c r="I13" s="66">
        <f t="shared" si="2"/>
        <v>13</v>
      </c>
      <c r="J13" s="65">
        <f>VLOOKUP($A13,'Return Data'!$B$7:$R$2292,13,0)</f>
        <v>29.3431</v>
      </c>
      <c r="K13" s="66">
        <f t="shared" si="3"/>
        <v>11</v>
      </c>
      <c r="L13" s="65">
        <f>VLOOKUP($A13,'Return Data'!$B$7:$R$2292,17,0)</f>
        <v>34.799199999999999</v>
      </c>
      <c r="M13" s="66">
        <f t="shared" si="4"/>
        <v>6</v>
      </c>
      <c r="N13" s="65">
        <f>VLOOKUP($A13,'Return Data'!$B$7:$R$2292,14,0)</f>
        <v>30.2637</v>
      </c>
      <c r="O13" s="66">
        <f t="shared" si="5"/>
        <v>4</v>
      </c>
      <c r="P13" s="65"/>
      <c r="Q13" s="66"/>
      <c r="R13" s="65">
        <f>VLOOKUP($A13,'Return Data'!$B$7:$R$2292,16,0)</f>
        <v>29.838699999999999</v>
      </c>
      <c r="S13" s="67">
        <f t="shared" si="7"/>
        <v>3</v>
      </c>
    </row>
    <row r="14" spans="1:20" x14ac:dyDescent="0.3">
      <c r="A14" s="63" t="s">
        <v>1425</v>
      </c>
      <c r="B14" s="64">
        <f>VLOOKUP($A14,'Return Data'!$B$7:$R$2292,3,0)</f>
        <v>44616</v>
      </c>
      <c r="C14" s="65">
        <f>VLOOKUP($A14,'Return Data'!$B$7:$R$2292,4,0)</f>
        <v>82.2226</v>
      </c>
      <c r="D14" s="65">
        <f>VLOOKUP($A14,'Return Data'!$B$7:$R$2292,10,0)</f>
        <v>-10.440300000000001</v>
      </c>
      <c r="E14" s="66">
        <f t="shared" si="0"/>
        <v>13</v>
      </c>
      <c r="F14" s="65">
        <f>VLOOKUP($A14,'Return Data'!$B$7:$R$2292,11,0)</f>
        <v>1.9719</v>
      </c>
      <c r="G14" s="66">
        <f t="shared" si="1"/>
        <v>11</v>
      </c>
      <c r="H14" s="65">
        <f>VLOOKUP($A14,'Return Data'!$B$7:$R$2292,12,0)</f>
        <v>12.3606</v>
      </c>
      <c r="I14" s="66">
        <f t="shared" si="2"/>
        <v>12</v>
      </c>
      <c r="J14" s="65">
        <f>VLOOKUP($A14,'Return Data'!$B$7:$R$2292,13,0)</f>
        <v>23.758800000000001</v>
      </c>
      <c r="K14" s="66">
        <f t="shared" si="3"/>
        <v>18</v>
      </c>
      <c r="L14" s="65">
        <f>VLOOKUP($A14,'Return Data'!$B$7:$R$2292,17,0)</f>
        <v>27.746500000000001</v>
      </c>
      <c r="M14" s="66">
        <f t="shared" si="4"/>
        <v>16</v>
      </c>
      <c r="N14" s="65">
        <f>VLOOKUP($A14,'Return Data'!$B$7:$R$2292,14,0)</f>
        <v>18.373999999999999</v>
      </c>
      <c r="O14" s="66">
        <f t="shared" si="5"/>
        <v>17</v>
      </c>
      <c r="P14" s="65">
        <f>VLOOKUP($A14,'Return Data'!$B$7:$R$2292,15,0)</f>
        <v>11.097099999999999</v>
      </c>
      <c r="Q14" s="66">
        <f t="shared" si="6"/>
        <v>11</v>
      </c>
      <c r="R14" s="65">
        <f>VLOOKUP($A14,'Return Data'!$B$7:$R$2292,16,0)</f>
        <v>13.9567</v>
      </c>
      <c r="S14" s="67">
        <f t="shared" si="7"/>
        <v>15</v>
      </c>
    </row>
    <row r="15" spans="1:20" x14ac:dyDescent="0.3">
      <c r="A15" s="63" t="s">
        <v>1428</v>
      </c>
      <c r="B15" s="64">
        <f>VLOOKUP($A15,'Return Data'!$B$7:$R$2292,3,0)</f>
        <v>44616</v>
      </c>
      <c r="C15" s="65">
        <f>VLOOKUP($A15,'Return Data'!$B$7:$R$2292,4,0)</f>
        <v>66.400999999999996</v>
      </c>
      <c r="D15" s="65">
        <f>VLOOKUP($A15,'Return Data'!$B$7:$R$2292,10,0)</f>
        <v>-9.6891999999999996</v>
      </c>
      <c r="E15" s="66">
        <f t="shared" si="0"/>
        <v>10</v>
      </c>
      <c r="F15" s="65">
        <f>VLOOKUP($A15,'Return Data'!$B$7:$R$2292,11,0)</f>
        <v>-1.7461</v>
      </c>
      <c r="G15" s="66">
        <f t="shared" si="1"/>
        <v>17</v>
      </c>
      <c r="H15" s="65">
        <f>VLOOKUP($A15,'Return Data'!$B$7:$R$2292,12,0)</f>
        <v>10.2897</v>
      </c>
      <c r="I15" s="66">
        <f t="shared" si="2"/>
        <v>16</v>
      </c>
      <c r="J15" s="65">
        <f>VLOOKUP($A15,'Return Data'!$B$7:$R$2292,13,0)</f>
        <v>26.775099999999998</v>
      </c>
      <c r="K15" s="66">
        <f t="shared" si="3"/>
        <v>15</v>
      </c>
      <c r="L15" s="65">
        <f>VLOOKUP($A15,'Return Data'!$B$7:$R$2292,17,0)</f>
        <v>30.0352</v>
      </c>
      <c r="M15" s="66">
        <f t="shared" si="4"/>
        <v>12</v>
      </c>
      <c r="N15" s="65">
        <f>VLOOKUP($A15,'Return Data'!$B$7:$R$2292,14,0)</f>
        <v>18.182099999999998</v>
      </c>
      <c r="O15" s="66">
        <f t="shared" si="5"/>
        <v>18</v>
      </c>
      <c r="P15" s="65">
        <f>VLOOKUP($A15,'Return Data'!$B$7:$R$2292,15,0)</f>
        <v>16.054099999999998</v>
      </c>
      <c r="Q15" s="66">
        <f t="shared" si="6"/>
        <v>6</v>
      </c>
      <c r="R15" s="65">
        <f>VLOOKUP($A15,'Return Data'!$B$7:$R$2292,16,0)</f>
        <v>14.5861</v>
      </c>
      <c r="S15" s="67">
        <f t="shared" si="7"/>
        <v>14</v>
      </c>
    </row>
    <row r="16" spans="1:20" x14ac:dyDescent="0.3">
      <c r="A16" s="63" t="s">
        <v>1429</v>
      </c>
      <c r="B16" s="64">
        <f>VLOOKUP($A16,'Return Data'!$B$7:$R$2292,3,0)</f>
        <v>44616</v>
      </c>
      <c r="C16" s="65">
        <f>VLOOKUP($A16,'Return Data'!$B$7:$R$2292,4,0)</f>
        <v>78.881600000000006</v>
      </c>
      <c r="D16" s="65">
        <f>VLOOKUP($A16,'Return Data'!$B$7:$R$2292,10,0)</f>
        <v>-12.933400000000001</v>
      </c>
      <c r="E16" s="66">
        <f t="shared" si="0"/>
        <v>21</v>
      </c>
      <c r="F16" s="65">
        <f>VLOOKUP($A16,'Return Data'!$B$7:$R$2292,11,0)</f>
        <v>0.83040000000000003</v>
      </c>
      <c r="G16" s="66">
        <f t="shared" si="1"/>
        <v>12</v>
      </c>
      <c r="H16" s="65">
        <f>VLOOKUP($A16,'Return Data'!$B$7:$R$2292,12,0)</f>
        <v>13.8971</v>
      </c>
      <c r="I16" s="66">
        <f t="shared" si="2"/>
        <v>8</v>
      </c>
      <c r="J16" s="65">
        <f>VLOOKUP($A16,'Return Data'!$B$7:$R$2292,13,0)</f>
        <v>25.9146</v>
      </c>
      <c r="K16" s="66">
        <f t="shared" si="3"/>
        <v>16</v>
      </c>
      <c r="L16" s="65">
        <f>VLOOKUP($A16,'Return Data'!$B$7:$R$2292,17,0)</f>
        <v>29.7014</v>
      </c>
      <c r="M16" s="66">
        <f t="shared" si="4"/>
        <v>13</v>
      </c>
      <c r="N16" s="65">
        <f>VLOOKUP($A16,'Return Data'!$B$7:$R$2292,14,0)</f>
        <v>21.181999999999999</v>
      </c>
      <c r="O16" s="66">
        <f t="shared" si="5"/>
        <v>16</v>
      </c>
      <c r="P16" s="65">
        <f>VLOOKUP($A16,'Return Data'!$B$7:$R$2292,15,0)</f>
        <v>10.7217</v>
      </c>
      <c r="Q16" s="66">
        <f t="shared" si="6"/>
        <v>12</v>
      </c>
      <c r="R16" s="65">
        <f>VLOOKUP($A16,'Return Data'!$B$7:$R$2292,16,0)</f>
        <v>13.0974</v>
      </c>
      <c r="S16" s="67">
        <f t="shared" si="7"/>
        <v>17</v>
      </c>
    </row>
    <row r="17" spans="1:19" x14ac:dyDescent="0.3">
      <c r="A17" s="63" t="s">
        <v>1431</v>
      </c>
      <c r="B17" s="64">
        <f>VLOOKUP($A17,'Return Data'!$B$7:$R$2292,3,0)</f>
        <v>44616</v>
      </c>
      <c r="C17" s="65">
        <f>VLOOKUP($A17,'Return Data'!$B$7:$R$2292,4,0)</f>
        <v>45.65</v>
      </c>
      <c r="D17" s="65">
        <f>VLOOKUP($A17,'Return Data'!$B$7:$R$2292,10,0)</f>
        <v>-12.0593</v>
      </c>
      <c r="E17" s="66">
        <f t="shared" si="0"/>
        <v>17</v>
      </c>
      <c r="F17" s="65">
        <f>VLOOKUP($A17,'Return Data'!$B$7:$R$2292,11,0)</f>
        <v>0.37380000000000002</v>
      </c>
      <c r="G17" s="66">
        <f t="shared" si="1"/>
        <v>14</v>
      </c>
      <c r="H17" s="65">
        <f>VLOOKUP($A17,'Return Data'!$B$7:$R$2292,12,0)</f>
        <v>12.9391</v>
      </c>
      <c r="I17" s="66">
        <f t="shared" si="2"/>
        <v>9</v>
      </c>
      <c r="J17" s="65">
        <f>VLOOKUP($A17,'Return Data'!$B$7:$R$2292,13,0)</f>
        <v>27.478400000000001</v>
      </c>
      <c r="K17" s="66">
        <f t="shared" si="3"/>
        <v>13</v>
      </c>
      <c r="L17" s="65">
        <f>VLOOKUP($A17,'Return Data'!$B$7:$R$2292,17,0)</f>
        <v>29.195699999999999</v>
      </c>
      <c r="M17" s="66">
        <f t="shared" si="4"/>
        <v>15</v>
      </c>
      <c r="N17" s="65">
        <f>VLOOKUP($A17,'Return Data'!$B$7:$R$2292,14,0)</f>
        <v>28.006799999999998</v>
      </c>
      <c r="O17" s="66">
        <f t="shared" si="5"/>
        <v>6</v>
      </c>
      <c r="P17" s="65">
        <f>VLOOKUP($A17,'Return Data'!$B$7:$R$2292,15,0)</f>
        <v>14.479100000000001</v>
      </c>
      <c r="Q17" s="66">
        <f t="shared" si="6"/>
        <v>9</v>
      </c>
      <c r="R17" s="65">
        <f>VLOOKUP($A17,'Return Data'!$B$7:$R$2292,16,0)</f>
        <v>11.1496</v>
      </c>
      <c r="S17" s="67">
        <f t="shared" si="7"/>
        <v>19</v>
      </c>
    </row>
    <row r="18" spans="1:19" x14ac:dyDescent="0.3">
      <c r="A18" s="63" t="s">
        <v>1433</v>
      </c>
      <c r="B18" s="64">
        <f>VLOOKUP($A18,'Return Data'!$B$7:$R$2292,3,0)</f>
        <v>44616</v>
      </c>
      <c r="C18" s="65">
        <f>VLOOKUP($A18,'Return Data'!$B$7:$R$2292,4,0)</f>
        <v>16.059999999999999</v>
      </c>
      <c r="D18" s="65">
        <f>VLOOKUP($A18,'Return Data'!$B$7:$R$2292,10,0)</f>
        <v>-7.9127999999999998</v>
      </c>
      <c r="E18" s="66">
        <f t="shared" si="0"/>
        <v>5</v>
      </c>
      <c r="F18" s="65">
        <f>VLOOKUP($A18,'Return Data'!$B$7:$R$2292,11,0)</f>
        <v>7.5686999999999998</v>
      </c>
      <c r="G18" s="66">
        <f t="shared" si="1"/>
        <v>2</v>
      </c>
      <c r="H18" s="65">
        <f>VLOOKUP($A18,'Return Data'!$B$7:$R$2292,12,0)</f>
        <v>15.7895</v>
      </c>
      <c r="I18" s="66">
        <f t="shared" si="2"/>
        <v>3</v>
      </c>
      <c r="J18" s="65">
        <f>VLOOKUP($A18,'Return Data'!$B$7:$R$2292,13,0)</f>
        <v>36.448599999999999</v>
      </c>
      <c r="K18" s="66">
        <f t="shared" si="3"/>
        <v>4</v>
      </c>
      <c r="L18" s="65">
        <f>VLOOKUP($A18,'Return Data'!$B$7:$R$2292,17,0)</f>
        <v>30.4544</v>
      </c>
      <c r="M18" s="66">
        <f t="shared" si="4"/>
        <v>10</v>
      </c>
      <c r="N18" s="65">
        <f>VLOOKUP($A18,'Return Data'!$B$7:$R$2292,14,0)</f>
        <v>22.696400000000001</v>
      </c>
      <c r="O18" s="66">
        <f t="shared" si="5"/>
        <v>13</v>
      </c>
      <c r="P18" s="65"/>
      <c r="Q18" s="66"/>
      <c r="R18" s="65">
        <f>VLOOKUP($A18,'Return Data'!$B$7:$R$2292,16,0)</f>
        <v>10.647600000000001</v>
      </c>
      <c r="S18" s="67">
        <f t="shared" si="7"/>
        <v>22</v>
      </c>
    </row>
    <row r="19" spans="1:19" x14ac:dyDescent="0.3">
      <c r="A19" s="63" t="s">
        <v>1436</v>
      </c>
      <c r="B19" s="64">
        <f>VLOOKUP($A19,'Return Data'!$B$7:$R$2292,3,0)</f>
        <v>44616</v>
      </c>
      <c r="C19" s="65">
        <f>VLOOKUP($A19,'Return Data'!$B$7:$R$2292,4,0)</f>
        <v>19.46</v>
      </c>
      <c r="D19" s="65">
        <f>VLOOKUP($A19,'Return Data'!$B$7:$R$2292,10,0)</f>
        <v>-12.5</v>
      </c>
      <c r="E19" s="66">
        <f t="shared" si="0"/>
        <v>18</v>
      </c>
      <c r="F19" s="65">
        <f>VLOOKUP($A19,'Return Data'!$B$7:$R$2292,11,0)</f>
        <v>-8.5955999999999992</v>
      </c>
      <c r="G19" s="66">
        <f t="shared" si="1"/>
        <v>21</v>
      </c>
      <c r="H19" s="65">
        <f>VLOOKUP($A19,'Return Data'!$B$7:$R$2292,12,0)</f>
        <v>7.2176</v>
      </c>
      <c r="I19" s="66">
        <f t="shared" si="2"/>
        <v>20</v>
      </c>
      <c r="J19" s="65">
        <f>VLOOKUP($A19,'Return Data'!$B$7:$R$2292,13,0)</f>
        <v>20.6448</v>
      </c>
      <c r="K19" s="66">
        <f t="shared" si="3"/>
        <v>20</v>
      </c>
      <c r="L19" s="65"/>
      <c r="M19" s="66"/>
      <c r="N19" s="65"/>
      <c r="O19" s="66"/>
      <c r="P19" s="65"/>
      <c r="Q19" s="66"/>
      <c r="R19" s="65">
        <f>VLOOKUP($A19,'Return Data'!$B$7:$R$2292,16,0)</f>
        <v>39.499099999999999</v>
      </c>
      <c r="S19" s="67">
        <f t="shared" si="7"/>
        <v>1</v>
      </c>
    </row>
    <row r="20" spans="1:19" x14ac:dyDescent="0.3">
      <c r="A20" s="63" t="s">
        <v>1438</v>
      </c>
      <c r="B20" s="64">
        <f>VLOOKUP($A20,'Return Data'!$B$7:$R$2292,3,0)</f>
        <v>44616</v>
      </c>
      <c r="C20" s="65">
        <f>VLOOKUP($A20,'Return Data'!$B$7:$R$2292,4,0)</f>
        <v>18.88</v>
      </c>
      <c r="D20" s="65">
        <f>VLOOKUP($A20,'Return Data'!$B$7:$R$2292,10,0)</f>
        <v>-11.981400000000001</v>
      </c>
      <c r="E20" s="66">
        <f t="shared" si="0"/>
        <v>16</v>
      </c>
      <c r="F20" s="65">
        <f>VLOOKUP($A20,'Return Data'!$B$7:$R$2292,11,0)</f>
        <v>-2.4792999999999998</v>
      </c>
      <c r="G20" s="66">
        <f t="shared" si="1"/>
        <v>18</v>
      </c>
      <c r="H20" s="65">
        <f>VLOOKUP($A20,'Return Data'!$B$7:$R$2292,12,0)</f>
        <v>9.8952000000000009</v>
      </c>
      <c r="I20" s="66">
        <f t="shared" si="2"/>
        <v>17</v>
      </c>
      <c r="J20" s="65">
        <f>VLOOKUP($A20,'Return Data'!$B$7:$R$2292,13,0)</f>
        <v>24.128900000000002</v>
      </c>
      <c r="K20" s="66">
        <f t="shared" si="3"/>
        <v>17</v>
      </c>
      <c r="L20" s="65">
        <f>VLOOKUP($A20,'Return Data'!$B$7:$R$2292,17,0)</f>
        <v>24.772300000000001</v>
      </c>
      <c r="M20" s="66">
        <f t="shared" si="4"/>
        <v>19</v>
      </c>
      <c r="N20" s="65">
        <f>VLOOKUP($A20,'Return Data'!$B$7:$R$2292,14,0)</f>
        <v>25.6477</v>
      </c>
      <c r="O20" s="66">
        <f t="shared" si="5"/>
        <v>11</v>
      </c>
      <c r="P20" s="65"/>
      <c r="Q20" s="66"/>
      <c r="R20" s="65">
        <f>VLOOKUP($A20,'Return Data'!$B$7:$R$2292,16,0)</f>
        <v>21.074000000000002</v>
      </c>
      <c r="S20" s="67">
        <f t="shared" si="7"/>
        <v>7</v>
      </c>
    </row>
    <row r="21" spans="1:19" x14ac:dyDescent="0.3">
      <c r="A21" s="63" t="s">
        <v>1440</v>
      </c>
      <c r="B21" s="64">
        <f>VLOOKUP($A21,'Return Data'!$B$7:$R$2292,3,0)</f>
        <v>44616</v>
      </c>
      <c r="C21" s="65">
        <f>VLOOKUP($A21,'Return Data'!$B$7:$R$2292,4,0)</f>
        <v>12.6744</v>
      </c>
      <c r="D21" s="65">
        <f>VLOOKUP($A21,'Return Data'!$B$7:$R$2292,10,0)</f>
        <v>-18.061599999999999</v>
      </c>
      <c r="E21" s="66">
        <f t="shared" si="0"/>
        <v>22</v>
      </c>
      <c r="F21" s="65">
        <f>VLOOKUP($A21,'Return Data'!$B$7:$R$2292,11,0)</f>
        <v>-13.4245</v>
      </c>
      <c r="G21" s="66">
        <f t="shared" si="1"/>
        <v>22</v>
      </c>
      <c r="H21" s="65">
        <f>VLOOKUP($A21,'Return Data'!$B$7:$R$2292,12,0)</f>
        <v>-10.8065</v>
      </c>
      <c r="I21" s="66">
        <f t="shared" si="2"/>
        <v>22</v>
      </c>
      <c r="J21" s="65">
        <f>VLOOKUP($A21,'Return Data'!$B$7:$R$2292,13,0)</f>
        <v>2.0705</v>
      </c>
      <c r="K21" s="66">
        <f t="shared" si="3"/>
        <v>22</v>
      </c>
      <c r="L21" s="65"/>
      <c r="M21" s="66"/>
      <c r="N21" s="65"/>
      <c r="O21" s="66"/>
      <c r="P21" s="65"/>
      <c r="Q21" s="66"/>
      <c r="R21" s="65">
        <f>VLOOKUP($A21,'Return Data'!$B$7:$R$2292,16,0)</f>
        <v>12.4361</v>
      </c>
      <c r="S21" s="67">
        <f t="shared" si="7"/>
        <v>18</v>
      </c>
    </row>
    <row r="22" spans="1:19" x14ac:dyDescent="0.3">
      <c r="A22" s="63" t="s">
        <v>1441</v>
      </c>
      <c r="B22" s="64">
        <f>VLOOKUP($A22,'Return Data'!$B$7:$R$2292,3,0)</f>
        <v>44616</v>
      </c>
      <c r="C22" s="65">
        <f>VLOOKUP($A22,'Return Data'!$B$7:$R$2292,4,0)</f>
        <v>151.24299999999999</v>
      </c>
      <c r="D22" s="65">
        <f>VLOOKUP($A22,'Return Data'!$B$7:$R$2292,10,0)</f>
        <v>-10.433400000000001</v>
      </c>
      <c r="E22" s="66">
        <f t="shared" si="0"/>
        <v>12</v>
      </c>
      <c r="F22" s="65">
        <f>VLOOKUP($A22,'Return Data'!$B$7:$R$2292,11,0)</f>
        <v>2.7368000000000001</v>
      </c>
      <c r="G22" s="66">
        <f t="shared" si="1"/>
        <v>9</v>
      </c>
      <c r="H22" s="65">
        <f>VLOOKUP($A22,'Return Data'!$B$7:$R$2292,12,0)</f>
        <v>15.3453</v>
      </c>
      <c r="I22" s="66">
        <f t="shared" si="2"/>
        <v>5</v>
      </c>
      <c r="J22" s="65">
        <f>VLOOKUP($A22,'Return Data'!$B$7:$R$2292,13,0)</f>
        <v>32.272500000000001</v>
      </c>
      <c r="K22" s="66">
        <f t="shared" si="3"/>
        <v>8</v>
      </c>
      <c r="L22" s="65">
        <f>VLOOKUP($A22,'Return Data'!$B$7:$R$2292,17,0)</f>
        <v>38.173699999999997</v>
      </c>
      <c r="M22" s="66">
        <f t="shared" si="4"/>
        <v>4</v>
      </c>
      <c r="N22" s="65">
        <f>VLOOKUP($A22,'Return Data'!$B$7:$R$2292,14,0)</f>
        <v>32.573300000000003</v>
      </c>
      <c r="O22" s="66">
        <f t="shared" si="5"/>
        <v>3</v>
      </c>
      <c r="P22" s="65">
        <f>VLOOKUP($A22,'Return Data'!$B$7:$R$2292,15,0)</f>
        <v>18.136700000000001</v>
      </c>
      <c r="Q22" s="66">
        <f t="shared" si="6"/>
        <v>5</v>
      </c>
      <c r="R22" s="65">
        <f>VLOOKUP($A22,'Return Data'!$B$7:$R$2292,16,0)</f>
        <v>17.313500000000001</v>
      </c>
      <c r="S22" s="67">
        <f t="shared" si="7"/>
        <v>11</v>
      </c>
    </row>
    <row r="23" spans="1:19" x14ac:dyDescent="0.3">
      <c r="A23" s="63" t="s">
        <v>1444</v>
      </c>
      <c r="B23" s="64">
        <f>VLOOKUP($A23,'Return Data'!$B$7:$R$2292,3,0)</f>
        <v>44616</v>
      </c>
      <c r="C23" s="65">
        <f>VLOOKUP($A23,'Return Data'!$B$7:$R$2292,4,0)</f>
        <v>40.970999999999997</v>
      </c>
      <c r="D23" s="65">
        <f>VLOOKUP($A23,'Return Data'!$B$7:$R$2292,10,0)</f>
        <v>-7.9076000000000004</v>
      </c>
      <c r="E23" s="66">
        <f t="shared" si="0"/>
        <v>3</v>
      </c>
      <c r="F23" s="65">
        <f>VLOOKUP($A23,'Return Data'!$B$7:$R$2292,11,0)</f>
        <v>5.2130000000000001</v>
      </c>
      <c r="G23" s="66">
        <f t="shared" si="1"/>
        <v>3</v>
      </c>
      <c r="H23" s="65">
        <f>VLOOKUP($A23,'Return Data'!$B$7:$R$2292,12,0)</f>
        <v>18.680800000000001</v>
      </c>
      <c r="I23" s="66">
        <f t="shared" si="2"/>
        <v>2</v>
      </c>
      <c r="J23" s="65">
        <f>VLOOKUP($A23,'Return Data'!$B$7:$R$2292,13,0)</f>
        <v>40.5379</v>
      </c>
      <c r="K23" s="66">
        <f t="shared" si="3"/>
        <v>3</v>
      </c>
      <c r="L23" s="65">
        <f>VLOOKUP($A23,'Return Data'!$B$7:$R$2292,17,0)</f>
        <v>33.5246</v>
      </c>
      <c r="M23" s="66">
        <f t="shared" si="4"/>
        <v>7</v>
      </c>
      <c r="N23" s="65">
        <f>VLOOKUP($A23,'Return Data'!$B$7:$R$2292,14,0)</f>
        <v>21.424299999999999</v>
      </c>
      <c r="O23" s="66">
        <f t="shared" si="5"/>
        <v>15</v>
      </c>
      <c r="P23" s="65">
        <f>VLOOKUP($A23,'Return Data'!$B$7:$R$2292,15,0)</f>
        <v>15.616199999999999</v>
      </c>
      <c r="Q23" s="66">
        <f t="shared" si="6"/>
        <v>7</v>
      </c>
      <c r="R23" s="65">
        <f>VLOOKUP($A23,'Return Data'!$B$7:$R$2292,16,0)</f>
        <v>19.833400000000001</v>
      </c>
      <c r="S23" s="67">
        <f t="shared" si="7"/>
        <v>8</v>
      </c>
    </row>
    <row r="24" spans="1:19" x14ac:dyDescent="0.3">
      <c r="A24" s="63" t="s">
        <v>1445</v>
      </c>
      <c r="B24" s="64">
        <f>VLOOKUP($A24,'Return Data'!$B$7:$R$2292,3,0)</f>
        <v>44616</v>
      </c>
      <c r="C24" s="65">
        <f>VLOOKUP($A24,'Return Data'!$B$7:$R$2292,4,0)</f>
        <v>76.799899999999994</v>
      </c>
      <c r="D24" s="65">
        <f>VLOOKUP($A24,'Return Data'!$B$7:$R$2292,10,0)</f>
        <v>-8.6001999999999992</v>
      </c>
      <c r="E24" s="66">
        <f t="shared" si="0"/>
        <v>7</v>
      </c>
      <c r="F24" s="65">
        <f>VLOOKUP($A24,'Return Data'!$B$7:$R$2292,11,0)</f>
        <v>2.9786999999999999</v>
      </c>
      <c r="G24" s="66">
        <f t="shared" si="1"/>
        <v>7</v>
      </c>
      <c r="H24" s="65">
        <f>VLOOKUP($A24,'Return Data'!$B$7:$R$2292,12,0)</f>
        <v>15.571300000000001</v>
      </c>
      <c r="I24" s="66">
        <f t="shared" si="2"/>
        <v>4</v>
      </c>
      <c r="J24" s="65">
        <f>VLOOKUP($A24,'Return Data'!$B$7:$R$2292,13,0)</f>
        <v>34.852800000000002</v>
      </c>
      <c r="K24" s="66">
        <f t="shared" si="3"/>
        <v>5</v>
      </c>
      <c r="L24" s="65">
        <f>VLOOKUP($A24,'Return Data'!$B$7:$R$2292,17,0)</f>
        <v>36.421599999999998</v>
      </c>
      <c r="M24" s="66">
        <f t="shared" si="4"/>
        <v>5</v>
      </c>
      <c r="N24" s="65">
        <f>VLOOKUP($A24,'Return Data'!$B$7:$R$2292,14,0)</f>
        <v>27.968499999999999</v>
      </c>
      <c r="O24" s="66">
        <f t="shared" si="5"/>
        <v>7</v>
      </c>
      <c r="P24" s="65">
        <f>VLOOKUP($A24,'Return Data'!$B$7:$R$2292,15,0)</f>
        <v>18.8993</v>
      </c>
      <c r="Q24" s="66">
        <f t="shared" si="6"/>
        <v>4</v>
      </c>
      <c r="R24" s="65">
        <f>VLOOKUP($A24,'Return Data'!$B$7:$R$2292,16,0)</f>
        <v>19.4892</v>
      </c>
      <c r="S24" s="67">
        <f t="shared" si="7"/>
        <v>10</v>
      </c>
    </row>
    <row r="25" spans="1:19" x14ac:dyDescent="0.3">
      <c r="A25" s="63" t="s">
        <v>1449</v>
      </c>
      <c r="B25" s="64">
        <f>VLOOKUP($A25,'Return Data'!$B$7:$R$2292,3,0)</f>
        <v>44616</v>
      </c>
      <c r="C25" s="65">
        <f>VLOOKUP($A25,'Return Data'!$B$7:$R$2292,4,0)</f>
        <v>132.24722382009301</v>
      </c>
      <c r="D25" s="65">
        <f>VLOOKUP($A25,'Return Data'!$B$7:$R$2292,10,0)</f>
        <v>-10.904400000000001</v>
      </c>
      <c r="E25" s="66">
        <f t="shared" si="0"/>
        <v>14</v>
      </c>
      <c r="F25" s="65">
        <f>VLOOKUP($A25,'Return Data'!$B$7:$R$2292,11,0)</f>
        <v>0.24349999999999999</v>
      </c>
      <c r="G25" s="66">
        <f t="shared" si="1"/>
        <v>15</v>
      </c>
      <c r="H25" s="65">
        <f>VLOOKUP($A25,'Return Data'!$B$7:$R$2292,12,0)</f>
        <v>11.7234</v>
      </c>
      <c r="I25" s="66">
        <f t="shared" si="2"/>
        <v>14</v>
      </c>
      <c r="J25" s="65">
        <f>VLOOKUP($A25,'Return Data'!$B$7:$R$2292,13,0)</f>
        <v>48.449199999999998</v>
      </c>
      <c r="K25" s="66">
        <f t="shared" si="3"/>
        <v>1</v>
      </c>
      <c r="L25" s="65">
        <f>VLOOKUP($A25,'Return Data'!$B$7:$R$2292,17,0)</f>
        <v>63.450099999999999</v>
      </c>
      <c r="M25" s="66">
        <f t="shared" si="4"/>
        <v>1</v>
      </c>
      <c r="N25" s="65">
        <f>VLOOKUP($A25,'Return Data'!$B$7:$R$2292,14,0)</f>
        <v>35.189399999999999</v>
      </c>
      <c r="O25" s="66">
        <f t="shared" si="5"/>
        <v>1</v>
      </c>
      <c r="P25" s="65">
        <f>VLOOKUP($A25,'Return Data'!$B$7:$R$2292,15,0)</f>
        <v>19.354900000000001</v>
      </c>
      <c r="Q25" s="66">
        <f t="shared" si="6"/>
        <v>3</v>
      </c>
      <c r="R25" s="65">
        <f>VLOOKUP($A25,'Return Data'!$B$7:$R$2292,16,0)</f>
        <v>10.7113</v>
      </c>
      <c r="S25" s="67">
        <f t="shared" si="7"/>
        <v>21</v>
      </c>
    </row>
    <row r="26" spans="1:19" x14ac:dyDescent="0.3">
      <c r="A26" s="63" t="s">
        <v>1452</v>
      </c>
      <c r="B26" s="64">
        <f>VLOOKUP($A26,'Return Data'!$B$7:$R$2292,3,0)</f>
        <v>44616</v>
      </c>
      <c r="C26" s="65">
        <f>VLOOKUP($A26,'Return Data'!$B$7:$R$2292,4,0)</f>
        <v>95.405600000000007</v>
      </c>
      <c r="D26" s="65">
        <f>VLOOKUP($A26,'Return Data'!$B$7:$R$2292,10,0)</f>
        <v>-9.9306000000000001</v>
      </c>
      <c r="E26" s="66">
        <f t="shared" si="0"/>
        <v>11</v>
      </c>
      <c r="F26" s="65">
        <f>VLOOKUP($A26,'Return Data'!$B$7:$R$2292,11,0)</f>
        <v>3.9594</v>
      </c>
      <c r="G26" s="66">
        <f t="shared" si="1"/>
        <v>4</v>
      </c>
      <c r="H26" s="65">
        <f>VLOOKUP($A26,'Return Data'!$B$7:$R$2292,12,0)</f>
        <v>9.1193000000000008</v>
      </c>
      <c r="I26" s="66">
        <f t="shared" si="2"/>
        <v>19</v>
      </c>
      <c r="J26" s="65">
        <f>VLOOKUP($A26,'Return Data'!$B$7:$R$2292,13,0)</f>
        <v>23.244299999999999</v>
      </c>
      <c r="K26" s="66">
        <f t="shared" si="3"/>
        <v>19</v>
      </c>
      <c r="L26" s="65">
        <f>VLOOKUP($A26,'Return Data'!$B$7:$R$2292,17,0)</f>
        <v>29.269200000000001</v>
      </c>
      <c r="M26" s="66">
        <f t="shared" si="4"/>
        <v>14</v>
      </c>
      <c r="N26" s="65">
        <f>VLOOKUP($A26,'Return Data'!$B$7:$R$2292,14,0)</f>
        <v>25.8414</v>
      </c>
      <c r="O26" s="66">
        <f t="shared" si="5"/>
        <v>10</v>
      </c>
      <c r="P26" s="65">
        <f>VLOOKUP($A26,'Return Data'!$B$7:$R$2292,15,0)</f>
        <v>19.434899999999999</v>
      </c>
      <c r="Q26" s="66">
        <f t="shared" si="6"/>
        <v>1</v>
      </c>
      <c r="R26" s="65">
        <f>VLOOKUP($A26,'Return Data'!$B$7:$R$2292,16,0)</f>
        <v>19.829599999999999</v>
      </c>
      <c r="S26" s="67">
        <f t="shared" si="7"/>
        <v>9</v>
      </c>
    </row>
    <row r="27" spans="1:19" x14ac:dyDescent="0.3">
      <c r="A27" s="63" t="s">
        <v>1453</v>
      </c>
      <c r="B27" s="64">
        <f>VLOOKUP($A27,'Return Data'!$B$7:$R$2292,3,0)</f>
        <v>44616</v>
      </c>
      <c r="C27" s="65">
        <f>VLOOKUP($A27,'Return Data'!$B$7:$R$2292,4,0)</f>
        <v>132.8802</v>
      </c>
      <c r="D27" s="65">
        <f>VLOOKUP($A27,'Return Data'!$B$7:$R$2292,10,0)</f>
        <v>-11.569000000000001</v>
      </c>
      <c r="E27" s="66">
        <f t="shared" si="0"/>
        <v>15</v>
      </c>
      <c r="F27" s="65">
        <f>VLOOKUP($A27,'Return Data'!$B$7:$R$2292,11,0)</f>
        <v>0.57740000000000002</v>
      </c>
      <c r="G27" s="66">
        <f t="shared" si="1"/>
        <v>13</v>
      </c>
      <c r="H27" s="65">
        <f>VLOOKUP($A27,'Return Data'!$B$7:$R$2292,12,0)</f>
        <v>9.6643000000000008</v>
      </c>
      <c r="I27" s="66">
        <f t="shared" si="2"/>
        <v>18</v>
      </c>
      <c r="J27" s="65">
        <f>VLOOKUP($A27,'Return Data'!$B$7:$R$2292,13,0)</f>
        <v>29.019400000000001</v>
      </c>
      <c r="K27" s="66">
        <f t="shared" si="3"/>
        <v>12</v>
      </c>
      <c r="L27" s="65">
        <f>VLOOKUP($A27,'Return Data'!$B$7:$R$2292,17,0)</f>
        <v>27.0977</v>
      </c>
      <c r="M27" s="66">
        <f t="shared" si="4"/>
        <v>17</v>
      </c>
      <c r="N27" s="65">
        <f>VLOOKUP($A27,'Return Data'!$B$7:$R$2292,14,0)</f>
        <v>21.615500000000001</v>
      </c>
      <c r="O27" s="66">
        <f t="shared" si="5"/>
        <v>14</v>
      </c>
      <c r="P27" s="65">
        <f>VLOOKUP($A27,'Return Data'!$B$7:$R$2292,15,0)</f>
        <v>10.2569</v>
      </c>
      <c r="Q27" s="66">
        <f t="shared" si="6"/>
        <v>13</v>
      </c>
      <c r="R27" s="65">
        <f>VLOOKUP($A27,'Return Data'!$B$7:$R$2292,16,0)</f>
        <v>16.398599999999998</v>
      </c>
      <c r="S27" s="67">
        <f t="shared" si="7"/>
        <v>13</v>
      </c>
    </row>
    <row r="28" spans="1:19" x14ac:dyDescent="0.3">
      <c r="A28" s="63" t="s">
        <v>1456</v>
      </c>
      <c r="B28" s="64">
        <f>VLOOKUP($A28,'Return Data'!$B$7:$R$2292,3,0)</f>
        <v>44616</v>
      </c>
      <c r="C28" s="65">
        <f>VLOOKUP($A28,'Return Data'!$B$7:$R$2292,4,0)</f>
        <v>19.151199999999999</v>
      </c>
      <c r="D28" s="65">
        <f>VLOOKUP($A28,'Return Data'!$B$7:$R$2292,10,0)</f>
        <v>-12.551600000000001</v>
      </c>
      <c r="E28" s="66">
        <f t="shared" si="0"/>
        <v>19</v>
      </c>
      <c r="F28" s="65">
        <f>VLOOKUP($A28,'Return Data'!$B$7:$R$2292,11,0)</f>
        <v>-3.1901999999999999</v>
      </c>
      <c r="G28" s="66">
        <f t="shared" si="1"/>
        <v>19</v>
      </c>
      <c r="H28" s="65">
        <f>VLOOKUP($A28,'Return Data'!$B$7:$R$2292,12,0)</f>
        <v>11.200699999999999</v>
      </c>
      <c r="I28" s="66">
        <f t="shared" si="2"/>
        <v>15</v>
      </c>
      <c r="J28" s="65">
        <f>VLOOKUP($A28,'Return Data'!$B$7:$R$2292,13,0)</f>
        <v>31.1492</v>
      </c>
      <c r="K28" s="66">
        <f t="shared" si="3"/>
        <v>9</v>
      </c>
      <c r="L28" s="65">
        <f>VLOOKUP($A28,'Return Data'!$B$7:$R$2292,17,0)</f>
        <v>32.065600000000003</v>
      </c>
      <c r="M28" s="66">
        <f t="shared" si="4"/>
        <v>8</v>
      </c>
      <c r="N28" s="65">
        <f>VLOOKUP($A28,'Return Data'!$B$7:$R$2292,14,0)</f>
        <v>25.098400000000002</v>
      </c>
      <c r="O28" s="66">
        <f t="shared" si="5"/>
        <v>12</v>
      </c>
      <c r="P28" s="65"/>
      <c r="Q28" s="66"/>
      <c r="R28" s="65">
        <f>VLOOKUP($A28,'Return Data'!$B$7:$R$2292,16,0)</f>
        <v>21.852499999999999</v>
      </c>
      <c r="S28" s="67">
        <f t="shared" si="7"/>
        <v>6</v>
      </c>
    </row>
    <row r="29" spans="1:19" x14ac:dyDescent="0.3">
      <c r="A29" s="63" t="s">
        <v>1458</v>
      </c>
      <c r="B29" s="64">
        <f>VLOOKUP($A29,'Return Data'!$B$7:$R$2292,3,0)</f>
        <v>44616</v>
      </c>
      <c r="C29" s="65">
        <f>VLOOKUP($A29,'Return Data'!$B$7:$R$2292,4,0)</f>
        <v>26.38</v>
      </c>
      <c r="D29" s="65">
        <f>VLOOKUP($A29,'Return Data'!$B$7:$R$2292,10,0)</f>
        <v>-8.8459000000000003</v>
      </c>
      <c r="E29" s="66">
        <f t="shared" si="0"/>
        <v>9</v>
      </c>
      <c r="F29" s="65">
        <f>VLOOKUP($A29,'Return Data'!$B$7:$R$2292,11,0)</f>
        <v>0.15190000000000001</v>
      </c>
      <c r="G29" s="66">
        <f t="shared" si="1"/>
        <v>16</v>
      </c>
      <c r="H29" s="65">
        <f>VLOOKUP($A29,'Return Data'!$B$7:$R$2292,12,0)</f>
        <v>12.6388</v>
      </c>
      <c r="I29" s="66">
        <f t="shared" si="2"/>
        <v>10</v>
      </c>
      <c r="J29" s="65">
        <f>VLOOKUP($A29,'Return Data'!$B$7:$R$2292,13,0)</f>
        <v>27.1325</v>
      </c>
      <c r="K29" s="66">
        <f t="shared" si="3"/>
        <v>14</v>
      </c>
      <c r="L29" s="65">
        <f>VLOOKUP($A29,'Return Data'!$B$7:$R$2292,17,0)</f>
        <v>30.285</v>
      </c>
      <c r="M29" s="66">
        <f t="shared" si="4"/>
        <v>11</v>
      </c>
      <c r="N29" s="65">
        <f>VLOOKUP($A29,'Return Data'!$B$7:$R$2292,14,0)</f>
        <v>27.640899999999998</v>
      </c>
      <c r="O29" s="66">
        <f t="shared" si="5"/>
        <v>8</v>
      </c>
      <c r="P29" s="65">
        <f>VLOOKUP($A29,'Return Data'!$B$7:$R$2292,15,0)</f>
        <v>15.292299999999999</v>
      </c>
      <c r="Q29" s="66">
        <f t="shared" si="6"/>
        <v>8</v>
      </c>
      <c r="R29" s="65">
        <f>VLOOKUP($A29,'Return Data'!$B$7:$R$2292,16,0)</f>
        <v>13.3977</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-10.284677272727274</v>
      </c>
      <c r="E31" s="74"/>
      <c r="F31" s="75">
        <f>AVERAGE(F8:F29)</f>
        <v>0.62004090909090914</v>
      </c>
      <c r="G31" s="74"/>
      <c r="H31" s="75">
        <f>AVERAGE(H8:H29)</f>
        <v>11.395554545454546</v>
      </c>
      <c r="I31" s="74"/>
      <c r="J31" s="75">
        <f>AVERAGE(J8:J29)</f>
        <v>28.958445454545451</v>
      </c>
      <c r="K31" s="74"/>
      <c r="L31" s="75">
        <f>AVERAGE(L8:L29)</f>
        <v>33.040199999999999</v>
      </c>
      <c r="M31" s="74"/>
      <c r="N31" s="75">
        <f>AVERAGE(N8:N29)</f>
        <v>25.632989473684212</v>
      </c>
      <c r="O31" s="74"/>
      <c r="P31" s="75">
        <f>AVERAGE(P8:P29)</f>
        <v>14.992907142857145</v>
      </c>
      <c r="Q31" s="74"/>
      <c r="R31" s="75">
        <f>AVERAGE(R8:R29)</f>
        <v>18.926677272727268</v>
      </c>
      <c r="S31" s="76"/>
    </row>
    <row r="32" spans="1:19" x14ac:dyDescent="0.3">
      <c r="A32" s="73" t="s">
        <v>28</v>
      </c>
      <c r="B32" s="74"/>
      <c r="C32" s="74"/>
      <c r="D32" s="75">
        <f>MIN(D8:D29)</f>
        <v>-18.061599999999999</v>
      </c>
      <c r="E32" s="74"/>
      <c r="F32" s="75">
        <f>MIN(F8:F29)</f>
        <v>-13.4245</v>
      </c>
      <c r="G32" s="74"/>
      <c r="H32" s="75">
        <f>MIN(H8:H29)</f>
        <v>-10.8065</v>
      </c>
      <c r="I32" s="74"/>
      <c r="J32" s="75">
        <f>MIN(J8:J29)</f>
        <v>2.0705</v>
      </c>
      <c r="K32" s="74"/>
      <c r="L32" s="75">
        <f>MIN(L8:L29)</f>
        <v>23.046399999999998</v>
      </c>
      <c r="M32" s="74"/>
      <c r="N32" s="75">
        <f>MIN(N8:N29)</f>
        <v>15.3696</v>
      </c>
      <c r="O32" s="74"/>
      <c r="P32" s="75">
        <f>MIN(P8:P29)</f>
        <v>8.1990999999999996</v>
      </c>
      <c r="Q32" s="74"/>
      <c r="R32" s="75">
        <f>MIN(R8:R29)</f>
        <v>10.647600000000001</v>
      </c>
      <c r="S32" s="76"/>
    </row>
    <row r="33" spans="1:19" ht="15" thickBot="1" x14ac:dyDescent="0.35">
      <c r="A33" s="77" t="s">
        <v>29</v>
      </c>
      <c r="B33" s="78"/>
      <c r="C33" s="78"/>
      <c r="D33" s="79">
        <f>MAX(D8:D29)</f>
        <v>-5.0178000000000003</v>
      </c>
      <c r="E33" s="78"/>
      <c r="F33" s="79">
        <f>MAX(F8:F29)</f>
        <v>9.2440999999999995</v>
      </c>
      <c r="G33" s="78"/>
      <c r="H33" s="79">
        <f>MAX(H8:H29)</f>
        <v>20.4392</v>
      </c>
      <c r="I33" s="78"/>
      <c r="J33" s="79">
        <f>MAX(J8:J29)</f>
        <v>48.449199999999998</v>
      </c>
      <c r="K33" s="78"/>
      <c r="L33" s="79">
        <f>MAX(L8:L29)</f>
        <v>63.450099999999999</v>
      </c>
      <c r="M33" s="78"/>
      <c r="N33" s="79">
        <f>MAX(N8:N29)</f>
        <v>35.189399999999999</v>
      </c>
      <c r="O33" s="78"/>
      <c r="P33" s="79">
        <f>MAX(P8:P29)</f>
        <v>19.434899999999999</v>
      </c>
      <c r="Q33" s="78"/>
      <c r="R33" s="79">
        <f>MAX(R8:R29)</f>
        <v>39.499099999999999</v>
      </c>
      <c r="S33" s="80"/>
    </row>
    <row r="34" spans="1:19" x14ac:dyDescent="0.3">
      <c r="A34" s="112" t="s">
        <v>432</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1126</v>
      </c>
      <c r="B8" s="64">
        <f>VLOOKUP($A8,'Return Data'!$B$7:$R$2292,3,0)</f>
        <v>44616</v>
      </c>
      <c r="C8" s="65">
        <f>VLOOKUP($A8,'Return Data'!$B$7:$R$2292,4,0)</f>
        <v>462.91</v>
      </c>
      <c r="D8" s="65">
        <f>VLOOKUP($A8,'Return Data'!$B$7:$R$2292,10,0)</f>
        <v>-10.201700000000001</v>
      </c>
      <c r="E8" s="66">
        <f t="shared" ref="E8:E32" si="0">RANK(D8,D$8:D$32,0)</f>
        <v>12</v>
      </c>
      <c r="F8" s="65">
        <f>VLOOKUP($A8,'Return Data'!$B$7:$R$2292,11,0)</f>
        <v>1.103</v>
      </c>
      <c r="G8" s="66">
        <f t="shared" ref="G8:G32" si="1">RANK(F8,F$8:F$32,0)</f>
        <v>6</v>
      </c>
      <c r="H8" s="65">
        <f>VLOOKUP($A8,'Return Data'!$B$7:$R$2292,12,0)</f>
        <v>15.603199999999999</v>
      </c>
      <c r="I8" s="66">
        <f>RANK(H8,H$8:H$32,0)</f>
        <v>4</v>
      </c>
      <c r="J8" s="65">
        <f>VLOOKUP($A8,'Return Data'!$B$7:$R$2292,13,0)</f>
        <v>25.290299999999998</v>
      </c>
      <c r="K8" s="66">
        <f>RANK(J8,J$8:J$32,0)</f>
        <v>5</v>
      </c>
      <c r="L8" s="65">
        <f>VLOOKUP($A8,'Return Data'!$B$7:$R$2292,17,0)</f>
        <v>23.5747</v>
      </c>
      <c r="M8" s="66">
        <f>RANK(L8,L$8:L$32,0)</f>
        <v>13</v>
      </c>
      <c r="N8" s="65">
        <f>VLOOKUP($A8,'Return Data'!$B$7:$R$2292,14,0)</f>
        <v>18.5869</v>
      </c>
      <c r="O8" s="66">
        <f>RANK(N8,N$8:N$32,0)</f>
        <v>18</v>
      </c>
      <c r="P8" s="65">
        <f>VLOOKUP($A8,'Return Data'!$B$7:$R$2292,15,0)</f>
        <v>11.368499999999999</v>
      </c>
      <c r="Q8" s="66">
        <f>RANK(P8,P$8:P$32,0)</f>
        <v>19</v>
      </c>
      <c r="R8" s="65">
        <f>VLOOKUP($A8,'Return Data'!$B$7:$R$2292,16,0)</f>
        <v>15.8985</v>
      </c>
      <c r="S8" s="67">
        <f>RANK(R8,R$8:R$32,0)</f>
        <v>20</v>
      </c>
    </row>
    <row r="9" spans="1:20" x14ac:dyDescent="0.3">
      <c r="A9" s="63" t="s">
        <v>1127</v>
      </c>
      <c r="B9" s="64">
        <f>VLOOKUP($A9,'Return Data'!$B$7:$R$2292,3,0)</f>
        <v>44616</v>
      </c>
      <c r="C9" s="65">
        <f>VLOOKUP($A9,'Return Data'!$B$7:$R$2292,4,0)</f>
        <v>69.84</v>
      </c>
      <c r="D9" s="65">
        <f>VLOOKUP($A9,'Return Data'!$B$7:$R$2292,10,0)</f>
        <v>-11.043200000000001</v>
      </c>
      <c r="E9" s="66">
        <f t="shared" si="0"/>
        <v>20</v>
      </c>
      <c r="F9" s="65">
        <f>VLOOKUP($A9,'Return Data'!$B$7:$R$2292,11,0)</f>
        <v>-3.1747999999999998</v>
      </c>
      <c r="G9" s="66">
        <f t="shared" si="1"/>
        <v>20</v>
      </c>
      <c r="H9" s="65">
        <f>VLOOKUP($A9,'Return Data'!$B$7:$R$2292,12,0)</f>
        <v>10.105600000000001</v>
      </c>
      <c r="I9" s="66">
        <f t="shared" ref="I9:I32" si="2">RANK(H9,H$8:H$32,0)</f>
        <v>9</v>
      </c>
      <c r="J9" s="65">
        <f>VLOOKUP($A9,'Return Data'!$B$7:$R$2292,13,0)</f>
        <v>17.714500000000001</v>
      </c>
      <c r="K9" s="66">
        <f t="shared" ref="K9:K32" si="3">RANK(J9,J$8:J$32,0)</f>
        <v>15</v>
      </c>
      <c r="L9" s="65">
        <f>VLOOKUP($A9,'Return Data'!$B$7:$R$2292,17,0)</f>
        <v>23.075700000000001</v>
      </c>
      <c r="M9" s="66">
        <f t="shared" ref="M9:M32" si="4">RANK(L9,L$8:L$32,0)</f>
        <v>14</v>
      </c>
      <c r="N9" s="65">
        <f>VLOOKUP($A9,'Return Data'!$B$7:$R$2292,14,0)</f>
        <v>23.837499999999999</v>
      </c>
      <c r="O9" s="66">
        <f t="shared" ref="O9:O32" si="5">RANK(N9,N$8:N$32,0)</f>
        <v>8</v>
      </c>
      <c r="P9" s="65">
        <f>VLOOKUP($A9,'Return Data'!$B$7:$R$2292,15,0)</f>
        <v>20.300699999999999</v>
      </c>
      <c r="Q9" s="66">
        <f t="shared" ref="Q9:Q32" si="6">RANK(P9,P$8:P$32,0)</f>
        <v>1</v>
      </c>
      <c r="R9" s="65">
        <f>VLOOKUP($A9,'Return Data'!$B$7:$R$2292,16,0)</f>
        <v>19.485600000000002</v>
      </c>
      <c r="S9" s="67">
        <f t="shared" ref="S9:S32" si="7">RANK(R9,R$8:R$32,0)</f>
        <v>8</v>
      </c>
    </row>
    <row r="10" spans="1:20" x14ac:dyDescent="0.3">
      <c r="A10" s="63" t="s">
        <v>1130</v>
      </c>
      <c r="B10" s="64">
        <f>VLOOKUP($A10,'Return Data'!$B$7:$R$2292,3,0)</f>
        <v>44616</v>
      </c>
      <c r="C10" s="65">
        <f>VLOOKUP($A10,'Return Data'!$B$7:$R$2292,4,0)</f>
        <v>16.84</v>
      </c>
      <c r="D10" s="65">
        <f>VLOOKUP($A10,'Return Data'!$B$7:$R$2292,10,0)</f>
        <v>-11.461600000000001</v>
      </c>
      <c r="E10" s="66">
        <f t="shared" si="0"/>
        <v>22</v>
      </c>
      <c r="F10" s="65">
        <f>VLOOKUP($A10,'Return Data'!$B$7:$R$2292,11,0)</f>
        <v>4.6612999999999998</v>
      </c>
      <c r="G10" s="66">
        <f t="shared" si="1"/>
        <v>3</v>
      </c>
      <c r="H10" s="65">
        <f>VLOOKUP($A10,'Return Data'!$B$7:$R$2292,12,0)</f>
        <v>15.738799999999999</v>
      </c>
      <c r="I10" s="66">
        <f t="shared" si="2"/>
        <v>2</v>
      </c>
      <c r="J10" s="65">
        <f>VLOOKUP($A10,'Return Data'!$B$7:$R$2292,13,0)</f>
        <v>25.765499999999999</v>
      </c>
      <c r="K10" s="66">
        <f t="shared" si="3"/>
        <v>4</v>
      </c>
      <c r="L10" s="65">
        <f>VLOOKUP($A10,'Return Data'!$B$7:$R$2292,17,0)</f>
        <v>29.335899999999999</v>
      </c>
      <c r="M10" s="66">
        <f t="shared" si="4"/>
        <v>4</v>
      </c>
      <c r="N10" s="65">
        <f>VLOOKUP($A10,'Return Data'!$B$7:$R$2292,14,0)</f>
        <v>23.8916</v>
      </c>
      <c r="O10" s="66">
        <f t="shared" si="5"/>
        <v>7</v>
      </c>
      <c r="P10" s="65">
        <f>VLOOKUP($A10,'Return Data'!$B$7:$R$2292,15,0)</f>
        <v>15.2935</v>
      </c>
      <c r="Q10" s="66">
        <f t="shared" si="6"/>
        <v>8</v>
      </c>
      <c r="R10" s="65">
        <f>VLOOKUP($A10,'Return Data'!$B$7:$R$2292,16,0)</f>
        <v>9.3668999999999993</v>
      </c>
      <c r="S10" s="67">
        <f t="shared" si="7"/>
        <v>25</v>
      </c>
    </row>
    <row r="11" spans="1:20" x14ac:dyDescent="0.3">
      <c r="A11" s="63" t="s">
        <v>1132</v>
      </c>
      <c r="B11" s="64">
        <f>VLOOKUP($A11,'Return Data'!$B$7:$R$2292,3,0)</f>
        <v>44616</v>
      </c>
      <c r="C11" s="65">
        <f>VLOOKUP($A11,'Return Data'!$B$7:$R$2292,4,0)</f>
        <v>60.173999999999999</v>
      </c>
      <c r="D11" s="65">
        <f>VLOOKUP($A11,'Return Data'!$B$7:$R$2292,10,0)</f>
        <v>-8.8645999999999994</v>
      </c>
      <c r="E11" s="66">
        <f t="shared" si="0"/>
        <v>4</v>
      </c>
      <c r="F11" s="65">
        <f>VLOOKUP($A11,'Return Data'!$B$7:$R$2292,11,0)</f>
        <v>-2.6232000000000002</v>
      </c>
      <c r="G11" s="66">
        <f t="shared" si="1"/>
        <v>18</v>
      </c>
      <c r="H11" s="65">
        <f>VLOOKUP($A11,'Return Data'!$B$7:$R$2292,12,0)</f>
        <v>9.5107999999999997</v>
      </c>
      <c r="I11" s="66">
        <f t="shared" si="2"/>
        <v>12</v>
      </c>
      <c r="J11" s="65">
        <f>VLOOKUP($A11,'Return Data'!$B$7:$R$2292,13,0)</f>
        <v>18.513400000000001</v>
      </c>
      <c r="K11" s="66">
        <f t="shared" si="3"/>
        <v>13</v>
      </c>
      <c r="L11" s="65">
        <f>VLOOKUP($A11,'Return Data'!$B$7:$R$2292,17,0)</f>
        <v>24.289100000000001</v>
      </c>
      <c r="M11" s="66">
        <f t="shared" si="4"/>
        <v>12</v>
      </c>
      <c r="N11" s="65">
        <f>VLOOKUP($A11,'Return Data'!$B$7:$R$2292,14,0)</f>
        <v>23.994399999999999</v>
      </c>
      <c r="O11" s="66">
        <f t="shared" si="5"/>
        <v>6</v>
      </c>
      <c r="P11" s="65">
        <f>VLOOKUP($A11,'Return Data'!$B$7:$R$2292,15,0)</f>
        <v>15.2742</v>
      </c>
      <c r="Q11" s="66">
        <f t="shared" si="6"/>
        <v>9</v>
      </c>
      <c r="R11" s="65">
        <f>VLOOKUP($A11,'Return Data'!$B$7:$R$2292,16,0)</f>
        <v>18.770900000000001</v>
      </c>
      <c r="S11" s="67">
        <f t="shared" si="7"/>
        <v>13</v>
      </c>
    </row>
    <row r="12" spans="1:20" x14ac:dyDescent="0.3">
      <c r="A12" s="63" t="s">
        <v>1133</v>
      </c>
      <c r="B12" s="64">
        <f>VLOOKUP($A12,'Return Data'!$B$7:$R$2292,3,0)</f>
        <v>44616</v>
      </c>
      <c r="C12" s="65">
        <f>VLOOKUP($A12,'Return Data'!$B$7:$R$2292,4,0)</f>
        <v>88.06</v>
      </c>
      <c r="D12" s="65">
        <f>VLOOKUP($A12,'Return Data'!$B$7:$R$2292,10,0)</f>
        <v>-10.3094</v>
      </c>
      <c r="E12" s="66">
        <f t="shared" si="0"/>
        <v>14</v>
      </c>
      <c r="F12" s="65">
        <f>VLOOKUP($A12,'Return Data'!$B$7:$R$2292,11,0)</f>
        <v>-5.68</v>
      </c>
      <c r="G12" s="66">
        <f t="shared" si="1"/>
        <v>23</v>
      </c>
      <c r="H12" s="65">
        <f>VLOOKUP($A12,'Return Data'!$B$7:$R$2292,12,0)</f>
        <v>1.3838999999999999</v>
      </c>
      <c r="I12" s="66">
        <f t="shared" si="2"/>
        <v>24</v>
      </c>
      <c r="J12" s="65">
        <f>VLOOKUP($A12,'Return Data'!$B$7:$R$2292,13,0)</f>
        <v>9.9609000000000005</v>
      </c>
      <c r="K12" s="66">
        <f t="shared" si="3"/>
        <v>22</v>
      </c>
      <c r="L12" s="65">
        <f>VLOOKUP($A12,'Return Data'!$B$7:$R$2292,17,0)</f>
        <v>16.829000000000001</v>
      </c>
      <c r="M12" s="66">
        <f t="shared" si="4"/>
        <v>22</v>
      </c>
      <c r="N12" s="65">
        <f>VLOOKUP($A12,'Return Data'!$B$7:$R$2292,14,0)</f>
        <v>18.856000000000002</v>
      </c>
      <c r="O12" s="66">
        <f t="shared" si="5"/>
        <v>17</v>
      </c>
      <c r="P12" s="65">
        <f>VLOOKUP($A12,'Return Data'!$B$7:$R$2292,15,0)</f>
        <v>12.9337</v>
      </c>
      <c r="Q12" s="66">
        <f t="shared" si="6"/>
        <v>16</v>
      </c>
      <c r="R12" s="65">
        <f>VLOOKUP($A12,'Return Data'!$B$7:$R$2292,16,0)</f>
        <v>17.4618</v>
      </c>
      <c r="S12" s="67">
        <f t="shared" si="7"/>
        <v>17</v>
      </c>
    </row>
    <row r="13" spans="1:20" x14ac:dyDescent="0.3">
      <c r="A13" s="63" t="s">
        <v>1135</v>
      </c>
      <c r="B13" s="64">
        <f>VLOOKUP($A13,'Return Data'!$B$7:$R$2292,3,0)</f>
        <v>44616</v>
      </c>
      <c r="C13" s="65">
        <f>VLOOKUP($A13,'Return Data'!$B$7:$R$2292,4,0)</f>
        <v>50.533000000000001</v>
      </c>
      <c r="D13" s="65">
        <f>VLOOKUP($A13,'Return Data'!$B$7:$R$2292,10,0)</f>
        <v>-10.6591</v>
      </c>
      <c r="E13" s="66">
        <f t="shared" si="0"/>
        <v>17</v>
      </c>
      <c r="F13" s="65">
        <f>VLOOKUP($A13,'Return Data'!$B$7:$R$2292,11,0)</f>
        <v>-1.0011000000000001</v>
      </c>
      <c r="G13" s="66">
        <f t="shared" si="1"/>
        <v>14</v>
      </c>
      <c r="H13" s="65">
        <f>VLOOKUP($A13,'Return Data'!$B$7:$R$2292,12,0)</f>
        <v>8.0227000000000004</v>
      </c>
      <c r="I13" s="66">
        <f t="shared" si="2"/>
        <v>16</v>
      </c>
      <c r="J13" s="65">
        <f>VLOOKUP($A13,'Return Data'!$B$7:$R$2292,13,0)</f>
        <v>18.037400000000002</v>
      </c>
      <c r="K13" s="66">
        <f t="shared" si="3"/>
        <v>14</v>
      </c>
      <c r="L13" s="65">
        <f>VLOOKUP($A13,'Return Data'!$B$7:$R$2292,17,0)</f>
        <v>27.221399999999999</v>
      </c>
      <c r="M13" s="66">
        <f t="shared" si="4"/>
        <v>7</v>
      </c>
      <c r="N13" s="65">
        <f>VLOOKUP($A13,'Return Data'!$B$7:$R$2292,14,0)</f>
        <v>24.744399999999999</v>
      </c>
      <c r="O13" s="66">
        <f t="shared" si="5"/>
        <v>4</v>
      </c>
      <c r="P13" s="65">
        <f>VLOOKUP($A13,'Return Data'!$B$7:$R$2292,15,0)</f>
        <v>17.305700000000002</v>
      </c>
      <c r="Q13" s="66">
        <f t="shared" si="6"/>
        <v>4</v>
      </c>
      <c r="R13" s="65">
        <f>VLOOKUP($A13,'Return Data'!$B$7:$R$2292,16,0)</f>
        <v>20.478200000000001</v>
      </c>
      <c r="S13" s="67">
        <f t="shared" si="7"/>
        <v>4</v>
      </c>
    </row>
    <row r="14" spans="1:20" x14ac:dyDescent="0.3">
      <c r="A14" s="63" t="s">
        <v>1138</v>
      </c>
      <c r="B14" s="64">
        <f>VLOOKUP($A14,'Return Data'!$B$7:$R$2292,3,0)</f>
        <v>44616</v>
      </c>
      <c r="C14" s="65">
        <f>VLOOKUP($A14,'Return Data'!$B$7:$R$2292,4,0)</f>
        <v>1459.5363</v>
      </c>
      <c r="D14" s="65">
        <f>VLOOKUP($A14,'Return Data'!$B$7:$R$2292,10,0)</f>
        <v>-12.8817</v>
      </c>
      <c r="E14" s="66">
        <f t="shared" si="0"/>
        <v>24</v>
      </c>
      <c r="F14" s="65">
        <f>VLOOKUP($A14,'Return Data'!$B$7:$R$2292,11,0)</f>
        <v>-6.1952999999999996</v>
      </c>
      <c r="G14" s="66">
        <f t="shared" si="1"/>
        <v>24</v>
      </c>
      <c r="H14" s="65">
        <f>VLOOKUP($A14,'Return Data'!$B$7:$R$2292,12,0)</f>
        <v>1.8425</v>
      </c>
      <c r="I14" s="66">
        <f t="shared" si="2"/>
        <v>23</v>
      </c>
      <c r="J14" s="65">
        <f>VLOOKUP($A14,'Return Data'!$B$7:$R$2292,13,0)</f>
        <v>6.9263000000000003</v>
      </c>
      <c r="K14" s="66">
        <f t="shared" si="3"/>
        <v>25</v>
      </c>
      <c r="L14" s="65">
        <f>VLOOKUP($A14,'Return Data'!$B$7:$R$2292,17,0)</f>
        <v>17.236000000000001</v>
      </c>
      <c r="M14" s="66">
        <f t="shared" si="4"/>
        <v>21</v>
      </c>
      <c r="N14" s="65">
        <f>VLOOKUP($A14,'Return Data'!$B$7:$R$2292,14,0)</f>
        <v>15.420500000000001</v>
      </c>
      <c r="O14" s="66">
        <f t="shared" si="5"/>
        <v>23</v>
      </c>
      <c r="P14" s="65">
        <f>VLOOKUP($A14,'Return Data'!$B$7:$R$2292,15,0)</f>
        <v>11.2552</v>
      </c>
      <c r="Q14" s="66">
        <f t="shared" si="6"/>
        <v>20</v>
      </c>
      <c r="R14" s="65">
        <f>VLOOKUP($A14,'Return Data'!$B$7:$R$2292,16,0)</f>
        <v>17.513400000000001</v>
      </c>
      <c r="S14" s="67">
        <f t="shared" si="7"/>
        <v>16</v>
      </c>
    </row>
    <row r="15" spans="1:20" x14ac:dyDescent="0.3">
      <c r="A15" s="63" t="s">
        <v>1140</v>
      </c>
      <c r="B15" s="64">
        <f>VLOOKUP($A15,'Return Data'!$B$7:$R$2292,3,0)</f>
        <v>44616</v>
      </c>
      <c r="C15" s="65">
        <f>VLOOKUP($A15,'Return Data'!$B$7:$R$2292,4,0)</f>
        <v>90.105999999999995</v>
      </c>
      <c r="D15" s="65">
        <f>VLOOKUP($A15,'Return Data'!$B$7:$R$2292,10,0)</f>
        <v>-8.4168000000000003</v>
      </c>
      <c r="E15" s="66">
        <f t="shared" si="0"/>
        <v>2</v>
      </c>
      <c r="F15" s="65">
        <f>VLOOKUP($A15,'Return Data'!$B$7:$R$2292,11,0)</f>
        <v>-5.21E-2</v>
      </c>
      <c r="G15" s="66">
        <f t="shared" si="1"/>
        <v>8</v>
      </c>
      <c r="H15" s="65">
        <f>VLOOKUP($A15,'Return Data'!$B$7:$R$2292,12,0)</f>
        <v>5.9733999999999998</v>
      </c>
      <c r="I15" s="66">
        <f t="shared" si="2"/>
        <v>20</v>
      </c>
      <c r="J15" s="65">
        <f>VLOOKUP($A15,'Return Data'!$B$7:$R$2292,13,0)</f>
        <v>16.599799999999998</v>
      </c>
      <c r="K15" s="66">
        <f t="shared" si="3"/>
        <v>17</v>
      </c>
      <c r="L15" s="65">
        <f>VLOOKUP($A15,'Return Data'!$B$7:$R$2292,17,0)</f>
        <v>22.3568</v>
      </c>
      <c r="M15" s="66">
        <f t="shared" si="4"/>
        <v>16</v>
      </c>
      <c r="N15" s="65">
        <f>VLOOKUP($A15,'Return Data'!$B$7:$R$2292,14,0)</f>
        <v>19.351700000000001</v>
      </c>
      <c r="O15" s="66">
        <f t="shared" si="5"/>
        <v>15</v>
      </c>
      <c r="P15" s="65">
        <f>VLOOKUP($A15,'Return Data'!$B$7:$R$2292,15,0)</f>
        <v>13.088100000000001</v>
      </c>
      <c r="Q15" s="66">
        <f t="shared" si="6"/>
        <v>15</v>
      </c>
      <c r="R15" s="65">
        <f>VLOOKUP($A15,'Return Data'!$B$7:$R$2292,16,0)</f>
        <v>18.778400000000001</v>
      </c>
      <c r="S15" s="67">
        <f t="shared" si="7"/>
        <v>12</v>
      </c>
    </row>
    <row r="16" spans="1:20" x14ac:dyDescent="0.3">
      <c r="A16" s="63" t="s">
        <v>1142</v>
      </c>
      <c r="B16" s="64">
        <f>VLOOKUP($A16,'Return Data'!$B$7:$R$2292,3,0)</f>
        <v>44616</v>
      </c>
      <c r="C16" s="65">
        <f>VLOOKUP($A16,'Return Data'!$B$7:$R$2292,4,0)</f>
        <v>158.26</v>
      </c>
      <c r="D16" s="65">
        <f>VLOOKUP($A16,'Return Data'!$B$7:$R$2292,10,0)</f>
        <v>-11.1548</v>
      </c>
      <c r="E16" s="66">
        <f t="shared" si="0"/>
        <v>21</v>
      </c>
      <c r="F16" s="65">
        <f>VLOOKUP($A16,'Return Data'!$B$7:$R$2292,11,0)</f>
        <v>-1.9029</v>
      </c>
      <c r="G16" s="66">
        <f t="shared" si="1"/>
        <v>16</v>
      </c>
      <c r="H16" s="65">
        <f>VLOOKUP($A16,'Return Data'!$B$7:$R$2292,12,0)</f>
        <v>7.1279000000000003</v>
      </c>
      <c r="I16" s="66">
        <f t="shared" si="2"/>
        <v>19</v>
      </c>
      <c r="J16" s="65">
        <f>VLOOKUP($A16,'Return Data'!$B$7:$R$2292,13,0)</f>
        <v>17.674199999999999</v>
      </c>
      <c r="K16" s="66">
        <f t="shared" si="3"/>
        <v>16</v>
      </c>
      <c r="L16" s="65">
        <f>VLOOKUP($A16,'Return Data'!$B$7:$R$2292,17,0)</f>
        <v>24.451499999999999</v>
      </c>
      <c r="M16" s="66">
        <f t="shared" si="4"/>
        <v>11</v>
      </c>
      <c r="N16" s="65">
        <f>VLOOKUP($A16,'Return Data'!$B$7:$R$2292,14,0)</f>
        <v>19.211600000000001</v>
      </c>
      <c r="O16" s="66">
        <f t="shared" si="5"/>
        <v>16</v>
      </c>
      <c r="P16" s="65">
        <f>VLOOKUP($A16,'Return Data'!$B$7:$R$2292,15,0)</f>
        <v>12.9133</v>
      </c>
      <c r="Q16" s="66">
        <f t="shared" si="6"/>
        <v>17</v>
      </c>
      <c r="R16" s="65">
        <f>VLOOKUP($A16,'Return Data'!$B$7:$R$2292,16,0)</f>
        <v>18.253299999999999</v>
      </c>
      <c r="S16" s="67">
        <f t="shared" si="7"/>
        <v>15</v>
      </c>
    </row>
    <row r="17" spans="1:19" x14ac:dyDescent="0.3">
      <c r="A17" s="63" t="s">
        <v>1144</v>
      </c>
      <c r="B17" s="64">
        <f>VLOOKUP($A17,'Return Data'!$B$7:$R$2292,3,0)</f>
        <v>44616</v>
      </c>
      <c r="C17" s="65">
        <f>VLOOKUP($A17,'Return Data'!$B$7:$R$2292,4,0)</f>
        <v>16.579999999999998</v>
      </c>
      <c r="D17" s="65">
        <f>VLOOKUP($A17,'Return Data'!$B$7:$R$2292,10,0)</f>
        <v>-12.8744</v>
      </c>
      <c r="E17" s="66">
        <f t="shared" si="0"/>
        <v>23</v>
      </c>
      <c r="F17" s="65">
        <f>VLOOKUP($A17,'Return Data'!$B$7:$R$2292,11,0)</f>
        <v>-6.2217000000000002</v>
      </c>
      <c r="G17" s="66">
        <f t="shared" si="1"/>
        <v>25</v>
      </c>
      <c r="H17" s="65">
        <f>VLOOKUP($A17,'Return Data'!$B$7:$R$2292,12,0)</f>
        <v>3.6898</v>
      </c>
      <c r="I17" s="66">
        <f t="shared" si="2"/>
        <v>21</v>
      </c>
      <c r="J17" s="65">
        <f>VLOOKUP($A17,'Return Data'!$B$7:$R$2292,13,0)</f>
        <v>8.4368999999999996</v>
      </c>
      <c r="K17" s="66">
        <f t="shared" si="3"/>
        <v>23</v>
      </c>
      <c r="L17" s="65">
        <f>VLOOKUP($A17,'Return Data'!$B$7:$R$2292,17,0)</f>
        <v>17.9115</v>
      </c>
      <c r="M17" s="66">
        <f t="shared" si="4"/>
        <v>19</v>
      </c>
      <c r="N17" s="65">
        <f>VLOOKUP($A17,'Return Data'!$B$7:$R$2292,14,0)</f>
        <v>15.7797</v>
      </c>
      <c r="O17" s="66">
        <f t="shared" si="5"/>
        <v>21</v>
      </c>
      <c r="P17" s="65">
        <f>VLOOKUP($A17,'Return Data'!$B$7:$R$2292,15,0)</f>
        <v>10.3874</v>
      </c>
      <c r="Q17" s="66">
        <f t="shared" si="6"/>
        <v>21</v>
      </c>
      <c r="R17" s="65">
        <f>VLOOKUP($A17,'Return Data'!$B$7:$R$2292,16,0)</f>
        <v>10.454499999999999</v>
      </c>
      <c r="S17" s="67">
        <f t="shared" si="7"/>
        <v>24</v>
      </c>
    </row>
    <row r="18" spans="1:19" x14ac:dyDescent="0.3">
      <c r="A18" s="63" t="s">
        <v>1146</v>
      </c>
      <c r="B18" s="64">
        <f>VLOOKUP($A18,'Return Data'!$B$7:$R$2292,3,0)</f>
        <v>44616</v>
      </c>
      <c r="C18" s="65">
        <f>VLOOKUP($A18,'Return Data'!$B$7:$R$2292,4,0)</f>
        <v>90.73</v>
      </c>
      <c r="D18" s="65">
        <f>VLOOKUP($A18,'Return Data'!$B$7:$R$2292,10,0)</f>
        <v>-10.777900000000001</v>
      </c>
      <c r="E18" s="66">
        <f t="shared" si="0"/>
        <v>18</v>
      </c>
      <c r="F18" s="65">
        <f>VLOOKUP($A18,'Return Data'!$B$7:$R$2292,11,0)</f>
        <v>0.43169999999999997</v>
      </c>
      <c r="G18" s="66">
        <f t="shared" si="1"/>
        <v>7</v>
      </c>
      <c r="H18" s="65">
        <f>VLOOKUP($A18,'Return Data'!$B$7:$R$2292,12,0)</f>
        <v>9.4186999999999994</v>
      </c>
      <c r="I18" s="66">
        <f t="shared" si="2"/>
        <v>13</v>
      </c>
      <c r="J18" s="65">
        <f>VLOOKUP($A18,'Return Data'!$B$7:$R$2292,13,0)</f>
        <v>15.535500000000001</v>
      </c>
      <c r="K18" s="66">
        <f t="shared" si="3"/>
        <v>19</v>
      </c>
      <c r="L18" s="65">
        <f>VLOOKUP($A18,'Return Data'!$B$7:$R$2292,17,0)</f>
        <v>21.934899999999999</v>
      </c>
      <c r="M18" s="66">
        <f t="shared" si="4"/>
        <v>18</v>
      </c>
      <c r="N18" s="65">
        <f>VLOOKUP($A18,'Return Data'!$B$7:$R$2292,14,0)</f>
        <v>22.158200000000001</v>
      </c>
      <c r="O18" s="66">
        <f t="shared" si="5"/>
        <v>13</v>
      </c>
      <c r="P18" s="65">
        <f>VLOOKUP($A18,'Return Data'!$B$7:$R$2292,15,0)</f>
        <v>16.678899999999999</v>
      </c>
      <c r="Q18" s="66">
        <f t="shared" si="6"/>
        <v>5</v>
      </c>
      <c r="R18" s="65">
        <f>VLOOKUP($A18,'Return Data'!$B$7:$R$2292,16,0)</f>
        <v>19.584900000000001</v>
      </c>
      <c r="S18" s="67">
        <f t="shared" si="7"/>
        <v>6</v>
      </c>
    </row>
    <row r="19" spans="1:19" x14ac:dyDescent="0.3">
      <c r="A19" s="63" t="s">
        <v>1148</v>
      </c>
      <c r="B19" s="64">
        <f>VLOOKUP($A19,'Return Data'!$B$7:$R$2292,3,0)</f>
        <v>44616</v>
      </c>
      <c r="C19" s="65">
        <f>VLOOKUP($A19,'Return Data'!$B$7:$R$2292,4,0)</f>
        <v>73.442999999999998</v>
      </c>
      <c r="D19" s="65">
        <f>VLOOKUP($A19,'Return Data'!$B$7:$R$2292,10,0)</f>
        <v>-8.4787999999999997</v>
      </c>
      <c r="E19" s="66">
        <f t="shared" si="0"/>
        <v>3</v>
      </c>
      <c r="F19" s="65">
        <f>VLOOKUP($A19,'Return Data'!$B$7:$R$2292,11,0)</f>
        <v>-0.40279999999999999</v>
      </c>
      <c r="G19" s="66">
        <f t="shared" si="1"/>
        <v>11</v>
      </c>
      <c r="H19" s="65">
        <f>VLOOKUP($A19,'Return Data'!$B$7:$R$2292,12,0)</f>
        <v>9.8246000000000002</v>
      </c>
      <c r="I19" s="66">
        <f t="shared" si="2"/>
        <v>10</v>
      </c>
      <c r="J19" s="65">
        <f>VLOOKUP($A19,'Return Data'!$B$7:$R$2292,13,0)</f>
        <v>18.6248</v>
      </c>
      <c r="K19" s="66">
        <f t="shared" si="3"/>
        <v>12</v>
      </c>
      <c r="L19" s="65">
        <f>VLOOKUP($A19,'Return Data'!$B$7:$R$2292,17,0)</f>
        <v>25.483499999999999</v>
      </c>
      <c r="M19" s="66">
        <f t="shared" si="4"/>
        <v>8</v>
      </c>
      <c r="N19" s="65">
        <f>VLOOKUP($A19,'Return Data'!$B$7:$R$2292,14,0)</f>
        <v>24.8508</v>
      </c>
      <c r="O19" s="66">
        <f t="shared" si="5"/>
        <v>3</v>
      </c>
      <c r="P19" s="65">
        <f>VLOOKUP($A19,'Return Data'!$B$7:$R$2292,15,0)</f>
        <v>16.306000000000001</v>
      </c>
      <c r="Q19" s="66">
        <f t="shared" si="6"/>
        <v>6</v>
      </c>
      <c r="R19" s="65">
        <f>VLOOKUP($A19,'Return Data'!$B$7:$R$2292,16,0)</f>
        <v>19.9312</v>
      </c>
      <c r="S19" s="67">
        <f t="shared" si="7"/>
        <v>5</v>
      </c>
    </row>
    <row r="20" spans="1:19" x14ac:dyDescent="0.3">
      <c r="A20" s="63" t="s">
        <v>1149</v>
      </c>
      <c r="B20" s="64">
        <f>VLOOKUP($A20,'Return Data'!$B$7:$R$2292,3,0)</f>
        <v>44616</v>
      </c>
      <c r="C20" s="65">
        <f>VLOOKUP($A20,'Return Data'!$B$7:$R$2292,4,0)</f>
        <v>202.29</v>
      </c>
      <c r="D20" s="65">
        <f>VLOOKUP($A20,'Return Data'!$B$7:$R$2292,10,0)</f>
        <v>-10.471299999999999</v>
      </c>
      <c r="E20" s="66">
        <f t="shared" si="0"/>
        <v>15</v>
      </c>
      <c r="F20" s="65">
        <f>VLOOKUP($A20,'Return Data'!$B$7:$R$2292,11,0)</f>
        <v>-5.1573000000000002</v>
      </c>
      <c r="G20" s="66">
        <f t="shared" si="1"/>
        <v>21</v>
      </c>
      <c r="H20" s="65">
        <f>VLOOKUP($A20,'Return Data'!$B$7:$R$2292,12,0)</f>
        <v>2.1924999999999999</v>
      </c>
      <c r="I20" s="66">
        <f t="shared" si="2"/>
        <v>22</v>
      </c>
      <c r="J20" s="65">
        <f>VLOOKUP($A20,'Return Data'!$B$7:$R$2292,13,0)</f>
        <v>10.643800000000001</v>
      </c>
      <c r="K20" s="66">
        <f t="shared" si="3"/>
        <v>21</v>
      </c>
      <c r="L20" s="65">
        <f>VLOOKUP($A20,'Return Data'!$B$7:$R$2292,17,0)</f>
        <v>16.1829</v>
      </c>
      <c r="M20" s="66">
        <f t="shared" si="4"/>
        <v>23</v>
      </c>
      <c r="N20" s="65">
        <f>VLOOKUP($A20,'Return Data'!$B$7:$R$2292,14,0)</f>
        <v>15.7835</v>
      </c>
      <c r="O20" s="66">
        <f t="shared" si="5"/>
        <v>20</v>
      </c>
      <c r="P20" s="65">
        <f>VLOOKUP($A20,'Return Data'!$B$7:$R$2292,15,0)</f>
        <v>11.9968</v>
      </c>
      <c r="Q20" s="66">
        <f t="shared" si="6"/>
        <v>18</v>
      </c>
      <c r="R20" s="65">
        <f>VLOOKUP($A20,'Return Data'!$B$7:$R$2292,16,0)</f>
        <v>18.471599999999999</v>
      </c>
      <c r="S20" s="67">
        <f t="shared" si="7"/>
        <v>14</v>
      </c>
    </row>
    <row r="21" spans="1:19" x14ac:dyDescent="0.3">
      <c r="A21" s="63" t="s">
        <v>1151</v>
      </c>
      <c r="B21" s="64">
        <f>VLOOKUP($A21,'Return Data'!$B$7:$R$2292,3,0)</f>
        <v>44616</v>
      </c>
      <c r="C21" s="65">
        <f>VLOOKUP($A21,'Return Data'!$B$7:$R$2292,4,0)</f>
        <v>16.854299999999999</v>
      </c>
      <c r="D21" s="65">
        <f>VLOOKUP($A21,'Return Data'!$B$7:$R$2292,10,0)</f>
        <v>-9.5265000000000004</v>
      </c>
      <c r="E21" s="66">
        <f t="shared" si="0"/>
        <v>8</v>
      </c>
      <c r="F21" s="65">
        <f>VLOOKUP($A21,'Return Data'!$B$7:$R$2292,11,0)</f>
        <v>-0.34289999999999998</v>
      </c>
      <c r="G21" s="66">
        <f t="shared" si="1"/>
        <v>10</v>
      </c>
      <c r="H21" s="65">
        <f>VLOOKUP($A21,'Return Data'!$B$7:$R$2292,12,0)</f>
        <v>7.8848000000000003</v>
      </c>
      <c r="I21" s="66">
        <f t="shared" si="2"/>
        <v>17</v>
      </c>
      <c r="J21" s="65">
        <f>VLOOKUP($A21,'Return Data'!$B$7:$R$2292,13,0)</f>
        <v>21.846499999999999</v>
      </c>
      <c r="K21" s="66">
        <f t="shared" si="3"/>
        <v>8</v>
      </c>
      <c r="L21" s="65">
        <f>VLOOKUP($A21,'Return Data'!$B$7:$R$2292,17,0)</f>
        <v>24.783799999999999</v>
      </c>
      <c r="M21" s="66">
        <f t="shared" si="4"/>
        <v>9</v>
      </c>
      <c r="N21" s="65">
        <f>VLOOKUP($A21,'Return Data'!$B$7:$R$2292,14,0)</f>
        <v>23.0871</v>
      </c>
      <c r="O21" s="66">
        <f t="shared" si="5"/>
        <v>12</v>
      </c>
      <c r="P21" s="65"/>
      <c r="Q21" s="66"/>
      <c r="R21" s="65">
        <f>VLOOKUP($A21,'Return Data'!$B$7:$R$2292,16,0)</f>
        <v>13.6805</v>
      </c>
      <c r="S21" s="67">
        <f t="shared" si="7"/>
        <v>23</v>
      </c>
    </row>
    <row r="22" spans="1:19" x14ac:dyDescent="0.3">
      <c r="A22" s="63" t="s">
        <v>1153</v>
      </c>
      <c r="B22" s="64">
        <f>VLOOKUP($A22,'Return Data'!$B$7:$R$2292,3,0)</f>
        <v>44616</v>
      </c>
      <c r="C22" s="65">
        <f>VLOOKUP($A22,'Return Data'!$B$7:$R$2292,4,0)</f>
        <v>19.619</v>
      </c>
      <c r="D22" s="65">
        <f>VLOOKUP($A22,'Return Data'!$B$7:$R$2292,10,0)</f>
        <v>-10.5381</v>
      </c>
      <c r="E22" s="66">
        <f t="shared" si="0"/>
        <v>16</v>
      </c>
      <c r="F22" s="65">
        <f>VLOOKUP($A22,'Return Data'!$B$7:$R$2292,11,0)</f>
        <v>-1.1537999999999999</v>
      </c>
      <c r="G22" s="66">
        <f t="shared" si="1"/>
        <v>15</v>
      </c>
      <c r="H22" s="65">
        <f>VLOOKUP($A22,'Return Data'!$B$7:$R$2292,12,0)</f>
        <v>8.3204999999999991</v>
      </c>
      <c r="I22" s="66">
        <f t="shared" si="2"/>
        <v>15</v>
      </c>
      <c r="J22" s="65">
        <f>VLOOKUP($A22,'Return Data'!$B$7:$R$2292,13,0)</f>
        <v>19.0762</v>
      </c>
      <c r="K22" s="66">
        <f t="shared" si="3"/>
        <v>11</v>
      </c>
      <c r="L22" s="65">
        <f>VLOOKUP($A22,'Return Data'!$B$7:$R$2292,17,0)</f>
        <v>28.756499999999999</v>
      </c>
      <c r="M22" s="66">
        <f t="shared" si="4"/>
        <v>5</v>
      </c>
      <c r="N22" s="65"/>
      <c r="O22" s="66"/>
      <c r="P22" s="65"/>
      <c r="Q22" s="66"/>
      <c r="R22" s="65">
        <f>VLOOKUP($A22,'Return Data'!$B$7:$R$2292,16,0)</f>
        <v>29.8748</v>
      </c>
      <c r="S22" s="67">
        <f t="shared" si="7"/>
        <v>2</v>
      </c>
    </row>
    <row r="23" spans="1:19" x14ac:dyDescent="0.3">
      <c r="A23" s="63" t="s">
        <v>1155</v>
      </c>
      <c r="B23" s="64">
        <f>VLOOKUP($A23,'Return Data'!$B$7:$R$2292,3,0)</f>
        <v>44616</v>
      </c>
      <c r="C23" s="65">
        <f>VLOOKUP($A23,'Return Data'!$B$7:$R$2292,4,0)</f>
        <v>46.401800000000001</v>
      </c>
      <c r="D23" s="65">
        <f>VLOOKUP($A23,'Return Data'!$B$7:$R$2292,10,0)</f>
        <v>-6.1185</v>
      </c>
      <c r="E23" s="66">
        <f t="shared" si="0"/>
        <v>1</v>
      </c>
      <c r="F23" s="65">
        <f>VLOOKUP($A23,'Return Data'!$B$7:$R$2292,11,0)</f>
        <v>11.3872</v>
      </c>
      <c r="G23" s="66">
        <f t="shared" si="1"/>
        <v>1</v>
      </c>
      <c r="H23" s="65">
        <f>VLOOKUP($A23,'Return Data'!$B$7:$R$2292,12,0)</f>
        <v>25.196400000000001</v>
      </c>
      <c r="I23" s="66">
        <f t="shared" si="2"/>
        <v>1</v>
      </c>
      <c r="J23" s="65">
        <f>VLOOKUP($A23,'Return Data'!$B$7:$R$2292,13,0)</f>
        <v>31.571000000000002</v>
      </c>
      <c r="K23" s="66">
        <f t="shared" si="3"/>
        <v>2</v>
      </c>
      <c r="L23" s="65">
        <f>VLOOKUP($A23,'Return Data'!$B$7:$R$2292,17,0)</f>
        <v>22.6127</v>
      </c>
      <c r="M23" s="66">
        <f t="shared" si="4"/>
        <v>15</v>
      </c>
      <c r="N23" s="65">
        <f>VLOOKUP($A23,'Return Data'!$B$7:$R$2292,14,0)</f>
        <v>23.814900000000002</v>
      </c>
      <c r="O23" s="66">
        <f t="shared" si="5"/>
        <v>9</v>
      </c>
      <c r="P23" s="65">
        <f>VLOOKUP($A23,'Return Data'!$B$7:$R$2292,15,0)</f>
        <v>14.108499999999999</v>
      </c>
      <c r="Q23" s="66">
        <f t="shared" si="6"/>
        <v>12</v>
      </c>
      <c r="R23" s="65">
        <f>VLOOKUP($A23,'Return Data'!$B$7:$R$2292,16,0)</f>
        <v>21.132300000000001</v>
      </c>
      <c r="S23" s="67">
        <f t="shared" si="7"/>
        <v>3</v>
      </c>
    </row>
    <row r="24" spans="1:19" x14ac:dyDescent="0.3">
      <c r="A24" s="63" t="s">
        <v>1158</v>
      </c>
      <c r="B24" s="64">
        <f>VLOOKUP($A24,'Return Data'!$B$7:$R$2292,3,0)</f>
        <v>44616</v>
      </c>
      <c r="C24" s="65">
        <f>VLOOKUP($A24,'Return Data'!$B$7:$R$2292,4,0)</f>
        <v>1990.9078</v>
      </c>
      <c r="D24" s="65">
        <f>VLOOKUP($A24,'Return Data'!$B$7:$R$2292,10,0)</f>
        <v>-10.0114</v>
      </c>
      <c r="E24" s="66">
        <f t="shared" si="0"/>
        <v>9</v>
      </c>
      <c r="F24" s="65">
        <f>VLOOKUP($A24,'Return Data'!$B$7:$R$2292,11,0)</f>
        <v>-0.2424</v>
      </c>
      <c r="G24" s="66">
        <f t="shared" si="1"/>
        <v>9</v>
      </c>
      <c r="H24" s="65">
        <f>VLOOKUP($A24,'Return Data'!$B$7:$R$2292,12,0)</f>
        <v>12.883599999999999</v>
      </c>
      <c r="I24" s="66">
        <f t="shared" si="2"/>
        <v>7</v>
      </c>
      <c r="J24" s="65">
        <f>VLOOKUP($A24,'Return Data'!$B$7:$R$2292,13,0)</f>
        <v>20.3781</v>
      </c>
      <c r="K24" s="66">
        <f t="shared" si="3"/>
        <v>9</v>
      </c>
      <c r="L24" s="65">
        <f>VLOOKUP($A24,'Return Data'!$B$7:$R$2292,17,0)</f>
        <v>24.496500000000001</v>
      </c>
      <c r="M24" s="66">
        <f t="shared" si="4"/>
        <v>10</v>
      </c>
      <c r="N24" s="65">
        <f>VLOOKUP($A24,'Return Data'!$B$7:$R$2292,14,0)</f>
        <v>23.1111</v>
      </c>
      <c r="O24" s="66">
        <f t="shared" si="5"/>
        <v>11</v>
      </c>
      <c r="P24" s="65">
        <f>VLOOKUP($A24,'Return Data'!$B$7:$R$2292,15,0)</f>
        <v>15.718500000000001</v>
      </c>
      <c r="Q24" s="66">
        <f t="shared" si="6"/>
        <v>7</v>
      </c>
      <c r="R24" s="65">
        <f>VLOOKUP($A24,'Return Data'!$B$7:$R$2292,16,0)</f>
        <v>16.1584</v>
      </c>
      <c r="S24" s="67">
        <f t="shared" si="7"/>
        <v>18</v>
      </c>
    </row>
    <row r="25" spans="1:19" x14ac:dyDescent="0.3">
      <c r="A25" s="63" t="s">
        <v>1159</v>
      </c>
      <c r="B25" s="64">
        <f>VLOOKUP($A25,'Return Data'!$B$7:$R$2292,3,0)</f>
        <v>44616</v>
      </c>
      <c r="C25" s="65">
        <f>VLOOKUP($A25,'Return Data'!$B$7:$R$2292,4,0)</f>
        <v>43.42</v>
      </c>
      <c r="D25" s="65">
        <f>VLOOKUP($A25,'Return Data'!$B$7:$R$2292,10,0)</f>
        <v>-9.1060999999999996</v>
      </c>
      <c r="E25" s="66">
        <f t="shared" si="0"/>
        <v>6</v>
      </c>
      <c r="F25" s="65">
        <f>VLOOKUP($A25,'Return Data'!$B$7:$R$2292,11,0)</f>
        <v>1.2593000000000001</v>
      </c>
      <c r="G25" s="66">
        <f t="shared" si="1"/>
        <v>5</v>
      </c>
      <c r="H25" s="65">
        <f>VLOOKUP($A25,'Return Data'!$B$7:$R$2292,12,0)</f>
        <v>15.6325</v>
      </c>
      <c r="I25" s="66">
        <f t="shared" si="2"/>
        <v>3</v>
      </c>
      <c r="J25" s="65">
        <f>VLOOKUP($A25,'Return Data'!$B$7:$R$2292,13,0)</f>
        <v>30.0779</v>
      </c>
      <c r="K25" s="66">
        <f t="shared" si="3"/>
        <v>3</v>
      </c>
      <c r="L25" s="65">
        <f>VLOOKUP($A25,'Return Data'!$B$7:$R$2292,17,0)</f>
        <v>42.1081</v>
      </c>
      <c r="M25" s="66">
        <f t="shared" si="4"/>
        <v>1</v>
      </c>
      <c r="N25" s="65">
        <f>VLOOKUP($A25,'Return Data'!$B$7:$R$2292,14,0)</f>
        <v>35.602499999999999</v>
      </c>
      <c r="O25" s="66">
        <f t="shared" si="5"/>
        <v>1</v>
      </c>
      <c r="P25" s="65">
        <f>VLOOKUP($A25,'Return Data'!$B$7:$R$2292,15,0)</f>
        <v>19.8795</v>
      </c>
      <c r="Q25" s="66">
        <f t="shared" si="6"/>
        <v>2</v>
      </c>
      <c r="R25" s="65">
        <f>VLOOKUP($A25,'Return Data'!$B$7:$R$2292,16,0)</f>
        <v>19.517299999999999</v>
      </c>
      <c r="S25" s="67">
        <f t="shared" si="7"/>
        <v>7</v>
      </c>
    </row>
    <row r="26" spans="1:19" x14ac:dyDescent="0.3">
      <c r="A26" s="63" t="s">
        <v>1164</v>
      </c>
      <c r="B26" s="64">
        <f>VLOOKUP($A26,'Return Data'!$B$7:$R$2292,3,0)</f>
        <v>44616</v>
      </c>
      <c r="C26" s="65">
        <f>VLOOKUP($A26,'Return Data'!$B$7:$R$2292,4,0)</f>
        <v>115.354</v>
      </c>
      <c r="D26" s="65">
        <f>VLOOKUP($A26,'Return Data'!$B$7:$R$2292,10,0)</f>
        <v>-8.9982000000000006</v>
      </c>
      <c r="E26" s="66">
        <f t="shared" si="0"/>
        <v>5</v>
      </c>
      <c r="F26" s="65">
        <f>VLOOKUP($A26,'Return Data'!$B$7:$R$2292,11,0)</f>
        <v>4.1604000000000001</v>
      </c>
      <c r="G26" s="66">
        <f t="shared" si="1"/>
        <v>4</v>
      </c>
      <c r="H26" s="65">
        <f>VLOOKUP($A26,'Return Data'!$B$7:$R$2292,12,0)</f>
        <v>9.6118000000000006</v>
      </c>
      <c r="I26" s="66">
        <f t="shared" si="2"/>
        <v>11</v>
      </c>
      <c r="J26" s="65">
        <f>VLOOKUP($A26,'Return Data'!$B$7:$R$2292,13,0)</f>
        <v>40.513500000000001</v>
      </c>
      <c r="K26" s="66">
        <f t="shared" si="3"/>
        <v>1</v>
      </c>
      <c r="L26" s="65">
        <f>VLOOKUP($A26,'Return Data'!$B$7:$R$2292,17,0)</f>
        <v>38.926499999999997</v>
      </c>
      <c r="M26" s="66">
        <f t="shared" si="4"/>
        <v>2</v>
      </c>
      <c r="N26" s="65">
        <f>VLOOKUP($A26,'Return Data'!$B$7:$R$2292,14,0)</f>
        <v>29.256499999999999</v>
      </c>
      <c r="O26" s="66">
        <f t="shared" si="5"/>
        <v>2</v>
      </c>
      <c r="P26" s="65">
        <f>VLOOKUP($A26,'Return Data'!$B$7:$R$2292,15,0)</f>
        <v>19.725899999999999</v>
      </c>
      <c r="Q26" s="66">
        <f t="shared" si="6"/>
        <v>3</v>
      </c>
      <c r="R26" s="65">
        <f>VLOOKUP($A26,'Return Data'!$B$7:$R$2292,16,0)</f>
        <v>15.6279</v>
      </c>
      <c r="S26" s="67">
        <f t="shared" si="7"/>
        <v>22</v>
      </c>
    </row>
    <row r="27" spans="1:19" x14ac:dyDescent="0.3">
      <c r="A27" s="63" t="s">
        <v>1165</v>
      </c>
      <c r="B27" s="64">
        <f>VLOOKUP($A27,'Return Data'!$B$7:$R$2292,3,0)</f>
        <v>44616</v>
      </c>
      <c r="C27" s="65">
        <f>VLOOKUP($A27,'Return Data'!$B$7:$R$2292,4,0)</f>
        <v>139.1695</v>
      </c>
      <c r="D27" s="65">
        <f>VLOOKUP($A27,'Return Data'!$B$7:$R$2292,10,0)</f>
        <v>-9.4449000000000005</v>
      </c>
      <c r="E27" s="66">
        <f t="shared" si="0"/>
        <v>7</v>
      </c>
      <c r="F27" s="65">
        <f>VLOOKUP($A27,'Return Data'!$B$7:$R$2292,11,0)</f>
        <v>4.6795999999999998</v>
      </c>
      <c r="G27" s="66">
        <f t="shared" si="1"/>
        <v>2</v>
      </c>
      <c r="H27" s="65">
        <f>VLOOKUP($A27,'Return Data'!$B$7:$R$2292,12,0)</f>
        <v>13.359299999999999</v>
      </c>
      <c r="I27" s="66">
        <f t="shared" si="2"/>
        <v>6</v>
      </c>
      <c r="J27" s="65">
        <f>VLOOKUP($A27,'Return Data'!$B$7:$R$2292,13,0)</f>
        <v>22.811</v>
      </c>
      <c r="K27" s="66">
        <f t="shared" si="3"/>
        <v>7</v>
      </c>
      <c r="L27" s="65">
        <f>VLOOKUP($A27,'Return Data'!$B$7:$R$2292,17,0)</f>
        <v>30.588899999999999</v>
      </c>
      <c r="M27" s="66">
        <f t="shared" si="4"/>
        <v>3</v>
      </c>
      <c r="N27" s="65">
        <f>VLOOKUP($A27,'Return Data'!$B$7:$R$2292,14,0)</f>
        <v>24.641200000000001</v>
      </c>
      <c r="O27" s="66">
        <f t="shared" si="5"/>
        <v>5</v>
      </c>
      <c r="P27" s="65">
        <f>VLOOKUP($A27,'Return Data'!$B$7:$R$2292,15,0)</f>
        <v>13.5794</v>
      </c>
      <c r="Q27" s="66">
        <f t="shared" si="6"/>
        <v>13</v>
      </c>
      <c r="R27" s="65">
        <f>VLOOKUP($A27,'Return Data'!$B$7:$R$2292,16,0)</f>
        <v>19.225200000000001</v>
      </c>
      <c r="S27" s="67">
        <f t="shared" si="7"/>
        <v>10</v>
      </c>
    </row>
    <row r="28" spans="1:19" x14ac:dyDescent="0.3">
      <c r="A28" s="63" t="s">
        <v>1168</v>
      </c>
      <c r="B28" s="64">
        <f>VLOOKUP($A28,'Return Data'!$B$7:$R$2292,3,0)</f>
        <v>44616</v>
      </c>
      <c r="C28" s="65">
        <f>VLOOKUP($A28,'Return Data'!$B$7:$R$2292,4,0)</f>
        <v>682.39300000000003</v>
      </c>
      <c r="D28" s="65">
        <f>VLOOKUP($A28,'Return Data'!$B$7:$R$2292,10,0)</f>
        <v>-10.028700000000001</v>
      </c>
      <c r="E28" s="66">
        <f t="shared" si="0"/>
        <v>10</v>
      </c>
      <c r="F28" s="65">
        <f>VLOOKUP($A28,'Return Data'!$B$7:$R$2292,11,0)</f>
        <v>-2.4508000000000001</v>
      </c>
      <c r="G28" s="66">
        <f t="shared" si="1"/>
        <v>17</v>
      </c>
      <c r="H28" s="65">
        <f>VLOOKUP($A28,'Return Data'!$B$7:$R$2292,12,0)</f>
        <v>8.6655999999999995</v>
      </c>
      <c r="I28" s="66">
        <f t="shared" si="2"/>
        <v>14</v>
      </c>
      <c r="J28" s="65">
        <f>VLOOKUP($A28,'Return Data'!$B$7:$R$2292,13,0)</f>
        <v>12.442600000000001</v>
      </c>
      <c r="K28" s="66">
        <f t="shared" si="3"/>
        <v>20</v>
      </c>
      <c r="L28" s="65">
        <f>VLOOKUP($A28,'Return Data'!$B$7:$R$2292,17,0)</f>
        <v>15.095000000000001</v>
      </c>
      <c r="M28" s="66">
        <f t="shared" si="4"/>
        <v>24</v>
      </c>
      <c r="N28" s="65">
        <f>VLOOKUP($A28,'Return Data'!$B$7:$R$2292,14,0)</f>
        <v>15.477399999999999</v>
      </c>
      <c r="O28" s="66">
        <f t="shared" si="5"/>
        <v>22</v>
      </c>
      <c r="P28" s="65">
        <f>VLOOKUP($A28,'Return Data'!$B$7:$R$2292,15,0)</f>
        <v>9.1900999999999993</v>
      </c>
      <c r="Q28" s="66">
        <f t="shared" si="6"/>
        <v>22</v>
      </c>
      <c r="R28" s="65">
        <f>VLOOKUP($A28,'Return Data'!$B$7:$R$2292,16,0)</f>
        <v>16.123000000000001</v>
      </c>
      <c r="S28" s="67">
        <f t="shared" si="7"/>
        <v>19</v>
      </c>
    </row>
    <row r="29" spans="1:19" x14ac:dyDescent="0.3">
      <c r="A29" s="63" t="s">
        <v>1170</v>
      </c>
      <c r="B29" s="64">
        <f>VLOOKUP($A29,'Return Data'!$B$7:$R$2292,3,0)</f>
        <v>44616</v>
      </c>
      <c r="C29" s="65">
        <f>VLOOKUP($A29,'Return Data'!$B$7:$R$2292,4,0)</f>
        <v>240.2927</v>
      </c>
      <c r="D29" s="65">
        <f>VLOOKUP($A29,'Return Data'!$B$7:$R$2292,10,0)</f>
        <v>-10.204800000000001</v>
      </c>
      <c r="E29" s="66">
        <f t="shared" si="0"/>
        <v>13</v>
      </c>
      <c r="F29" s="65">
        <f>VLOOKUP($A29,'Return Data'!$B$7:$R$2292,11,0)</f>
        <v>-2.9639000000000002</v>
      </c>
      <c r="G29" s="66">
        <f t="shared" si="1"/>
        <v>19</v>
      </c>
      <c r="H29" s="65">
        <f>VLOOKUP($A29,'Return Data'!$B$7:$R$2292,12,0)</f>
        <v>7.7470999999999997</v>
      </c>
      <c r="I29" s="66">
        <f t="shared" si="2"/>
        <v>18</v>
      </c>
      <c r="J29" s="65">
        <f>VLOOKUP($A29,'Return Data'!$B$7:$R$2292,13,0)</f>
        <v>16.247599999999998</v>
      </c>
      <c r="K29" s="66">
        <f t="shared" si="3"/>
        <v>18</v>
      </c>
      <c r="L29" s="65">
        <f>VLOOKUP($A29,'Return Data'!$B$7:$R$2292,17,0)</f>
        <v>22.082000000000001</v>
      </c>
      <c r="M29" s="66">
        <f t="shared" si="4"/>
        <v>17</v>
      </c>
      <c r="N29" s="65">
        <f>VLOOKUP($A29,'Return Data'!$B$7:$R$2292,14,0)</f>
        <v>21.651900000000001</v>
      </c>
      <c r="O29" s="66">
        <f t="shared" si="5"/>
        <v>14</v>
      </c>
      <c r="P29" s="65">
        <f>VLOOKUP($A29,'Return Data'!$B$7:$R$2292,15,0)</f>
        <v>15.207700000000001</v>
      </c>
      <c r="Q29" s="66">
        <f t="shared" si="6"/>
        <v>10</v>
      </c>
      <c r="R29" s="65">
        <f>VLOOKUP($A29,'Return Data'!$B$7:$R$2292,16,0)</f>
        <v>18.892099999999999</v>
      </c>
      <c r="S29" s="67">
        <f t="shared" si="7"/>
        <v>11</v>
      </c>
    </row>
    <row r="30" spans="1:19" x14ac:dyDescent="0.3">
      <c r="A30" s="63" t="s">
        <v>1171</v>
      </c>
      <c r="B30" s="64">
        <f>VLOOKUP($A30,'Return Data'!$B$7:$R$2292,3,0)</f>
        <v>44616</v>
      </c>
      <c r="C30" s="65">
        <f>VLOOKUP($A30,'Return Data'!$B$7:$R$2292,4,0)</f>
        <v>67.239999999999995</v>
      </c>
      <c r="D30" s="65">
        <f>VLOOKUP($A30,'Return Data'!$B$7:$R$2292,10,0)</f>
        <v>-12.9016</v>
      </c>
      <c r="E30" s="66">
        <f t="shared" si="0"/>
        <v>25</v>
      </c>
      <c r="F30" s="65">
        <f>VLOOKUP($A30,'Return Data'!$B$7:$R$2292,11,0)</f>
        <v>-5.4024000000000001</v>
      </c>
      <c r="G30" s="66">
        <f t="shared" si="1"/>
        <v>22</v>
      </c>
      <c r="H30" s="65">
        <f>VLOOKUP($A30,'Return Data'!$B$7:$R$2292,12,0)</f>
        <v>-1.0593999999999999</v>
      </c>
      <c r="I30" s="66">
        <f t="shared" si="2"/>
        <v>25</v>
      </c>
      <c r="J30" s="65">
        <f>VLOOKUP($A30,'Return Data'!$B$7:$R$2292,13,0)</f>
        <v>8.2421000000000006</v>
      </c>
      <c r="K30" s="66">
        <f t="shared" si="3"/>
        <v>24</v>
      </c>
      <c r="L30" s="65">
        <f>VLOOKUP($A30,'Return Data'!$B$7:$R$2292,17,0)</f>
        <v>17.573699999999999</v>
      </c>
      <c r="M30" s="66">
        <f t="shared" si="4"/>
        <v>20</v>
      </c>
      <c r="N30" s="65">
        <f>VLOOKUP($A30,'Return Data'!$B$7:$R$2292,14,0)</f>
        <v>18.0564</v>
      </c>
      <c r="O30" s="66">
        <f t="shared" si="5"/>
        <v>19</v>
      </c>
      <c r="P30" s="65">
        <f>VLOOKUP($A30,'Return Data'!$B$7:$R$2292,15,0)</f>
        <v>13.1309</v>
      </c>
      <c r="Q30" s="66">
        <f t="shared" si="6"/>
        <v>14</v>
      </c>
      <c r="R30" s="65">
        <f>VLOOKUP($A30,'Return Data'!$B$7:$R$2292,16,0)</f>
        <v>15.691000000000001</v>
      </c>
      <c r="S30" s="67">
        <f t="shared" si="7"/>
        <v>21</v>
      </c>
    </row>
    <row r="31" spans="1:19" x14ac:dyDescent="0.3">
      <c r="A31" s="63" t="s">
        <v>1173</v>
      </c>
      <c r="B31" s="64">
        <f>VLOOKUP($A31,'Return Data'!$B$7:$R$2292,3,0)</f>
        <v>44616</v>
      </c>
      <c r="C31" s="65">
        <f>VLOOKUP($A31,'Return Data'!$B$7:$R$2292,4,0)</f>
        <v>25.46</v>
      </c>
      <c r="D31" s="65">
        <f>VLOOKUP($A31,'Return Data'!$B$7:$R$2292,10,0)</f>
        <v>-10.8231</v>
      </c>
      <c r="E31" s="66">
        <f t="shared" si="0"/>
        <v>19</v>
      </c>
      <c r="F31" s="65">
        <f>VLOOKUP($A31,'Return Data'!$B$7:$R$2292,11,0)</f>
        <v>-0.85670000000000002</v>
      </c>
      <c r="G31" s="66">
        <f t="shared" si="1"/>
        <v>13</v>
      </c>
      <c r="H31" s="65">
        <f>VLOOKUP($A31,'Return Data'!$B$7:$R$2292,12,0)</f>
        <v>14.5299</v>
      </c>
      <c r="I31" s="66">
        <f t="shared" si="2"/>
        <v>5</v>
      </c>
      <c r="J31" s="65">
        <f>VLOOKUP($A31,'Return Data'!$B$7:$R$2292,13,0)</f>
        <v>22.8764</v>
      </c>
      <c r="K31" s="66">
        <f t="shared" si="3"/>
        <v>6</v>
      </c>
      <c r="L31" s="65"/>
      <c r="M31" s="66"/>
      <c r="N31" s="65"/>
      <c r="O31" s="66"/>
      <c r="P31" s="65"/>
      <c r="Q31" s="66"/>
      <c r="R31" s="65">
        <f>VLOOKUP($A31,'Return Data'!$B$7:$R$2292,16,0)</f>
        <v>62.451300000000003</v>
      </c>
      <c r="S31" s="67">
        <f t="shared" si="7"/>
        <v>1</v>
      </c>
    </row>
    <row r="32" spans="1:19" x14ac:dyDescent="0.3">
      <c r="A32" s="63" t="s">
        <v>1888</v>
      </c>
      <c r="B32" s="64">
        <f>VLOOKUP($A32,'Return Data'!$B$7:$R$2292,3,0)</f>
        <v>44616</v>
      </c>
      <c r="C32" s="65">
        <f>VLOOKUP($A32,'Return Data'!$B$7:$R$2292,4,0)</f>
        <v>183.71899999999999</v>
      </c>
      <c r="D32" s="65">
        <f>VLOOKUP($A32,'Return Data'!$B$7:$R$2292,10,0)</f>
        <v>-10.0556</v>
      </c>
      <c r="E32" s="66">
        <f t="shared" si="0"/>
        <v>11</v>
      </c>
      <c r="F32" s="65">
        <f>VLOOKUP($A32,'Return Data'!$B$7:$R$2292,11,0)</f>
        <v>-0.4677</v>
      </c>
      <c r="G32" s="66">
        <f t="shared" si="1"/>
        <v>12</v>
      </c>
      <c r="H32" s="65">
        <f>VLOOKUP($A32,'Return Data'!$B$7:$R$2292,12,0)</f>
        <v>11.482699999999999</v>
      </c>
      <c r="I32" s="66">
        <f t="shared" si="2"/>
        <v>8</v>
      </c>
      <c r="J32" s="65">
        <f>VLOOKUP($A32,'Return Data'!$B$7:$R$2292,13,0)</f>
        <v>19.159500000000001</v>
      </c>
      <c r="K32" s="66">
        <f t="shared" si="3"/>
        <v>10</v>
      </c>
      <c r="L32" s="65">
        <f>VLOOKUP($A32,'Return Data'!$B$7:$R$2292,17,0)</f>
        <v>27.604099999999999</v>
      </c>
      <c r="M32" s="66">
        <f t="shared" si="4"/>
        <v>6</v>
      </c>
      <c r="N32" s="65">
        <f>VLOOKUP($A32,'Return Data'!$B$7:$R$2292,14,0)</f>
        <v>23.463699999999999</v>
      </c>
      <c r="O32" s="66">
        <f t="shared" si="5"/>
        <v>10</v>
      </c>
      <c r="P32" s="65">
        <f>VLOOKUP($A32,'Return Data'!$B$7:$R$2292,15,0)</f>
        <v>14.3592</v>
      </c>
      <c r="Q32" s="66">
        <f t="shared" si="6"/>
        <v>11</v>
      </c>
      <c r="R32" s="65">
        <f>VLOOKUP($A32,'Return Data'!$B$7:$R$2292,16,0)</f>
        <v>19.3674</v>
      </c>
      <c r="S32" s="67">
        <f t="shared" si="7"/>
        <v>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-10.214112000000002</v>
      </c>
      <c r="E34" s="74"/>
      <c r="F34" s="75">
        <f>AVERAGE(F8:F32)</f>
        <v>-0.74437200000000003</v>
      </c>
      <c r="G34" s="74"/>
      <c r="H34" s="75">
        <f>AVERAGE(H8:H32)</f>
        <v>9.3875679999999981</v>
      </c>
      <c r="I34" s="74"/>
      <c r="J34" s="75">
        <f>AVERAGE(J8:J32)</f>
        <v>18.998628</v>
      </c>
      <c r="K34" s="74"/>
      <c r="L34" s="75">
        <f>AVERAGE(L8:L32)</f>
        <v>24.354612500000002</v>
      </c>
      <c r="M34" s="74"/>
      <c r="N34" s="75">
        <f>AVERAGE(N8:N32)</f>
        <v>21.940413043478266</v>
      </c>
      <c r="O34" s="74"/>
      <c r="P34" s="75">
        <f>AVERAGE(P8:P32)</f>
        <v>14.545531818181816</v>
      </c>
      <c r="Q34" s="74"/>
      <c r="R34" s="75">
        <f>AVERAGE(R8:R32)</f>
        <v>19.687615999999998</v>
      </c>
      <c r="S34" s="76"/>
    </row>
    <row r="35" spans="1:19" x14ac:dyDescent="0.3">
      <c r="A35" s="73" t="s">
        <v>28</v>
      </c>
      <c r="B35" s="74"/>
      <c r="C35" s="74"/>
      <c r="D35" s="75">
        <f>MIN(D8:D32)</f>
        <v>-12.9016</v>
      </c>
      <c r="E35" s="74"/>
      <c r="F35" s="75">
        <f>MIN(F8:F32)</f>
        <v>-6.2217000000000002</v>
      </c>
      <c r="G35" s="74"/>
      <c r="H35" s="75">
        <f>MIN(H8:H32)</f>
        <v>-1.0593999999999999</v>
      </c>
      <c r="I35" s="74"/>
      <c r="J35" s="75">
        <f>MIN(J8:J32)</f>
        <v>6.9263000000000003</v>
      </c>
      <c r="K35" s="74"/>
      <c r="L35" s="75">
        <f>MIN(L8:L32)</f>
        <v>15.095000000000001</v>
      </c>
      <c r="M35" s="74"/>
      <c r="N35" s="75">
        <f>MIN(N8:N32)</f>
        <v>15.420500000000001</v>
      </c>
      <c r="O35" s="74"/>
      <c r="P35" s="75">
        <f>MIN(P8:P32)</f>
        <v>9.1900999999999993</v>
      </c>
      <c r="Q35" s="74"/>
      <c r="R35" s="75">
        <f>MIN(R8:R32)</f>
        <v>9.3668999999999993</v>
      </c>
      <c r="S35" s="76"/>
    </row>
    <row r="36" spans="1:19" ht="15" thickBot="1" x14ac:dyDescent="0.35">
      <c r="A36" s="77" t="s">
        <v>29</v>
      </c>
      <c r="B36" s="78"/>
      <c r="C36" s="78"/>
      <c r="D36" s="79">
        <f>MAX(D8:D32)</f>
        <v>-6.1185</v>
      </c>
      <c r="E36" s="78"/>
      <c r="F36" s="79">
        <f>MAX(F8:F32)</f>
        <v>11.3872</v>
      </c>
      <c r="G36" s="78"/>
      <c r="H36" s="79">
        <f>MAX(H8:H32)</f>
        <v>25.196400000000001</v>
      </c>
      <c r="I36" s="78"/>
      <c r="J36" s="79">
        <f>MAX(J8:J32)</f>
        <v>40.513500000000001</v>
      </c>
      <c r="K36" s="78"/>
      <c r="L36" s="79">
        <f>MAX(L8:L32)</f>
        <v>42.1081</v>
      </c>
      <c r="M36" s="78"/>
      <c r="N36" s="79">
        <f>MAX(N8:N32)</f>
        <v>35.602499999999999</v>
      </c>
      <c r="O36" s="78"/>
      <c r="P36" s="79">
        <f>MAX(P8:P32)</f>
        <v>20.300699999999999</v>
      </c>
      <c r="Q36" s="78"/>
      <c r="R36" s="79">
        <f>MAX(R8:R32)</f>
        <v>62.451300000000003</v>
      </c>
      <c r="S36" s="80"/>
    </row>
    <row r="37" spans="1:19" x14ac:dyDescent="0.3">
      <c r="A37" s="112" t="s">
        <v>432</v>
      </c>
    </row>
    <row r="38" spans="1:19" x14ac:dyDescent="0.3">
      <c r="A38" s="14" t="s">
        <v>340</v>
      </c>
    </row>
  </sheetData>
  <sheetProtection algorithmName="SHA-512" hashValue="7KnF2kZxhz0cSjqcFykgCDKwB1hh6eFAQkHtBTxneIx3DriC9Bbfx7RnAbJggvUYC6X1EvG/uDnjejelZ6/pQQ==" saltValue="N0YrESTeojcedpUBGg//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1125</v>
      </c>
      <c r="B8" s="64">
        <f>VLOOKUP($A8,'Return Data'!$B$7:$R$2292,3,0)</f>
        <v>44616</v>
      </c>
      <c r="C8" s="65">
        <f>VLOOKUP($A8,'Return Data'!$B$7:$R$2292,4,0)</f>
        <v>427.88</v>
      </c>
      <c r="D8" s="65">
        <f>VLOOKUP($A8,'Return Data'!$B$7:$R$2292,10,0)</f>
        <v>-10.402900000000001</v>
      </c>
      <c r="E8" s="66">
        <f t="shared" ref="E8:E32" si="0">RANK(D8,D$8:D$32,0)</f>
        <v>12</v>
      </c>
      <c r="F8" s="65">
        <f>VLOOKUP($A8,'Return Data'!$B$7:$R$2292,11,0)</f>
        <v>0.65159999999999996</v>
      </c>
      <c r="G8" s="66">
        <f>RANK(F8,F$8:F$32,0)</f>
        <v>5</v>
      </c>
      <c r="H8" s="65">
        <f>VLOOKUP($A8,'Return Data'!$B$7:$R$2292,12,0)</f>
        <v>14.839399999999999</v>
      </c>
      <c r="I8" s="66">
        <f>RANK(H8,H$8:H$32,0)</f>
        <v>3</v>
      </c>
      <c r="J8" s="65">
        <f>VLOOKUP($A8,'Return Data'!$B$7:$R$2292,13,0)</f>
        <v>24.185199999999998</v>
      </c>
      <c r="K8" s="66">
        <f>RANK(J8,J$8:J$32,0)</f>
        <v>5</v>
      </c>
      <c r="L8" s="65">
        <f>VLOOKUP($A8,'Return Data'!$B$7:$R$2292,17,0)</f>
        <v>22.4498</v>
      </c>
      <c r="M8" s="66">
        <f>RANK(L8,L$8:L$32,0)</f>
        <v>13</v>
      </c>
      <c r="N8" s="65">
        <f>VLOOKUP($A8,'Return Data'!$B$7:$R$2292,14,0)</f>
        <v>17.4956</v>
      </c>
      <c r="O8" s="66">
        <f>RANK(N8,N$8:N$32,0)</f>
        <v>19</v>
      </c>
      <c r="P8" s="65">
        <f>VLOOKUP($A8,'Return Data'!$B$7:$R$2292,15,0)</f>
        <v>10.3544</v>
      </c>
      <c r="Q8" s="66">
        <f>RANK(P8,P$8:P$32,0)</f>
        <v>19</v>
      </c>
      <c r="R8" s="65">
        <f>VLOOKUP($A8,'Return Data'!$B$7:$R$2292,16,0)</f>
        <v>21.3537</v>
      </c>
      <c r="S8" s="67">
        <f>RANK(R8,R$8:R$32,0)</f>
        <v>5</v>
      </c>
    </row>
    <row r="9" spans="1:20" x14ac:dyDescent="0.3">
      <c r="A9" s="63" t="s">
        <v>1128</v>
      </c>
      <c r="B9" s="64">
        <f>VLOOKUP($A9,'Return Data'!$B$7:$R$2292,3,0)</f>
        <v>44616</v>
      </c>
      <c r="C9" s="65">
        <f>VLOOKUP($A9,'Return Data'!$B$7:$R$2292,4,0)</f>
        <v>62.39</v>
      </c>
      <c r="D9" s="65">
        <f>VLOOKUP($A9,'Return Data'!$B$7:$R$2292,10,0)</f>
        <v>-11.3401</v>
      </c>
      <c r="E9" s="66">
        <f t="shared" si="0"/>
        <v>20</v>
      </c>
      <c r="F9" s="65">
        <f>VLOOKUP($A9,'Return Data'!$B$7:$R$2292,11,0)</f>
        <v>-3.823</v>
      </c>
      <c r="G9" s="66">
        <f t="shared" ref="G9:G32" si="1">RANK(F9,F$8:F$32,0)</f>
        <v>20</v>
      </c>
      <c r="H9" s="65">
        <f>VLOOKUP($A9,'Return Data'!$B$7:$R$2292,12,0)</f>
        <v>8.9971999999999994</v>
      </c>
      <c r="I9" s="66">
        <f t="shared" ref="I9:I32" si="2">RANK(H9,H$8:H$32,0)</f>
        <v>9</v>
      </c>
      <c r="J9" s="65">
        <f>VLOOKUP($A9,'Return Data'!$B$7:$R$2292,13,0)</f>
        <v>16.160900000000002</v>
      </c>
      <c r="K9" s="66">
        <f t="shared" ref="K9:K32" si="3">RANK(J9,J$8:J$32,0)</f>
        <v>16</v>
      </c>
      <c r="L9" s="65">
        <f>VLOOKUP($A9,'Return Data'!$B$7:$R$2292,17,0)</f>
        <v>21.429200000000002</v>
      </c>
      <c r="M9" s="66">
        <f t="shared" ref="M9:M32" si="4">RANK(L9,L$8:L$32,0)</f>
        <v>15</v>
      </c>
      <c r="N9" s="65">
        <f>VLOOKUP($A9,'Return Data'!$B$7:$R$2292,14,0)</f>
        <v>22.192699999999999</v>
      </c>
      <c r="O9" s="66">
        <f t="shared" ref="O9:O32" si="5">RANK(N9,N$8:N$32,0)</f>
        <v>10</v>
      </c>
      <c r="P9" s="65">
        <f>VLOOKUP($A9,'Return Data'!$B$7:$R$2292,15,0)</f>
        <v>18.8094</v>
      </c>
      <c r="Q9" s="66">
        <f t="shared" ref="Q9:Q32" si="6">RANK(P9,P$8:P$32,0)</f>
        <v>1</v>
      </c>
      <c r="R9" s="65">
        <f>VLOOKUP($A9,'Return Data'!$B$7:$R$2292,16,0)</f>
        <v>18.065100000000001</v>
      </c>
      <c r="S9" s="67">
        <f t="shared" ref="S9:S32" si="7">RANK(R9,R$8:R$32,0)</f>
        <v>9</v>
      </c>
    </row>
    <row r="10" spans="1:20" x14ac:dyDescent="0.3">
      <c r="A10" s="63" t="s">
        <v>1129</v>
      </c>
      <c r="B10" s="64">
        <f>VLOOKUP($A10,'Return Data'!$B$7:$R$2292,3,0)</f>
        <v>44616</v>
      </c>
      <c r="C10" s="65">
        <f>VLOOKUP($A10,'Return Data'!$B$7:$R$2292,4,0)</f>
        <v>15.6</v>
      </c>
      <c r="D10" s="65">
        <f>VLOOKUP($A10,'Return Data'!$B$7:$R$2292,10,0)</f>
        <v>-11.6648</v>
      </c>
      <c r="E10" s="66">
        <f t="shared" si="0"/>
        <v>22</v>
      </c>
      <c r="F10" s="65">
        <f>VLOOKUP($A10,'Return Data'!$B$7:$R$2292,11,0)</f>
        <v>4.0693999999999999</v>
      </c>
      <c r="G10" s="66">
        <f t="shared" si="1"/>
        <v>3</v>
      </c>
      <c r="H10" s="65">
        <f>VLOOKUP($A10,'Return Data'!$B$7:$R$2292,12,0)</f>
        <v>14.8748</v>
      </c>
      <c r="I10" s="66">
        <f t="shared" si="2"/>
        <v>2</v>
      </c>
      <c r="J10" s="65">
        <f>VLOOKUP($A10,'Return Data'!$B$7:$R$2292,13,0)</f>
        <v>24.501200000000001</v>
      </c>
      <c r="K10" s="66">
        <f t="shared" si="3"/>
        <v>4</v>
      </c>
      <c r="L10" s="65">
        <f>VLOOKUP($A10,'Return Data'!$B$7:$R$2292,17,0)</f>
        <v>28.168600000000001</v>
      </c>
      <c r="M10" s="66">
        <f t="shared" si="4"/>
        <v>4</v>
      </c>
      <c r="N10" s="65">
        <f>VLOOKUP($A10,'Return Data'!$B$7:$R$2292,14,0)</f>
        <v>22.848600000000001</v>
      </c>
      <c r="O10" s="66">
        <f t="shared" si="5"/>
        <v>5</v>
      </c>
      <c r="P10" s="65">
        <f>VLOOKUP($A10,'Return Data'!$B$7:$R$2292,15,0)</f>
        <v>14.2729</v>
      </c>
      <c r="Q10" s="66">
        <f t="shared" si="6"/>
        <v>8</v>
      </c>
      <c r="R10" s="65">
        <f>VLOOKUP($A10,'Return Data'!$B$7:$R$2292,16,0)</f>
        <v>3.9777999999999998</v>
      </c>
      <c r="S10" s="67">
        <f t="shared" si="7"/>
        <v>25</v>
      </c>
    </row>
    <row r="11" spans="1:20" x14ac:dyDescent="0.3">
      <c r="A11" s="63" t="s">
        <v>1131</v>
      </c>
      <c r="B11" s="64">
        <f>VLOOKUP($A11,'Return Data'!$B$7:$R$2292,3,0)</f>
        <v>44616</v>
      </c>
      <c r="C11" s="65">
        <f>VLOOKUP($A11,'Return Data'!$B$7:$R$2292,4,0)</f>
        <v>53.179000000000002</v>
      </c>
      <c r="D11" s="65">
        <f>VLOOKUP($A11,'Return Data'!$B$7:$R$2292,10,0)</f>
        <v>-9.2167999999999992</v>
      </c>
      <c r="E11" s="66">
        <f t="shared" si="0"/>
        <v>4</v>
      </c>
      <c r="F11" s="65">
        <f>VLOOKUP($A11,'Return Data'!$B$7:$R$2292,11,0)</f>
        <v>-3.3776999999999999</v>
      </c>
      <c r="G11" s="66">
        <f t="shared" si="1"/>
        <v>18</v>
      </c>
      <c r="H11" s="65">
        <f>VLOOKUP($A11,'Return Data'!$B$7:$R$2292,12,0)</f>
        <v>8.2479999999999993</v>
      </c>
      <c r="I11" s="66">
        <f t="shared" si="2"/>
        <v>11</v>
      </c>
      <c r="J11" s="65">
        <f>VLOOKUP($A11,'Return Data'!$B$7:$R$2292,13,0)</f>
        <v>16.722999999999999</v>
      </c>
      <c r="K11" s="66">
        <f t="shared" si="3"/>
        <v>13</v>
      </c>
      <c r="L11" s="65">
        <f>VLOOKUP($A11,'Return Data'!$B$7:$R$2292,17,0)</f>
        <v>22.455500000000001</v>
      </c>
      <c r="M11" s="66">
        <f t="shared" si="4"/>
        <v>12</v>
      </c>
      <c r="N11" s="65">
        <f>VLOOKUP($A11,'Return Data'!$B$7:$R$2292,14,0)</f>
        <v>22.190899999999999</v>
      </c>
      <c r="O11" s="66">
        <f t="shared" si="5"/>
        <v>11</v>
      </c>
      <c r="P11" s="65">
        <f>VLOOKUP($A11,'Return Data'!$B$7:$R$2292,15,0)</f>
        <v>13.527100000000001</v>
      </c>
      <c r="Q11" s="66">
        <f t="shared" si="6"/>
        <v>10</v>
      </c>
      <c r="R11" s="65">
        <f>VLOOKUP($A11,'Return Data'!$B$7:$R$2292,16,0)</f>
        <v>11.1357</v>
      </c>
      <c r="S11" s="67">
        <f t="shared" si="7"/>
        <v>22</v>
      </c>
    </row>
    <row r="12" spans="1:20" x14ac:dyDescent="0.3">
      <c r="A12" s="63" t="s">
        <v>1134</v>
      </c>
      <c r="B12" s="64">
        <f>VLOOKUP($A12,'Return Data'!$B$7:$R$2292,3,0)</f>
        <v>44616</v>
      </c>
      <c r="C12" s="65">
        <f>VLOOKUP($A12,'Return Data'!$B$7:$R$2292,4,0)</f>
        <v>81.811000000000007</v>
      </c>
      <c r="D12" s="65">
        <f>VLOOKUP($A12,'Return Data'!$B$7:$R$2292,10,0)</f>
        <v>-10.5343</v>
      </c>
      <c r="E12" s="66">
        <f t="shared" si="0"/>
        <v>14</v>
      </c>
      <c r="F12" s="65">
        <f>VLOOKUP($A12,'Return Data'!$B$7:$R$2292,11,0)</f>
        <v>-6.1467000000000001</v>
      </c>
      <c r="G12" s="66">
        <f t="shared" si="1"/>
        <v>23</v>
      </c>
      <c r="H12" s="65">
        <f>VLOOKUP($A12,'Return Data'!$B$7:$R$2292,12,0)</f>
        <v>0.63839999999999997</v>
      </c>
      <c r="I12" s="66">
        <f t="shared" si="2"/>
        <v>24</v>
      </c>
      <c r="J12" s="65">
        <f>VLOOKUP($A12,'Return Data'!$B$7:$R$2292,13,0)</f>
        <v>8.8881999999999994</v>
      </c>
      <c r="K12" s="66">
        <f t="shared" si="3"/>
        <v>22</v>
      </c>
      <c r="L12" s="65">
        <f>VLOOKUP($A12,'Return Data'!$B$7:$R$2292,17,0)</f>
        <v>15.710599999999999</v>
      </c>
      <c r="M12" s="66">
        <f t="shared" si="4"/>
        <v>22</v>
      </c>
      <c r="N12" s="65">
        <f>VLOOKUP($A12,'Return Data'!$B$7:$R$2292,14,0)</f>
        <v>17.733799999999999</v>
      </c>
      <c r="O12" s="66">
        <f t="shared" si="5"/>
        <v>17</v>
      </c>
      <c r="P12" s="65">
        <f>VLOOKUP($A12,'Return Data'!$B$7:$R$2292,15,0)</f>
        <v>11.911</v>
      </c>
      <c r="Q12" s="66">
        <f t="shared" si="6"/>
        <v>16</v>
      </c>
      <c r="R12" s="65">
        <f>VLOOKUP($A12,'Return Data'!$B$7:$R$2292,16,0)</f>
        <v>14.7356</v>
      </c>
      <c r="S12" s="67">
        <f t="shared" si="7"/>
        <v>16</v>
      </c>
    </row>
    <row r="13" spans="1:20" x14ac:dyDescent="0.3">
      <c r="A13" s="63" t="s">
        <v>1136</v>
      </c>
      <c r="B13" s="64">
        <f>VLOOKUP($A13,'Return Data'!$B$7:$R$2292,3,0)</f>
        <v>44616</v>
      </c>
      <c r="C13" s="65">
        <f>VLOOKUP($A13,'Return Data'!$B$7:$R$2292,4,0)</f>
        <v>45.444000000000003</v>
      </c>
      <c r="D13" s="65">
        <f>VLOOKUP($A13,'Return Data'!$B$7:$R$2292,10,0)</f>
        <v>-11.0075</v>
      </c>
      <c r="E13" s="66">
        <f t="shared" si="0"/>
        <v>17</v>
      </c>
      <c r="F13" s="65">
        <f>VLOOKUP($A13,'Return Data'!$B$7:$R$2292,11,0)</f>
        <v>-1.7533000000000001</v>
      </c>
      <c r="G13" s="66">
        <f t="shared" si="1"/>
        <v>14</v>
      </c>
      <c r="H13" s="65">
        <f>VLOOKUP($A13,'Return Data'!$B$7:$R$2292,12,0)</f>
        <v>6.8014000000000001</v>
      </c>
      <c r="I13" s="66">
        <f t="shared" si="2"/>
        <v>16</v>
      </c>
      <c r="J13" s="65">
        <f>VLOOKUP($A13,'Return Data'!$B$7:$R$2292,13,0)</f>
        <v>16.308399999999999</v>
      </c>
      <c r="K13" s="66">
        <f t="shared" si="3"/>
        <v>15</v>
      </c>
      <c r="L13" s="65">
        <f>VLOOKUP($A13,'Return Data'!$B$7:$R$2292,17,0)</f>
        <v>25.317699999999999</v>
      </c>
      <c r="M13" s="66">
        <f t="shared" si="4"/>
        <v>7</v>
      </c>
      <c r="N13" s="65">
        <f>VLOOKUP($A13,'Return Data'!$B$7:$R$2292,14,0)</f>
        <v>22.8383</v>
      </c>
      <c r="O13" s="66">
        <f t="shared" si="5"/>
        <v>6</v>
      </c>
      <c r="P13" s="65">
        <f>VLOOKUP($A13,'Return Data'!$B$7:$R$2292,15,0)</f>
        <v>15.7507</v>
      </c>
      <c r="Q13" s="66">
        <f t="shared" si="6"/>
        <v>4</v>
      </c>
      <c r="R13" s="65">
        <f>VLOOKUP($A13,'Return Data'!$B$7:$R$2292,16,0)</f>
        <v>11.270899999999999</v>
      </c>
      <c r="S13" s="67">
        <f t="shared" si="7"/>
        <v>21</v>
      </c>
    </row>
    <row r="14" spans="1:20" x14ac:dyDescent="0.3">
      <c r="A14" s="63" t="s">
        <v>1137</v>
      </c>
      <c r="B14" s="64">
        <f>VLOOKUP($A14,'Return Data'!$B$7:$R$2292,3,0)</f>
        <v>44616</v>
      </c>
      <c r="C14" s="65">
        <f>VLOOKUP($A14,'Return Data'!$B$7:$R$2292,4,0)</f>
        <v>1335.2647999999999</v>
      </c>
      <c r="D14" s="65">
        <f>VLOOKUP($A14,'Return Data'!$B$7:$R$2292,10,0)</f>
        <v>-13.0528</v>
      </c>
      <c r="E14" s="66">
        <f t="shared" si="0"/>
        <v>24</v>
      </c>
      <c r="F14" s="65">
        <f>VLOOKUP($A14,'Return Data'!$B$7:$R$2292,11,0)</f>
        <v>-6.5590000000000002</v>
      </c>
      <c r="G14" s="66">
        <f t="shared" si="1"/>
        <v>24</v>
      </c>
      <c r="H14" s="65">
        <f>VLOOKUP($A14,'Return Data'!$B$7:$R$2292,12,0)</f>
        <v>1.2428999999999999</v>
      </c>
      <c r="I14" s="66">
        <f t="shared" si="2"/>
        <v>23</v>
      </c>
      <c r="J14" s="65">
        <f>VLOOKUP($A14,'Return Data'!$B$7:$R$2292,13,0)</f>
        <v>6.0857999999999999</v>
      </c>
      <c r="K14" s="66">
        <f t="shared" si="3"/>
        <v>25</v>
      </c>
      <c r="L14" s="65">
        <f>VLOOKUP($A14,'Return Data'!$B$7:$R$2292,17,0)</f>
        <v>16.294499999999999</v>
      </c>
      <c r="M14" s="66">
        <f t="shared" si="4"/>
        <v>21</v>
      </c>
      <c r="N14" s="65">
        <f>VLOOKUP($A14,'Return Data'!$B$7:$R$2292,14,0)</f>
        <v>14.4559</v>
      </c>
      <c r="O14" s="66">
        <f t="shared" si="5"/>
        <v>22</v>
      </c>
      <c r="P14" s="65">
        <f>VLOOKUP($A14,'Return Data'!$B$7:$R$2292,15,0)</f>
        <v>10.2463</v>
      </c>
      <c r="Q14" s="66">
        <f t="shared" si="6"/>
        <v>20</v>
      </c>
      <c r="R14" s="65">
        <f>VLOOKUP($A14,'Return Data'!$B$7:$R$2292,16,0)</f>
        <v>18.9148</v>
      </c>
      <c r="S14" s="67">
        <f t="shared" si="7"/>
        <v>7</v>
      </c>
    </row>
    <row r="15" spans="1:20" x14ac:dyDescent="0.3">
      <c r="A15" s="63" t="s">
        <v>1139</v>
      </c>
      <c r="B15" s="64">
        <f>VLOOKUP($A15,'Return Data'!$B$7:$R$2292,3,0)</f>
        <v>44616</v>
      </c>
      <c r="C15" s="65">
        <f>VLOOKUP($A15,'Return Data'!$B$7:$R$2292,4,0)</f>
        <v>83.703000000000003</v>
      </c>
      <c r="D15" s="65">
        <f>VLOOKUP($A15,'Return Data'!$B$7:$R$2292,10,0)</f>
        <v>-8.5862999999999996</v>
      </c>
      <c r="E15" s="66">
        <f t="shared" si="0"/>
        <v>2</v>
      </c>
      <c r="F15" s="65">
        <f>VLOOKUP($A15,'Return Data'!$B$7:$R$2292,11,0)</f>
        <v>-0.40460000000000002</v>
      </c>
      <c r="G15" s="66">
        <f t="shared" si="1"/>
        <v>8</v>
      </c>
      <c r="H15" s="65">
        <f>VLOOKUP($A15,'Return Data'!$B$7:$R$2292,12,0)</f>
        <v>5.4194000000000004</v>
      </c>
      <c r="I15" s="66">
        <f t="shared" si="2"/>
        <v>20</v>
      </c>
      <c r="J15" s="65">
        <f>VLOOKUP($A15,'Return Data'!$B$7:$R$2292,13,0)</f>
        <v>15.784599999999999</v>
      </c>
      <c r="K15" s="66">
        <f t="shared" si="3"/>
        <v>17</v>
      </c>
      <c r="L15" s="65">
        <f>VLOOKUP($A15,'Return Data'!$B$7:$R$2292,17,0)</f>
        <v>21.5091</v>
      </c>
      <c r="M15" s="66">
        <f t="shared" si="4"/>
        <v>14</v>
      </c>
      <c r="N15" s="65">
        <f>VLOOKUP($A15,'Return Data'!$B$7:$R$2292,14,0)</f>
        <v>18.536799999999999</v>
      </c>
      <c r="O15" s="66">
        <f t="shared" si="5"/>
        <v>15</v>
      </c>
      <c r="P15" s="65">
        <f>VLOOKUP($A15,'Return Data'!$B$7:$R$2292,15,0)</f>
        <v>12.148999999999999</v>
      </c>
      <c r="Q15" s="66">
        <f t="shared" si="6"/>
        <v>15</v>
      </c>
      <c r="R15" s="65">
        <f>VLOOKUP($A15,'Return Data'!$B$7:$R$2292,16,0)</f>
        <v>15.5738</v>
      </c>
      <c r="S15" s="67">
        <f t="shared" si="7"/>
        <v>13</v>
      </c>
    </row>
    <row r="16" spans="1:20" x14ac:dyDescent="0.3">
      <c r="A16" s="63" t="s">
        <v>1141</v>
      </c>
      <c r="B16" s="64">
        <f>VLOOKUP($A16,'Return Data'!$B$7:$R$2292,3,0)</f>
        <v>44616</v>
      </c>
      <c r="C16" s="65">
        <f>VLOOKUP($A16,'Return Data'!$B$7:$R$2292,4,0)</f>
        <v>145.49</v>
      </c>
      <c r="D16" s="65">
        <f>VLOOKUP($A16,'Return Data'!$B$7:$R$2292,10,0)</f>
        <v>-11.373100000000001</v>
      </c>
      <c r="E16" s="66">
        <f t="shared" si="0"/>
        <v>21</v>
      </c>
      <c r="F16" s="65">
        <f>VLOOKUP($A16,'Return Data'!$B$7:$R$2292,11,0)</f>
        <v>-2.3622999999999998</v>
      </c>
      <c r="G16" s="66">
        <f t="shared" si="1"/>
        <v>16</v>
      </c>
      <c r="H16" s="65">
        <f>VLOOKUP($A16,'Return Data'!$B$7:$R$2292,12,0)</f>
        <v>6.3601000000000001</v>
      </c>
      <c r="I16" s="66">
        <f t="shared" si="2"/>
        <v>19</v>
      </c>
      <c r="J16" s="65">
        <f>VLOOKUP($A16,'Return Data'!$B$7:$R$2292,13,0)</f>
        <v>16.578499999999998</v>
      </c>
      <c r="K16" s="66">
        <f t="shared" si="3"/>
        <v>14</v>
      </c>
      <c r="L16" s="65">
        <f>VLOOKUP($A16,'Return Data'!$B$7:$R$2292,17,0)</f>
        <v>23.3155</v>
      </c>
      <c r="M16" s="66">
        <f t="shared" si="4"/>
        <v>10</v>
      </c>
      <c r="N16" s="65">
        <f>VLOOKUP($A16,'Return Data'!$B$7:$R$2292,14,0)</f>
        <v>18.106400000000001</v>
      </c>
      <c r="O16" s="66">
        <f t="shared" si="5"/>
        <v>16</v>
      </c>
      <c r="P16" s="65">
        <f>VLOOKUP($A16,'Return Data'!$B$7:$R$2292,15,0)</f>
        <v>11.777200000000001</v>
      </c>
      <c r="Q16" s="66">
        <f t="shared" si="6"/>
        <v>17</v>
      </c>
      <c r="R16" s="65">
        <f>VLOOKUP($A16,'Return Data'!$B$7:$R$2292,16,0)</f>
        <v>16.700399999999998</v>
      </c>
      <c r="S16" s="67">
        <f t="shared" si="7"/>
        <v>11</v>
      </c>
    </row>
    <row r="17" spans="1:19" x14ac:dyDescent="0.3">
      <c r="A17" s="63" t="s">
        <v>1143</v>
      </c>
      <c r="B17" s="64">
        <f>VLOOKUP($A17,'Return Data'!$B$7:$R$2292,3,0)</f>
        <v>44616</v>
      </c>
      <c r="C17" s="65">
        <f>VLOOKUP($A17,'Return Data'!$B$7:$R$2292,4,0)</f>
        <v>15.3</v>
      </c>
      <c r="D17" s="65">
        <f>VLOOKUP($A17,'Return Data'!$B$7:$R$2292,10,0)</f>
        <v>-13.1175</v>
      </c>
      <c r="E17" s="66">
        <f t="shared" si="0"/>
        <v>25</v>
      </c>
      <c r="F17" s="65">
        <f>VLOOKUP($A17,'Return Data'!$B$7:$R$2292,11,0)</f>
        <v>-6.7073</v>
      </c>
      <c r="G17" s="66">
        <f t="shared" si="1"/>
        <v>25</v>
      </c>
      <c r="H17" s="65">
        <f>VLOOKUP($A17,'Return Data'!$B$7:$R$2292,12,0)</f>
        <v>2.9609999999999999</v>
      </c>
      <c r="I17" s="66">
        <f t="shared" si="2"/>
        <v>21</v>
      </c>
      <c r="J17" s="65">
        <f>VLOOKUP($A17,'Return Data'!$B$7:$R$2292,13,0)</f>
        <v>7.4438000000000004</v>
      </c>
      <c r="K17" s="66">
        <f t="shared" si="3"/>
        <v>24</v>
      </c>
      <c r="L17" s="65">
        <f>VLOOKUP($A17,'Return Data'!$B$7:$R$2292,17,0)</f>
        <v>16.958500000000001</v>
      </c>
      <c r="M17" s="66">
        <f t="shared" si="4"/>
        <v>20</v>
      </c>
      <c r="N17" s="65">
        <f>VLOOKUP($A17,'Return Data'!$B$7:$R$2292,14,0)</f>
        <v>14.6538</v>
      </c>
      <c r="O17" s="66">
        <f t="shared" si="5"/>
        <v>20</v>
      </c>
      <c r="P17" s="65">
        <f>VLOOKUP($A17,'Return Data'!$B$7:$R$2292,15,0)</f>
        <v>8.6727000000000007</v>
      </c>
      <c r="Q17" s="66">
        <f t="shared" si="6"/>
        <v>21</v>
      </c>
      <c r="R17" s="65">
        <f>VLOOKUP($A17,'Return Data'!$B$7:$R$2292,16,0)</f>
        <v>8.7230000000000008</v>
      </c>
      <c r="S17" s="67">
        <f t="shared" si="7"/>
        <v>23</v>
      </c>
    </row>
    <row r="18" spans="1:19" x14ac:dyDescent="0.3">
      <c r="A18" s="63" t="s">
        <v>1145</v>
      </c>
      <c r="B18" s="64">
        <f>VLOOKUP($A18,'Return Data'!$B$7:$R$2292,3,0)</f>
        <v>44616</v>
      </c>
      <c r="C18" s="65">
        <f>VLOOKUP($A18,'Return Data'!$B$7:$R$2292,4,0)</f>
        <v>78.89</v>
      </c>
      <c r="D18" s="65">
        <f>VLOOKUP($A18,'Return Data'!$B$7:$R$2292,10,0)</f>
        <v>-11.119899999999999</v>
      </c>
      <c r="E18" s="66">
        <f t="shared" si="0"/>
        <v>19</v>
      </c>
      <c r="F18" s="65">
        <f>VLOOKUP($A18,'Return Data'!$B$7:$R$2292,11,0)</f>
        <v>-0.29070000000000001</v>
      </c>
      <c r="G18" s="66">
        <f t="shared" si="1"/>
        <v>7</v>
      </c>
      <c r="H18" s="65">
        <f>VLOOKUP($A18,'Return Data'!$B$7:$R$2292,12,0)</f>
        <v>8.2316000000000003</v>
      </c>
      <c r="I18" s="66">
        <f t="shared" si="2"/>
        <v>12</v>
      </c>
      <c r="J18" s="65">
        <f>VLOOKUP($A18,'Return Data'!$B$7:$R$2292,13,0)</f>
        <v>13.854799999999999</v>
      </c>
      <c r="K18" s="66">
        <f t="shared" si="3"/>
        <v>19</v>
      </c>
      <c r="L18" s="65">
        <f>VLOOKUP($A18,'Return Data'!$B$7:$R$2292,17,0)</f>
        <v>20.183599999999998</v>
      </c>
      <c r="M18" s="66">
        <f t="shared" si="4"/>
        <v>18</v>
      </c>
      <c r="N18" s="65">
        <f>VLOOKUP($A18,'Return Data'!$B$7:$R$2292,14,0)</f>
        <v>20.392499999999998</v>
      </c>
      <c r="O18" s="66">
        <f t="shared" si="5"/>
        <v>13</v>
      </c>
      <c r="P18" s="65">
        <f>VLOOKUP($A18,'Return Data'!$B$7:$R$2292,15,0)</f>
        <v>14.8611</v>
      </c>
      <c r="Q18" s="66">
        <f t="shared" si="6"/>
        <v>6</v>
      </c>
      <c r="R18" s="65">
        <f>VLOOKUP($A18,'Return Data'!$B$7:$R$2292,16,0)</f>
        <v>14.9086</v>
      </c>
      <c r="S18" s="67">
        <f t="shared" si="7"/>
        <v>15</v>
      </c>
    </row>
    <row r="19" spans="1:19" x14ac:dyDescent="0.3">
      <c r="A19" s="63" t="s">
        <v>1147</v>
      </c>
      <c r="B19" s="64">
        <f>VLOOKUP($A19,'Return Data'!$B$7:$R$2292,3,0)</f>
        <v>44616</v>
      </c>
      <c r="C19" s="65">
        <f>VLOOKUP($A19,'Return Data'!$B$7:$R$2292,4,0)</f>
        <v>65.944999999999993</v>
      </c>
      <c r="D19" s="65">
        <f>VLOOKUP($A19,'Return Data'!$B$7:$R$2292,10,0)</f>
        <v>-8.7645</v>
      </c>
      <c r="E19" s="66">
        <f t="shared" si="0"/>
        <v>3</v>
      </c>
      <c r="F19" s="65">
        <f>VLOOKUP($A19,'Return Data'!$B$7:$R$2292,11,0)</f>
        <v>-1.0250999999999999</v>
      </c>
      <c r="G19" s="66">
        <f t="shared" si="1"/>
        <v>11</v>
      </c>
      <c r="H19" s="65">
        <f>VLOOKUP($A19,'Return Data'!$B$7:$R$2292,12,0)</f>
        <v>8.7967999999999993</v>
      </c>
      <c r="I19" s="66">
        <f t="shared" si="2"/>
        <v>10</v>
      </c>
      <c r="J19" s="65">
        <f>VLOOKUP($A19,'Return Data'!$B$7:$R$2292,13,0)</f>
        <v>17.143899999999999</v>
      </c>
      <c r="K19" s="66">
        <f t="shared" si="3"/>
        <v>12</v>
      </c>
      <c r="L19" s="65">
        <f>VLOOKUP($A19,'Return Data'!$B$7:$R$2292,17,0)</f>
        <v>23.8932</v>
      </c>
      <c r="M19" s="66">
        <f t="shared" si="4"/>
        <v>8</v>
      </c>
      <c r="N19" s="65">
        <f>VLOOKUP($A19,'Return Data'!$B$7:$R$2292,14,0)</f>
        <v>23.281600000000001</v>
      </c>
      <c r="O19" s="66">
        <f t="shared" si="5"/>
        <v>4</v>
      </c>
      <c r="P19" s="65">
        <f>VLOOKUP($A19,'Return Data'!$B$7:$R$2292,15,0)</f>
        <v>14.8597</v>
      </c>
      <c r="Q19" s="66">
        <f t="shared" si="6"/>
        <v>7</v>
      </c>
      <c r="R19" s="65">
        <f>VLOOKUP($A19,'Return Data'!$B$7:$R$2292,16,0)</f>
        <v>13.478400000000001</v>
      </c>
      <c r="S19" s="67">
        <f t="shared" si="7"/>
        <v>17</v>
      </c>
    </row>
    <row r="20" spans="1:19" x14ac:dyDescent="0.3">
      <c r="A20" s="63" t="s">
        <v>1150</v>
      </c>
      <c r="B20" s="64">
        <f>VLOOKUP($A20,'Return Data'!$B$7:$R$2292,3,0)</f>
        <v>44616</v>
      </c>
      <c r="C20" s="65">
        <f>VLOOKUP($A20,'Return Data'!$B$7:$R$2292,4,0)</f>
        <v>185.67</v>
      </c>
      <c r="D20" s="65">
        <f>VLOOKUP($A20,'Return Data'!$B$7:$R$2292,10,0)</f>
        <v>-10.727</v>
      </c>
      <c r="E20" s="66">
        <f t="shared" si="0"/>
        <v>15</v>
      </c>
      <c r="F20" s="65">
        <f>VLOOKUP($A20,'Return Data'!$B$7:$R$2292,11,0)</f>
        <v>-5.6985999999999999</v>
      </c>
      <c r="G20" s="66">
        <f t="shared" si="1"/>
        <v>22</v>
      </c>
      <c r="H20" s="65">
        <f>VLOOKUP($A20,'Return Data'!$B$7:$R$2292,12,0)</f>
        <v>1.3095000000000001</v>
      </c>
      <c r="I20" s="66">
        <f t="shared" si="2"/>
        <v>22</v>
      </c>
      <c r="J20" s="65">
        <f>VLOOKUP($A20,'Return Data'!$B$7:$R$2292,13,0)</f>
        <v>9.3849</v>
      </c>
      <c r="K20" s="66">
        <f t="shared" si="3"/>
        <v>21</v>
      </c>
      <c r="L20" s="65">
        <f>VLOOKUP($A20,'Return Data'!$B$7:$R$2292,17,0)</f>
        <v>14.848699999999999</v>
      </c>
      <c r="M20" s="66">
        <f t="shared" si="4"/>
        <v>23</v>
      </c>
      <c r="N20" s="65">
        <f>VLOOKUP($A20,'Return Data'!$B$7:$R$2292,14,0)</f>
        <v>14.4445</v>
      </c>
      <c r="O20" s="66">
        <f t="shared" si="5"/>
        <v>23</v>
      </c>
      <c r="P20" s="65">
        <f>VLOOKUP($A20,'Return Data'!$B$7:$R$2292,15,0)</f>
        <v>10.808299999999999</v>
      </c>
      <c r="Q20" s="66">
        <f t="shared" si="6"/>
        <v>18</v>
      </c>
      <c r="R20" s="65">
        <f>VLOOKUP($A20,'Return Data'!$B$7:$R$2292,16,0)</f>
        <v>18.104800000000001</v>
      </c>
      <c r="S20" s="67">
        <f t="shared" si="7"/>
        <v>8</v>
      </c>
    </row>
    <row r="21" spans="1:19" x14ac:dyDescent="0.3">
      <c r="A21" s="63" t="s">
        <v>1152</v>
      </c>
      <c r="B21" s="64">
        <f>VLOOKUP($A21,'Return Data'!$B$7:$R$2292,3,0)</f>
        <v>44616</v>
      </c>
      <c r="C21" s="65">
        <f>VLOOKUP($A21,'Return Data'!$B$7:$R$2292,4,0)</f>
        <v>15.695</v>
      </c>
      <c r="D21" s="65">
        <f>VLOOKUP($A21,'Return Data'!$B$7:$R$2292,10,0)</f>
        <v>-9.9147999999999996</v>
      </c>
      <c r="E21" s="66">
        <f t="shared" si="0"/>
        <v>8</v>
      </c>
      <c r="F21" s="65">
        <f>VLOOKUP($A21,'Return Data'!$B$7:$R$2292,11,0)</f>
        <v>-1.2067000000000001</v>
      </c>
      <c r="G21" s="66">
        <f t="shared" si="1"/>
        <v>12</v>
      </c>
      <c r="H21" s="65">
        <f>VLOOKUP($A21,'Return Data'!$B$7:$R$2292,12,0)</f>
        <v>6.4949000000000003</v>
      </c>
      <c r="I21" s="66">
        <f t="shared" si="2"/>
        <v>18</v>
      </c>
      <c r="J21" s="65">
        <f>VLOOKUP($A21,'Return Data'!$B$7:$R$2292,13,0)</f>
        <v>19.8064</v>
      </c>
      <c r="K21" s="66">
        <f t="shared" si="3"/>
        <v>8</v>
      </c>
      <c r="L21" s="65">
        <f>VLOOKUP($A21,'Return Data'!$B$7:$R$2292,17,0)</f>
        <v>22.751000000000001</v>
      </c>
      <c r="M21" s="66">
        <f t="shared" si="4"/>
        <v>11</v>
      </c>
      <c r="N21" s="65">
        <f>VLOOKUP($A21,'Return Data'!$B$7:$R$2292,14,0)</f>
        <v>21.1082</v>
      </c>
      <c r="O21" s="66">
        <f t="shared" si="5"/>
        <v>12</v>
      </c>
      <c r="P21" s="65"/>
      <c r="Q21" s="66"/>
      <c r="R21" s="65">
        <f>VLOOKUP($A21,'Return Data'!$B$7:$R$2292,16,0)</f>
        <v>11.7079</v>
      </c>
      <c r="S21" s="67">
        <f t="shared" si="7"/>
        <v>20</v>
      </c>
    </row>
    <row r="22" spans="1:19" x14ac:dyDescent="0.3">
      <c r="A22" s="63" t="s">
        <v>1154</v>
      </c>
      <c r="B22" s="64">
        <f>VLOOKUP($A22,'Return Data'!$B$7:$R$2292,3,0)</f>
        <v>44616</v>
      </c>
      <c r="C22" s="65">
        <f>VLOOKUP($A22,'Return Data'!$B$7:$R$2292,4,0)</f>
        <v>18.849</v>
      </c>
      <c r="D22" s="65">
        <f>VLOOKUP($A22,'Return Data'!$B$7:$R$2292,10,0)</f>
        <v>-10.8415</v>
      </c>
      <c r="E22" s="66">
        <f t="shared" si="0"/>
        <v>16</v>
      </c>
      <c r="F22" s="65">
        <f>VLOOKUP($A22,'Return Data'!$B$7:$R$2292,11,0)</f>
        <v>-1.8281000000000001</v>
      </c>
      <c r="G22" s="66">
        <f t="shared" si="1"/>
        <v>15</v>
      </c>
      <c r="H22" s="65">
        <f>VLOOKUP($A22,'Return Data'!$B$7:$R$2292,12,0)</f>
        <v>7.194</v>
      </c>
      <c r="I22" s="66">
        <f t="shared" si="2"/>
        <v>15</v>
      </c>
      <c r="J22" s="65">
        <f>VLOOKUP($A22,'Return Data'!$B$7:$R$2292,13,0)</f>
        <v>17.417300000000001</v>
      </c>
      <c r="K22" s="66">
        <f t="shared" si="3"/>
        <v>11</v>
      </c>
      <c r="L22" s="65">
        <f>VLOOKUP($A22,'Return Data'!$B$7:$R$2292,17,0)</f>
        <v>26.814499999999999</v>
      </c>
      <c r="M22" s="66">
        <f t="shared" si="4"/>
        <v>5</v>
      </c>
      <c r="N22" s="65"/>
      <c r="O22" s="66"/>
      <c r="P22" s="65"/>
      <c r="Q22" s="66"/>
      <c r="R22" s="65">
        <f>VLOOKUP($A22,'Return Data'!$B$7:$R$2292,16,0)</f>
        <v>27.8734</v>
      </c>
      <c r="S22" s="67">
        <f t="shared" si="7"/>
        <v>2</v>
      </c>
    </row>
    <row r="23" spans="1:19" x14ac:dyDescent="0.3">
      <c r="A23" s="63" t="s">
        <v>1156</v>
      </c>
      <c r="B23" s="64">
        <f>VLOOKUP($A23,'Return Data'!$B$7:$R$2292,3,0)</f>
        <v>44616</v>
      </c>
      <c r="C23" s="65">
        <f>VLOOKUP($A23,'Return Data'!$B$7:$R$2292,4,0)</f>
        <v>42.031500000000001</v>
      </c>
      <c r="D23" s="65">
        <f>VLOOKUP($A23,'Return Data'!$B$7:$R$2292,10,0)</f>
        <v>-6.3781999999999996</v>
      </c>
      <c r="E23" s="66">
        <f t="shared" si="0"/>
        <v>1</v>
      </c>
      <c r="F23" s="65">
        <f>VLOOKUP($A23,'Return Data'!$B$7:$R$2292,11,0)</f>
        <v>10.740600000000001</v>
      </c>
      <c r="G23" s="66">
        <f t="shared" si="1"/>
        <v>1</v>
      </c>
      <c r="H23" s="65">
        <f>VLOOKUP($A23,'Return Data'!$B$7:$R$2292,12,0)</f>
        <v>24.086300000000001</v>
      </c>
      <c r="I23" s="66">
        <f t="shared" si="2"/>
        <v>1</v>
      </c>
      <c r="J23" s="65">
        <f>VLOOKUP($A23,'Return Data'!$B$7:$R$2292,13,0)</f>
        <v>30.0017</v>
      </c>
      <c r="K23" s="66">
        <f t="shared" si="3"/>
        <v>2</v>
      </c>
      <c r="L23" s="65">
        <f>VLOOKUP($A23,'Return Data'!$B$7:$R$2292,17,0)</f>
        <v>21.111899999999999</v>
      </c>
      <c r="M23" s="66">
        <f t="shared" si="4"/>
        <v>16</v>
      </c>
      <c r="N23" s="65">
        <f>VLOOKUP($A23,'Return Data'!$B$7:$R$2292,14,0)</f>
        <v>22.349399999999999</v>
      </c>
      <c r="O23" s="66">
        <f t="shared" si="5"/>
        <v>8</v>
      </c>
      <c r="P23" s="65">
        <f>VLOOKUP($A23,'Return Data'!$B$7:$R$2292,15,0)</f>
        <v>12.6896</v>
      </c>
      <c r="Q23" s="66">
        <f t="shared" si="6"/>
        <v>12</v>
      </c>
      <c r="R23" s="65">
        <f>VLOOKUP($A23,'Return Data'!$B$7:$R$2292,16,0)</f>
        <v>19.6447</v>
      </c>
      <c r="S23" s="67">
        <f t="shared" si="7"/>
        <v>6</v>
      </c>
    </row>
    <row r="24" spans="1:19" x14ac:dyDescent="0.3">
      <c r="A24" s="63" t="s">
        <v>1157</v>
      </c>
      <c r="B24" s="64">
        <f>VLOOKUP($A24,'Return Data'!$B$7:$R$2292,3,0)</f>
        <v>44616</v>
      </c>
      <c r="C24" s="65">
        <f>VLOOKUP($A24,'Return Data'!$B$7:$R$2292,4,0)</f>
        <v>1867.8015</v>
      </c>
      <c r="D24" s="65">
        <f>VLOOKUP($A24,'Return Data'!$B$7:$R$2292,10,0)</f>
        <v>-10.1744</v>
      </c>
      <c r="E24" s="66">
        <f t="shared" si="0"/>
        <v>9</v>
      </c>
      <c r="F24" s="65">
        <f>VLOOKUP($A24,'Return Data'!$B$7:$R$2292,11,0)</f>
        <v>-0.62360000000000004</v>
      </c>
      <c r="G24" s="66">
        <f t="shared" si="1"/>
        <v>9</v>
      </c>
      <c r="H24" s="65">
        <f>VLOOKUP($A24,'Return Data'!$B$7:$R$2292,12,0)</f>
        <v>12.2492</v>
      </c>
      <c r="I24" s="66">
        <f t="shared" si="2"/>
        <v>7</v>
      </c>
      <c r="J24" s="65">
        <f>VLOOKUP($A24,'Return Data'!$B$7:$R$2292,13,0)</f>
        <v>19.482800000000001</v>
      </c>
      <c r="K24" s="66">
        <f t="shared" si="3"/>
        <v>9</v>
      </c>
      <c r="L24" s="65">
        <f>VLOOKUP($A24,'Return Data'!$B$7:$R$2292,17,0)</f>
        <v>23.604800000000001</v>
      </c>
      <c r="M24" s="66">
        <f t="shared" si="4"/>
        <v>9</v>
      </c>
      <c r="N24" s="65">
        <f>VLOOKUP($A24,'Return Data'!$B$7:$R$2292,14,0)</f>
        <v>22.271000000000001</v>
      </c>
      <c r="O24" s="66">
        <f t="shared" si="5"/>
        <v>9</v>
      </c>
      <c r="P24" s="65">
        <f>VLOOKUP($A24,'Return Data'!$B$7:$R$2292,15,0)</f>
        <v>14.908200000000001</v>
      </c>
      <c r="Q24" s="66">
        <f t="shared" si="6"/>
        <v>5</v>
      </c>
      <c r="R24" s="65">
        <f>VLOOKUP($A24,'Return Data'!$B$7:$R$2292,16,0)</f>
        <v>21.908899999999999</v>
      </c>
      <c r="S24" s="67">
        <f t="shared" si="7"/>
        <v>4</v>
      </c>
    </row>
    <row r="25" spans="1:19" x14ac:dyDescent="0.3">
      <c r="A25" s="63" t="s">
        <v>1160</v>
      </c>
      <c r="B25" s="64">
        <f>VLOOKUP($A25,'Return Data'!$B$7:$R$2292,3,0)</f>
        <v>44616</v>
      </c>
      <c r="C25" s="65">
        <f>VLOOKUP($A25,'Return Data'!$B$7:$R$2292,4,0)</f>
        <v>39.26</v>
      </c>
      <c r="D25" s="65">
        <f>VLOOKUP($A25,'Return Data'!$B$7:$R$2292,10,0)</f>
        <v>-9.4975000000000005</v>
      </c>
      <c r="E25" s="66">
        <f t="shared" si="0"/>
        <v>6</v>
      </c>
      <c r="F25" s="65">
        <f>VLOOKUP($A25,'Return Data'!$B$7:$R$2292,11,0)</f>
        <v>0.3322</v>
      </c>
      <c r="G25" s="66">
        <f t="shared" si="1"/>
        <v>6</v>
      </c>
      <c r="H25" s="65">
        <f>VLOOKUP($A25,'Return Data'!$B$7:$R$2292,12,0)</f>
        <v>14.028499999999999</v>
      </c>
      <c r="I25" s="66">
        <f t="shared" si="2"/>
        <v>4</v>
      </c>
      <c r="J25" s="65">
        <f>VLOOKUP($A25,'Return Data'!$B$7:$R$2292,13,0)</f>
        <v>27.674800000000001</v>
      </c>
      <c r="K25" s="66">
        <f t="shared" si="3"/>
        <v>3</v>
      </c>
      <c r="L25" s="65">
        <f>VLOOKUP($A25,'Return Data'!$B$7:$R$2292,17,0)</f>
        <v>39.521000000000001</v>
      </c>
      <c r="M25" s="66">
        <f t="shared" si="4"/>
        <v>1</v>
      </c>
      <c r="N25" s="65">
        <f>VLOOKUP($A25,'Return Data'!$B$7:$R$2292,14,0)</f>
        <v>33.2896</v>
      </c>
      <c r="O25" s="66">
        <f t="shared" si="5"/>
        <v>1</v>
      </c>
      <c r="P25" s="65">
        <f>VLOOKUP($A25,'Return Data'!$B$7:$R$2292,15,0)</f>
        <v>17.897600000000001</v>
      </c>
      <c r="Q25" s="66">
        <f t="shared" si="6"/>
        <v>3</v>
      </c>
      <c r="R25" s="65">
        <f>VLOOKUP($A25,'Return Data'!$B$7:$R$2292,16,0)</f>
        <v>18.064599999999999</v>
      </c>
      <c r="S25" s="67">
        <f t="shared" si="7"/>
        <v>10</v>
      </c>
    </row>
    <row r="26" spans="1:19" x14ac:dyDescent="0.3">
      <c r="A26" s="63" t="s">
        <v>1163</v>
      </c>
      <c r="B26" s="64">
        <f>VLOOKUP($A26,'Return Data'!$B$7:$R$2292,3,0)</f>
        <v>44616</v>
      </c>
      <c r="C26" s="65">
        <f>VLOOKUP($A26,'Return Data'!$B$7:$R$2292,4,0)</f>
        <v>108.2227</v>
      </c>
      <c r="D26" s="65">
        <f>VLOOKUP($A26,'Return Data'!$B$7:$R$2292,10,0)</f>
        <v>-9.4590999999999994</v>
      </c>
      <c r="E26" s="66">
        <f t="shared" si="0"/>
        <v>5</v>
      </c>
      <c r="F26" s="65">
        <f>VLOOKUP($A26,'Return Data'!$B$7:$R$2292,11,0)</f>
        <v>3.0419</v>
      </c>
      <c r="G26" s="66">
        <f t="shared" si="1"/>
        <v>4</v>
      </c>
      <c r="H26" s="65">
        <f>VLOOKUP($A26,'Return Data'!$B$7:$R$2292,12,0)</f>
        <v>7.8585000000000003</v>
      </c>
      <c r="I26" s="66">
        <f t="shared" si="2"/>
        <v>14</v>
      </c>
      <c r="J26" s="65">
        <f>VLOOKUP($A26,'Return Data'!$B$7:$R$2292,13,0)</f>
        <v>37.298699999999997</v>
      </c>
      <c r="K26" s="66">
        <f t="shared" si="3"/>
        <v>1</v>
      </c>
      <c r="L26" s="65">
        <f>VLOOKUP($A26,'Return Data'!$B$7:$R$2292,17,0)</f>
        <v>36.239100000000001</v>
      </c>
      <c r="M26" s="66">
        <f t="shared" si="4"/>
        <v>2</v>
      </c>
      <c r="N26" s="65">
        <f>VLOOKUP($A26,'Return Data'!$B$7:$R$2292,14,0)</f>
        <v>27.017700000000001</v>
      </c>
      <c r="O26" s="66">
        <f t="shared" si="5"/>
        <v>2</v>
      </c>
      <c r="P26" s="65">
        <f>VLOOKUP($A26,'Return Data'!$B$7:$R$2292,15,0)</f>
        <v>18.331199999999999</v>
      </c>
      <c r="Q26" s="66">
        <f t="shared" si="6"/>
        <v>2</v>
      </c>
      <c r="R26" s="65">
        <f>VLOOKUP($A26,'Return Data'!$B$7:$R$2292,16,0)</f>
        <v>12.004099999999999</v>
      </c>
      <c r="S26" s="67">
        <f t="shared" si="7"/>
        <v>18</v>
      </c>
    </row>
    <row r="27" spans="1:19" x14ac:dyDescent="0.3">
      <c r="A27" s="63" t="s">
        <v>1166</v>
      </c>
      <c r="B27" s="64">
        <f>VLOOKUP($A27,'Return Data'!$B$7:$R$2292,3,0)</f>
        <v>44616</v>
      </c>
      <c r="C27" s="65">
        <f>VLOOKUP($A27,'Return Data'!$B$7:$R$2292,4,0)</f>
        <v>127.9111</v>
      </c>
      <c r="D27" s="65">
        <f>VLOOKUP($A27,'Return Data'!$B$7:$R$2292,10,0)</f>
        <v>-9.6488999999999994</v>
      </c>
      <c r="E27" s="66">
        <f t="shared" si="0"/>
        <v>7</v>
      </c>
      <c r="F27" s="65">
        <f>VLOOKUP($A27,'Return Data'!$B$7:$R$2292,11,0)</f>
        <v>4.2169999999999996</v>
      </c>
      <c r="G27" s="66">
        <f t="shared" si="1"/>
        <v>2</v>
      </c>
      <c r="H27" s="65">
        <f>VLOOKUP($A27,'Return Data'!$B$7:$R$2292,12,0)</f>
        <v>12.5961</v>
      </c>
      <c r="I27" s="66">
        <f t="shared" si="2"/>
        <v>6</v>
      </c>
      <c r="J27" s="65">
        <f>VLOOKUP($A27,'Return Data'!$B$7:$R$2292,13,0)</f>
        <v>21.708200000000001</v>
      </c>
      <c r="K27" s="66">
        <f t="shared" si="3"/>
        <v>6</v>
      </c>
      <c r="L27" s="65">
        <f>VLOOKUP($A27,'Return Data'!$B$7:$R$2292,17,0)</f>
        <v>29.4283</v>
      </c>
      <c r="M27" s="66">
        <f t="shared" si="4"/>
        <v>3</v>
      </c>
      <c r="N27" s="65">
        <f>VLOOKUP($A27,'Return Data'!$B$7:$R$2292,14,0)</f>
        <v>23.561599999999999</v>
      </c>
      <c r="O27" s="66">
        <f t="shared" si="5"/>
        <v>3</v>
      </c>
      <c r="P27" s="65">
        <f>VLOOKUP($A27,'Return Data'!$B$7:$R$2292,15,0)</f>
        <v>12.4863</v>
      </c>
      <c r="Q27" s="66">
        <f t="shared" si="6"/>
        <v>14</v>
      </c>
      <c r="R27" s="65">
        <f>VLOOKUP($A27,'Return Data'!$B$7:$R$2292,16,0)</f>
        <v>16.256699999999999</v>
      </c>
      <c r="S27" s="67">
        <f t="shared" si="7"/>
        <v>12</v>
      </c>
    </row>
    <row r="28" spans="1:19" x14ac:dyDescent="0.3">
      <c r="A28" s="63" t="s">
        <v>1167</v>
      </c>
      <c r="B28" s="64">
        <f>VLOOKUP($A28,'Return Data'!$B$7:$R$2292,3,0)</f>
        <v>44616</v>
      </c>
      <c r="C28" s="65">
        <f>VLOOKUP($A28,'Return Data'!$B$7:$R$2292,4,0)</f>
        <v>643.47659999999996</v>
      </c>
      <c r="D28" s="65">
        <f>VLOOKUP($A28,'Return Data'!$B$7:$R$2292,10,0)</f>
        <v>-10.2301</v>
      </c>
      <c r="E28" s="66">
        <f t="shared" si="0"/>
        <v>10</v>
      </c>
      <c r="F28" s="65">
        <f>VLOOKUP($A28,'Return Data'!$B$7:$R$2292,11,0)</f>
        <v>-2.8513999999999999</v>
      </c>
      <c r="G28" s="66">
        <f t="shared" si="1"/>
        <v>17</v>
      </c>
      <c r="H28" s="65">
        <f>VLOOKUP($A28,'Return Data'!$B$7:$R$2292,12,0)</f>
        <v>7.9965999999999999</v>
      </c>
      <c r="I28" s="66">
        <f t="shared" si="2"/>
        <v>13</v>
      </c>
      <c r="J28" s="65">
        <f>VLOOKUP($A28,'Return Data'!$B$7:$R$2292,13,0)</f>
        <v>11.512600000000001</v>
      </c>
      <c r="K28" s="66">
        <f t="shared" si="3"/>
        <v>20</v>
      </c>
      <c r="L28" s="65">
        <f>VLOOKUP($A28,'Return Data'!$B$7:$R$2292,17,0)</f>
        <v>14.1617</v>
      </c>
      <c r="M28" s="66">
        <f t="shared" si="4"/>
        <v>24</v>
      </c>
      <c r="N28" s="65">
        <f>VLOOKUP($A28,'Return Data'!$B$7:$R$2292,14,0)</f>
        <v>14.550800000000001</v>
      </c>
      <c r="O28" s="66">
        <f t="shared" si="5"/>
        <v>21</v>
      </c>
      <c r="P28" s="65">
        <f>VLOOKUP($A28,'Return Data'!$B$7:$R$2292,15,0)</f>
        <v>8.3339999999999996</v>
      </c>
      <c r="Q28" s="66">
        <f t="shared" si="6"/>
        <v>22</v>
      </c>
      <c r="R28" s="65">
        <f>VLOOKUP($A28,'Return Data'!$B$7:$R$2292,16,0)</f>
        <v>23.650200000000002</v>
      </c>
      <c r="S28" s="67">
        <f t="shared" si="7"/>
        <v>3</v>
      </c>
    </row>
    <row r="29" spans="1:19" x14ac:dyDescent="0.3">
      <c r="A29" s="63" t="s">
        <v>1169</v>
      </c>
      <c r="B29" s="64">
        <f>VLOOKUP($A29,'Return Data'!$B$7:$R$2292,3,0)</f>
        <v>44616</v>
      </c>
      <c r="C29" s="65">
        <f>VLOOKUP($A29,'Return Data'!$B$7:$R$2292,4,0)</f>
        <v>220.23490000000001</v>
      </c>
      <c r="D29" s="65">
        <f>VLOOKUP($A29,'Return Data'!$B$7:$R$2292,10,0)</f>
        <v>-10.491300000000001</v>
      </c>
      <c r="E29" s="66">
        <f t="shared" si="0"/>
        <v>13</v>
      </c>
      <c r="F29" s="65">
        <f>VLOOKUP($A29,'Return Data'!$B$7:$R$2292,11,0)</f>
        <v>-3.5741999999999998</v>
      </c>
      <c r="G29" s="66">
        <f t="shared" si="1"/>
        <v>19</v>
      </c>
      <c r="H29" s="65">
        <f>VLOOKUP($A29,'Return Data'!$B$7:$R$2292,12,0)</f>
        <v>6.7405999999999997</v>
      </c>
      <c r="I29" s="66">
        <f t="shared" si="2"/>
        <v>17</v>
      </c>
      <c r="J29" s="65">
        <f>VLOOKUP($A29,'Return Data'!$B$7:$R$2292,13,0)</f>
        <v>14.832000000000001</v>
      </c>
      <c r="K29" s="66">
        <f t="shared" si="3"/>
        <v>18</v>
      </c>
      <c r="L29" s="65">
        <f>VLOOKUP($A29,'Return Data'!$B$7:$R$2292,17,0)</f>
        <v>20.556899999999999</v>
      </c>
      <c r="M29" s="66">
        <f t="shared" si="4"/>
        <v>17</v>
      </c>
      <c r="N29" s="65">
        <f>VLOOKUP($A29,'Return Data'!$B$7:$R$2292,14,0)</f>
        <v>20.061800000000002</v>
      </c>
      <c r="O29" s="66">
        <f t="shared" si="5"/>
        <v>14</v>
      </c>
      <c r="P29" s="65">
        <f>VLOOKUP($A29,'Return Data'!$B$7:$R$2292,15,0)</f>
        <v>13.9145</v>
      </c>
      <c r="Q29" s="66">
        <f t="shared" si="6"/>
        <v>9</v>
      </c>
      <c r="R29" s="65">
        <f>VLOOKUP($A29,'Return Data'!$B$7:$R$2292,16,0)</f>
        <v>11.822699999999999</v>
      </c>
      <c r="S29" s="67">
        <f t="shared" si="7"/>
        <v>19</v>
      </c>
    </row>
    <row r="30" spans="1:19" x14ac:dyDescent="0.3">
      <c r="A30" s="63" t="s">
        <v>1172</v>
      </c>
      <c r="B30" s="64">
        <f>VLOOKUP($A30,'Return Data'!$B$7:$R$2292,3,0)</f>
        <v>44616</v>
      </c>
      <c r="C30" s="65">
        <f>VLOOKUP($A30,'Return Data'!$B$7:$R$2292,4,0)</f>
        <v>64.5</v>
      </c>
      <c r="D30" s="65">
        <f>VLOOKUP($A30,'Return Data'!$B$7:$R$2292,10,0)</f>
        <v>-12.978999999999999</v>
      </c>
      <c r="E30" s="66">
        <f t="shared" si="0"/>
        <v>23</v>
      </c>
      <c r="F30" s="65">
        <f>VLOOKUP($A30,'Return Data'!$B$7:$R$2292,11,0)</f>
        <v>-5.5774999999999997</v>
      </c>
      <c r="G30" s="66">
        <f t="shared" si="1"/>
        <v>21</v>
      </c>
      <c r="H30" s="65">
        <f>VLOOKUP($A30,'Return Data'!$B$7:$R$2292,12,0)</f>
        <v>-1.3460000000000001</v>
      </c>
      <c r="I30" s="66">
        <f t="shared" si="2"/>
        <v>25</v>
      </c>
      <c r="J30" s="65">
        <f>VLOOKUP($A30,'Return Data'!$B$7:$R$2292,13,0)</f>
        <v>7.8414999999999999</v>
      </c>
      <c r="K30" s="66">
        <f t="shared" si="3"/>
        <v>23</v>
      </c>
      <c r="L30" s="65">
        <f>VLOOKUP($A30,'Return Data'!$B$7:$R$2292,17,0)</f>
        <v>17.134</v>
      </c>
      <c r="M30" s="66">
        <f t="shared" si="4"/>
        <v>19</v>
      </c>
      <c r="N30" s="65">
        <f>VLOOKUP($A30,'Return Data'!$B$7:$R$2292,14,0)</f>
        <v>17.5761</v>
      </c>
      <c r="O30" s="66">
        <f t="shared" si="5"/>
        <v>18</v>
      </c>
      <c r="P30" s="65">
        <f>VLOOKUP($A30,'Return Data'!$B$7:$R$2292,15,0)</f>
        <v>12.664</v>
      </c>
      <c r="Q30" s="66">
        <f t="shared" si="6"/>
        <v>13</v>
      </c>
      <c r="R30" s="65">
        <f>VLOOKUP($A30,'Return Data'!$B$7:$R$2292,16,0)</f>
        <v>7.016</v>
      </c>
      <c r="S30" s="67">
        <f t="shared" si="7"/>
        <v>24</v>
      </c>
    </row>
    <row r="31" spans="1:19" x14ac:dyDescent="0.3">
      <c r="A31" s="63" t="s">
        <v>1174</v>
      </c>
      <c r="B31" s="64">
        <f>VLOOKUP($A31,'Return Data'!$B$7:$R$2292,3,0)</f>
        <v>44616</v>
      </c>
      <c r="C31" s="65">
        <f>VLOOKUP($A31,'Return Data'!$B$7:$R$2292,4,0)</f>
        <v>24.88</v>
      </c>
      <c r="D31" s="65">
        <f>VLOOKUP($A31,'Return Data'!$B$7:$R$2292,10,0)</f>
        <v>-11.0793</v>
      </c>
      <c r="E31" s="66">
        <f t="shared" si="0"/>
        <v>18</v>
      </c>
      <c r="F31" s="65">
        <f>VLOOKUP($A31,'Return Data'!$B$7:$R$2292,11,0)</f>
        <v>-1.4653</v>
      </c>
      <c r="G31" s="66">
        <f t="shared" si="1"/>
        <v>13</v>
      </c>
      <c r="H31" s="65">
        <f>VLOOKUP($A31,'Return Data'!$B$7:$R$2292,12,0)</f>
        <v>13.4519</v>
      </c>
      <c r="I31" s="66">
        <f t="shared" si="2"/>
        <v>5</v>
      </c>
      <c r="J31" s="65">
        <f>VLOOKUP($A31,'Return Data'!$B$7:$R$2292,13,0)</f>
        <v>21.188500000000001</v>
      </c>
      <c r="K31" s="66">
        <f t="shared" si="3"/>
        <v>7</v>
      </c>
      <c r="L31" s="65"/>
      <c r="M31" s="66"/>
      <c r="N31" s="65"/>
      <c r="O31" s="66"/>
      <c r="P31" s="65"/>
      <c r="Q31" s="66"/>
      <c r="R31" s="65">
        <f>VLOOKUP($A31,'Return Data'!$B$7:$R$2292,16,0)</f>
        <v>60.519199999999998</v>
      </c>
      <c r="S31" s="67">
        <f t="shared" si="7"/>
        <v>1</v>
      </c>
    </row>
    <row r="32" spans="1:19" x14ac:dyDescent="0.3">
      <c r="A32" s="63" t="s">
        <v>1889</v>
      </c>
      <c r="B32" s="64">
        <f>VLOOKUP($A32,'Return Data'!$B$7:$R$2292,3,0)</f>
        <v>44616</v>
      </c>
      <c r="C32" s="65">
        <f>VLOOKUP($A32,'Return Data'!$B$7:$R$2292,4,0)</f>
        <v>170.1942</v>
      </c>
      <c r="D32" s="65">
        <f>VLOOKUP($A32,'Return Data'!$B$7:$R$2292,10,0)</f>
        <v>-10.287800000000001</v>
      </c>
      <c r="E32" s="66">
        <f t="shared" si="0"/>
        <v>11</v>
      </c>
      <c r="F32" s="65">
        <f>VLOOKUP($A32,'Return Data'!$B$7:$R$2292,11,0)</f>
        <v>-0.96840000000000004</v>
      </c>
      <c r="G32" s="66">
        <f t="shared" si="1"/>
        <v>10</v>
      </c>
      <c r="H32" s="65">
        <f>VLOOKUP($A32,'Return Data'!$B$7:$R$2292,12,0)</f>
        <v>10.6555</v>
      </c>
      <c r="I32" s="66">
        <f t="shared" si="2"/>
        <v>8</v>
      </c>
      <c r="J32" s="65">
        <f>VLOOKUP($A32,'Return Data'!$B$7:$R$2292,13,0)</f>
        <v>18.005299999999998</v>
      </c>
      <c r="K32" s="66">
        <f t="shared" si="3"/>
        <v>10</v>
      </c>
      <c r="L32" s="65">
        <f>VLOOKUP($A32,'Return Data'!$B$7:$R$2292,17,0)</f>
        <v>26.406099999999999</v>
      </c>
      <c r="M32" s="66">
        <f t="shared" si="4"/>
        <v>6</v>
      </c>
      <c r="N32" s="65">
        <f>VLOOKUP($A32,'Return Data'!$B$7:$R$2292,14,0)</f>
        <v>22.361999999999998</v>
      </c>
      <c r="O32" s="66">
        <f t="shared" si="5"/>
        <v>7</v>
      </c>
      <c r="P32" s="65">
        <f>VLOOKUP($A32,'Return Data'!$B$7:$R$2292,15,0)</f>
        <v>13.3277</v>
      </c>
      <c r="Q32" s="66">
        <f t="shared" si="6"/>
        <v>11</v>
      </c>
      <c r="R32" s="65">
        <f>VLOOKUP($A32,'Return Data'!$B$7:$R$2292,16,0)</f>
        <v>15.442</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-10.475576</v>
      </c>
      <c r="E34" s="74"/>
      <c r="F34" s="75">
        <f>AVERAGE(F8:F32)</f>
        <v>-1.3276320000000001</v>
      </c>
      <c r="G34" s="74"/>
      <c r="H34" s="75">
        <f>AVERAGE(H8:H32)</f>
        <v>8.4290640000000003</v>
      </c>
      <c r="I34" s="74"/>
      <c r="J34" s="75">
        <f>AVERAGE(J8:J32)</f>
        <v>17.592519999999997</v>
      </c>
      <c r="K34" s="74"/>
      <c r="L34" s="75">
        <f>AVERAGE(L8:L32)</f>
        <v>22.92765833333333</v>
      </c>
      <c r="M34" s="74"/>
      <c r="N34" s="75">
        <f>AVERAGE(N8:N32)</f>
        <v>20.579113043478262</v>
      </c>
      <c r="O34" s="74"/>
      <c r="P34" s="75">
        <f>AVERAGE(P8:P32)</f>
        <v>13.297859090909093</v>
      </c>
      <c r="Q34" s="74"/>
      <c r="R34" s="75">
        <f>AVERAGE(R8:R32)</f>
        <v>17.314120000000003</v>
      </c>
      <c r="S34" s="76"/>
    </row>
    <row r="35" spans="1:19" x14ac:dyDescent="0.3">
      <c r="A35" s="73" t="s">
        <v>28</v>
      </c>
      <c r="B35" s="74"/>
      <c r="C35" s="74"/>
      <c r="D35" s="75">
        <f>MIN(D8:D32)</f>
        <v>-13.1175</v>
      </c>
      <c r="E35" s="74"/>
      <c r="F35" s="75">
        <f>MIN(F8:F32)</f>
        <v>-6.7073</v>
      </c>
      <c r="G35" s="74"/>
      <c r="H35" s="75">
        <f>MIN(H8:H32)</f>
        <v>-1.3460000000000001</v>
      </c>
      <c r="I35" s="74"/>
      <c r="J35" s="75">
        <f>MIN(J8:J32)</f>
        <v>6.0857999999999999</v>
      </c>
      <c r="K35" s="74"/>
      <c r="L35" s="75">
        <f>MIN(L8:L32)</f>
        <v>14.1617</v>
      </c>
      <c r="M35" s="74"/>
      <c r="N35" s="75">
        <f>MIN(N8:N32)</f>
        <v>14.4445</v>
      </c>
      <c r="O35" s="74"/>
      <c r="P35" s="75">
        <f>MIN(P8:P32)</f>
        <v>8.3339999999999996</v>
      </c>
      <c r="Q35" s="74"/>
      <c r="R35" s="75">
        <f>MIN(R8:R32)</f>
        <v>3.9777999999999998</v>
      </c>
      <c r="S35" s="76"/>
    </row>
    <row r="36" spans="1:19" ht="15" thickBot="1" x14ac:dyDescent="0.35">
      <c r="A36" s="77" t="s">
        <v>29</v>
      </c>
      <c r="B36" s="78"/>
      <c r="C36" s="78"/>
      <c r="D36" s="79">
        <f>MAX(D8:D32)</f>
        <v>-6.3781999999999996</v>
      </c>
      <c r="E36" s="78"/>
      <c r="F36" s="79">
        <f>MAX(F8:F32)</f>
        <v>10.740600000000001</v>
      </c>
      <c r="G36" s="78"/>
      <c r="H36" s="79">
        <f>MAX(H8:H32)</f>
        <v>24.086300000000001</v>
      </c>
      <c r="I36" s="78"/>
      <c r="J36" s="79">
        <f>MAX(J8:J32)</f>
        <v>37.298699999999997</v>
      </c>
      <c r="K36" s="78"/>
      <c r="L36" s="79">
        <f>MAX(L8:L32)</f>
        <v>39.521000000000001</v>
      </c>
      <c r="M36" s="78"/>
      <c r="N36" s="79">
        <f>MAX(N8:N32)</f>
        <v>33.2896</v>
      </c>
      <c r="O36" s="78"/>
      <c r="P36" s="79">
        <f>MAX(P8:P32)</f>
        <v>18.8094</v>
      </c>
      <c r="Q36" s="78"/>
      <c r="R36" s="79">
        <f>MAX(R8:R32)</f>
        <v>60.519199999999998</v>
      </c>
      <c r="S36" s="80"/>
    </row>
    <row r="37" spans="1:19" x14ac:dyDescent="0.3">
      <c r="A37" s="112" t="s">
        <v>432</v>
      </c>
    </row>
    <row r="38" spans="1:19" x14ac:dyDescent="0.3">
      <c r="A38" s="14" t="s">
        <v>340</v>
      </c>
    </row>
  </sheetData>
  <sheetProtection algorithmName="SHA-512" hashValue="hSGtnrjhzWidhVBya/BVCQuYJ1T7ifE5vGLqoZALHziX0nIpyU90KpPWmk2pTXLNUZjg9tEW8KRJ4CP0h84M5A==" saltValue="ufR+yEPB/iYZ/xoSOq9et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1757</v>
      </c>
      <c r="B8" s="64">
        <f>VLOOKUP($A8,'Return Data'!$B$7:$R$2292,3,0)</f>
        <v>44616</v>
      </c>
      <c r="C8" s="65">
        <f>VLOOKUP($A8,'Return Data'!$B$7:$R$2292,4,0)</f>
        <v>1142.01</v>
      </c>
      <c r="D8" s="65">
        <f>VLOOKUP($A8,'Return Data'!$B$7:$R$2292,10,0)</f>
        <v>-8.7311999999999994</v>
      </c>
      <c r="E8" s="66">
        <f t="shared" ref="E8:E40" si="0">RANK(D8,D$8:D$40,0)</f>
        <v>18</v>
      </c>
      <c r="F8" s="65">
        <f>VLOOKUP($A8,'Return Data'!$B$7:$R$2292,11,0)</f>
        <v>-3.6221999999999999</v>
      </c>
      <c r="G8" s="66">
        <f t="shared" ref="G8:G40" si="1">RANK(F8,F$8:F$40,0)</f>
        <v>25</v>
      </c>
      <c r="H8" s="65">
        <f>VLOOKUP($A8,'Return Data'!$B$7:$R$2292,12,0)</f>
        <v>5.7915999999999999</v>
      </c>
      <c r="I8" s="66">
        <f t="shared" ref="I8:I40" si="2">RANK(H8,H$8:H$40,0)</f>
        <v>23</v>
      </c>
      <c r="J8" s="65">
        <f>VLOOKUP($A8,'Return Data'!$B$7:$R$2292,13,0)</f>
        <v>12.1883</v>
      </c>
      <c r="K8" s="66">
        <f t="shared" ref="K8:K40" si="3">RANK(J8,J$8:J$40,0)</f>
        <v>19</v>
      </c>
      <c r="L8" s="65">
        <f>VLOOKUP($A8,'Return Data'!$B$7:$R$2292,17,0)</f>
        <v>17.3459</v>
      </c>
      <c r="M8" s="66">
        <f t="shared" ref="M8:M40" si="4">RANK(L8,L$8:L$40,0)</f>
        <v>20</v>
      </c>
      <c r="N8" s="65">
        <f>VLOOKUP($A8,'Return Data'!$B$7:$R$2292,14,0)</f>
        <v>16.762699999999999</v>
      </c>
      <c r="O8" s="66">
        <f t="shared" ref="O8:O21" si="5">RANK(N8,N$8:N$40,0)</f>
        <v>18</v>
      </c>
      <c r="P8" s="65">
        <f>VLOOKUP($A8,'Return Data'!$B$7:$R$2292,15,0)</f>
        <v>12.6027</v>
      </c>
      <c r="Q8" s="66">
        <f>RANK(P8,P$8:P$40,0)</f>
        <v>19</v>
      </c>
      <c r="R8" s="65">
        <f>VLOOKUP($A8,'Return Data'!$B$7:$R$2292,16,0)</f>
        <v>16.664999999999999</v>
      </c>
      <c r="S8" s="67">
        <f t="shared" ref="S8:S40" si="6">RANK(R8,R$8:R$40,0)</f>
        <v>5</v>
      </c>
    </row>
    <row r="9" spans="1:20" x14ac:dyDescent="0.3">
      <c r="A9" s="63" t="s">
        <v>1758</v>
      </c>
      <c r="B9" s="64">
        <f>VLOOKUP($A9,'Return Data'!$B$7:$R$2292,3,0)</f>
        <v>44616</v>
      </c>
      <c r="C9" s="65">
        <f>VLOOKUP($A9,'Return Data'!$B$7:$R$2292,4,0)</f>
        <v>18.510000000000002</v>
      </c>
      <c r="D9" s="65">
        <f>VLOOKUP($A9,'Return Data'!$B$7:$R$2292,10,0)</f>
        <v>-10.579700000000001</v>
      </c>
      <c r="E9" s="66">
        <f t="shared" si="0"/>
        <v>29</v>
      </c>
      <c r="F9" s="65">
        <f>VLOOKUP($A9,'Return Data'!$B$7:$R$2292,11,0)</f>
        <v>-4.0434999999999999</v>
      </c>
      <c r="G9" s="66">
        <f t="shared" si="1"/>
        <v>27</v>
      </c>
      <c r="H9" s="65">
        <f>VLOOKUP($A9,'Return Data'!$B$7:$R$2292,12,0)</f>
        <v>9.2035</v>
      </c>
      <c r="I9" s="66">
        <f t="shared" si="2"/>
        <v>14</v>
      </c>
      <c r="J9" s="65">
        <f>VLOOKUP($A9,'Return Data'!$B$7:$R$2292,13,0)</f>
        <v>11.1044</v>
      </c>
      <c r="K9" s="66">
        <f t="shared" si="3"/>
        <v>23</v>
      </c>
      <c r="L9" s="65">
        <f>VLOOKUP($A9,'Return Data'!$B$7:$R$2292,17,0)</f>
        <v>16.810199999999998</v>
      </c>
      <c r="M9" s="66">
        <f t="shared" si="4"/>
        <v>21</v>
      </c>
      <c r="N9" s="65">
        <f>VLOOKUP($A9,'Return Data'!$B$7:$R$2292,14,0)</f>
        <v>18.958300000000001</v>
      </c>
      <c r="O9" s="66">
        <f t="shared" si="5"/>
        <v>12</v>
      </c>
      <c r="P9" s="65"/>
      <c r="Q9" s="66"/>
      <c r="R9" s="65">
        <f>VLOOKUP($A9,'Return Data'!$B$7:$R$2292,16,0)</f>
        <v>15.495799999999999</v>
      </c>
      <c r="S9" s="67">
        <f t="shared" si="6"/>
        <v>14</v>
      </c>
    </row>
    <row r="10" spans="1:20" x14ac:dyDescent="0.3">
      <c r="A10" s="63" t="s">
        <v>1236</v>
      </c>
      <c r="B10" s="64">
        <f>VLOOKUP($A10,'Return Data'!$B$7:$R$2292,3,0)</f>
        <v>44616</v>
      </c>
      <c r="C10" s="65">
        <f>VLOOKUP($A10,'Return Data'!$B$7:$R$2292,4,0)</f>
        <v>170.5</v>
      </c>
      <c r="D10" s="65">
        <f>VLOOKUP($A10,'Return Data'!$B$7:$R$2292,10,0)</f>
        <v>-9.3614999999999995</v>
      </c>
      <c r="E10" s="66">
        <f t="shared" si="0"/>
        <v>21</v>
      </c>
      <c r="F10" s="65">
        <f>VLOOKUP($A10,'Return Data'!$B$7:$R$2292,11,0)</f>
        <v>2.3963000000000001</v>
      </c>
      <c r="G10" s="66">
        <f t="shared" si="1"/>
        <v>3</v>
      </c>
      <c r="H10" s="65">
        <f>VLOOKUP($A10,'Return Data'!$B$7:$R$2292,12,0)</f>
        <v>14.7376</v>
      </c>
      <c r="I10" s="66">
        <f t="shared" si="2"/>
        <v>2</v>
      </c>
      <c r="J10" s="65">
        <f>VLOOKUP($A10,'Return Data'!$B$7:$R$2292,13,0)</f>
        <v>20.844899999999999</v>
      </c>
      <c r="K10" s="66">
        <f t="shared" si="3"/>
        <v>4</v>
      </c>
      <c r="L10" s="65">
        <f>VLOOKUP($A10,'Return Data'!$B$7:$R$2292,17,0)</f>
        <v>24.603200000000001</v>
      </c>
      <c r="M10" s="66">
        <f t="shared" si="4"/>
        <v>5</v>
      </c>
      <c r="N10" s="65">
        <f>VLOOKUP($A10,'Return Data'!$B$7:$R$2292,14,0)</f>
        <v>20.950700000000001</v>
      </c>
      <c r="O10" s="66">
        <f t="shared" si="5"/>
        <v>6</v>
      </c>
      <c r="P10" s="65">
        <f>VLOOKUP($A10,'Return Data'!$B$7:$R$2292,15,0)</f>
        <v>14.0306</v>
      </c>
      <c r="Q10" s="66">
        <f t="shared" ref="Q10:Q21" si="7">RANK(P10,P$8:P$40,0)</f>
        <v>11</v>
      </c>
      <c r="R10" s="65">
        <f>VLOOKUP($A10,'Return Data'!$B$7:$R$2292,16,0)</f>
        <v>14.1997</v>
      </c>
      <c r="S10" s="67">
        <f t="shared" si="6"/>
        <v>21</v>
      </c>
    </row>
    <row r="11" spans="1:20" x14ac:dyDescent="0.3">
      <c r="A11" s="63" t="s">
        <v>1238</v>
      </c>
      <c r="B11" s="64">
        <f>VLOOKUP($A11,'Return Data'!$B$7:$R$2292,3,0)</f>
        <v>44616</v>
      </c>
      <c r="C11" s="65">
        <f>VLOOKUP($A11,'Return Data'!$B$7:$R$2292,4,0)</f>
        <v>80.959999999999994</v>
      </c>
      <c r="D11" s="65">
        <f>VLOOKUP($A11,'Return Data'!$B$7:$R$2292,10,0)</f>
        <v>-8.0855999999999995</v>
      </c>
      <c r="E11" s="66">
        <f t="shared" si="0"/>
        <v>12</v>
      </c>
      <c r="F11" s="65">
        <f>VLOOKUP($A11,'Return Data'!$B$7:$R$2292,11,0)</f>
        <v>-0.58819999999999995</v>
      </c>
      <c r="G11" s="66">
        <f t="shared" si="1"/>
        <v>13</v>
      </c>
      <c r="H11" s="65">
        <f>VLOOKUP($A11,'Return Data'!$B$7:$R$2292,12,0)</f>
        <v>11.5059</v>
      </c>
      <c r="I11" s="66">
        <f t="shared" si="2"/>
        <v>7</v>
      </c>
      <c r="J11" s="65">
        <f>VLOOKUP($A11,'Return Data'!$B$7:$R$2292,13,0)</f>
        <v>19.2834</v>
      </c>
      <c r="K11" s="66">
        <f t="shared" si="3"/>
        <v>8</v>
      </c>
      <c r="L11" s="65">
        <f>VLOOKUP($A11,'Return Data'!$B$7:$R$2292,17,0)</f>
        <v>19.672000000000001</v>
      </c>
      <c r="M11" s="66">
        <f t="shared" si="4"/>
        <v>13</v>
      </c>
      <c r="N11" s="65">
        <f>VLOOKUP($A11,'Return Data'!$B$7:$R$2292,14,0)</f>
        <v>20.118500000000001</v>
      </c>
      <c r="O11" s="66">
        <f t="shared" si="5"/>
        <v>10</v>
      </c>
      <c r="P11" s="65">
        <f>VLOOKUP($A11,'Return Data'!$B$7:$R$2292,15,0)</f>
        <v>14.2806</v>
      </c>
      <c r="Q11" s="66">
        <f t="shared" si="7"/>
        <v>10</v>
      </c>
      <c r="R11" s="65">
        <f>VLOOKUP($A11,'Return Data'!$B$7:$R$2292,16,0)</f>
        <v>15.986499999999999</v>
      </c>
      <c r="S11" s="67">
        <f t="shared" si="6"/>
        <v>10</v>
      </c>
    </row>
    <row r="12" spans="1:20" x14ac:dyDescent="0.3">
      <c r="A12" s="63" t="s">
        <v>1778</v>
      </c>
      <c r="B12" s="64">
        <f>VLOOKUP($A12,'Return Data'!$B$7:$R$2292,3,0)</f>
        <v>44616</v>
      </c>
      <c r="C12" s="65">
        <f>VLOOKUP($A12,'Return Data'!$B$7:$R$2292,4,0)</f>
        <v>226.97</v>
      </c>
      <c r="D12" s="65">
        <f>VLOOKUP($A12,'Return Data'!$B$7:$R$2292,10,0)</f>
        <v>-6.9680999999999997</v>
      </c>
      <c r="E12" s="66">
        <f t="shared" si="0"/>
        <v>4</v>
      </c>
      <c r="F12" s="65">
        <f>VLOOKUP($A12,'Return Data'!$B$7:$R$2292,11,0)</f>
        <v>-0.8085</v>
      </c>
      <c r="G12" s="66">
        <f t="shared" si="1"/>
        <v>14</v>
      </c>
      <c r="H12" s="65">
        <f>VLOOKUP($A12,'Return Data'!$B$7:$R$2292,12,0)</f>
        <v>10.6523</v>
      </c>
      <c r="I12" s="66">
        <f t="shared" si="2"/>
        <v>9</v>
      </c>
      <c r="J12" s="65">
        <f>VLOOKUP($A12,'Return Data'!$B$7:$R$2292,13,0)</f>
        <v>15.131399999999999</v>
      </c>
      <c r="K12" s="66">
        <f t="shared" si="3"/>
        <v>10</v>
      </c>
      <c r="L12" s="65">
        <f>VLOOKUP($A12,'Return Data'!$B$7:$R$2292,17,0)</f>
        <v>20.6052</v>
      </c>
      <c r="M12" s="66">
        <f t="shared" si="4"/>
        <v>11</v>
      </c>
      <c r="N12" s="65">
        <f>VLOOKUP($A12,'Return Data'!$B$7:$R$2292,14,0)</f>
        <v>20.438700000000001</v>
      </c>
      <c r="O12" s="66">
        <f t="shared" si="5"/>
        <v>8</v>
      </c>
      <c r="P12" s="65">
        <f>VLOOKUP($A12,'Return Data'!$B$7:$R$2292,15,0)</f>
        <v>17.175799999999999</v>
      </c>
      <c r="Q12" s="66">
        <f t="shared" si="7"/>
        <v>4</v>
      </c>
      <c r="R12" s="65">
        <f>VLOOKUP($A12,'Return Data'!$B$7:$R$2292,16,0)</f>
        <v>14.8459</v>
      </c>
      <c r="S12" s="67">
        <f t="shared" si="6"/>
        <v>18</v>
      </c>
    </row>
    <row r="13" spans="1:20" x14ac:dyDescent="0.3">
      <c r="A13" s="102" t="s">
        <v>1824</v>
      </c>
      <c r="B13" s="64">
        <f>VLOOKUP($A13,'Return Data'!$B$7:$R$2292,3,0)</f>
        <v>44616</v>
      </c>
      <c r="C13" s="65">
        <f>VLOOKUP($A13,'Return Data'!$B$7:$R$2292,4,0)</f>
        <v>64.316999999999993</v>
      </c>
      <c r="D13" s="65">
        <f>VLOOKUP($A13,'Return Data'!$B$7:$R$2292,10,0)</f>
        <v>-10.4856</v>
      </c>
      <c r="E13" s="66">
        <f t="shared" si="0"/>
        <v>27</v>
      </c>
      <c r="F13" s="65">
        <f>VLOOKUP($A13,'Return Data'!$B$7:$R$2292,11,0)</f>
        <v>-6.5091999999999999</v>
      </c>
      <c r="G13" s="66">
        <f t="shared" si="1"/>
        <v>31</v>
      </c>
      <c r="H13" s="65">
        <f>VLOOKUP($A13,'Return Data'!$B$7:$R$2292,12,0)</f>
        <v>3.851</v>
      </c>
      <c r="I13" s="66">
        <f t="shared" si="2"/>
        <v>29</v>
      </c>
      <c r="J13" s="65">
        <f>VLOOKUP($A13,'Return Data'!$B$7:$R$2292,13,0)</f>
        <v>9.7504000000000008</v>
      </c>
      <c r="K13" s="66">
        <f t="shared" si="3"/>
        <v>24</v>
      </c>
      <c r="L13" s="65">
        <f>VLOOKUP($A13,'Return Data'!$B$7:$R$2292,17,0)</f>
        <v>16.2866</v>
      </c>
      <c r="M13" s="66">
        <f t="shared" si="4"/>
        <v>22</v>
      </c>
      <c r="N13" s="65">
        <f>VLOOKUP($A13,'Return Data'!$B$7:$R$2292,14,0)</f>
        <v>20.247599999999998</v>
      </c>
      <c r="O13" s="66">
        <f t="shared" si="5"/>
        <v>9</v>
      </c>
      <c r="P13" s="65">
        <f>VLOOKUP($A13,'Return Data'!$B$7:$R$2292,15,0)</f>
        <v>14.781499999999999</v>
      </c>
      <c r="Q13" s="66">
        <f t="shared" si="7"/>
        <v>8</v>
      </c>
      <c r="R13" s="65">
        <f>VLOOKUP($A13,'Return Data'!$B$7:$R$2292,16,0)</f>
        <v>15.0374</v>
      </c>
      <c r="S13" s="67">
        <f t="shared" si="6"/>
        <v>16</v>
      </c>
    </row>
    <row r="14" spans="1:20" x14ac:dyDescent="0.3">
      <c r="A14" s="102" t="s">
        <v>1740</v>
      </c>
      <c r="B14" s="64">
        <f>VLOOKUP($A14,'Return Data'!$B$7:$R$2292,3,0)</f>
        <v>44616</v>
      </c>
      <c r="C14" s="65">
        <f>VLOOKUP($A14,'Return Data'!$B$7:$R$2292,4,0)</f>
        <v>23.210999999999999</v>
      </c>
      <c r="D14" s="65">
        <f>VLOOKUP($A14,'Return Data'!$B$7:$R$2292,10,0)</f>
        <v>-7.3301999999999996</v>
      </c>
      <c r="E14" s="66">
        <f t="shared" si="0"/>
        <v>7</v>
      </c>
      <c r="F14" s="65">
        <f>VLOOKUP($A14,'Return Data'!$B$7:$R$2292,11,0)</f>
        <v>-0.9093</v>
      </c>
      <c r="G14" s="66">
        <f t="shared" si="1"/>
        <v>15</v>
      </c>
      <c r="H14" s="65">
        <f>VLOOKUP($A14,'Return Data'!$B$7:$R$2292,12,0)</f>
        <v>8.9974000000000007</v>
      </c>
      <c r="I14" s="66">
        <f t="shared" si="2"/>
        <v>15</v>
      </c>
      <c r="J14" s="65">
        <f>VLOOKUP($A14,'Return Data'!$B$7:$R$2292,13,0)</f>
        <v>13.1526</v>
      </c>
      <c r="K14" s="66">
        <f t="shared" si="3"/>
        <v>15</v>
      </c>
      <c r="L14" s="65">
        <f>VLOOKUP($A14,'Return Data'!$B$7:$R$2292,17,0)</f>
        <v>19.8171</v>
      </c>
      <c r="M14" s="66">
        <f t="shared" si="4"/>
        <v>12</v>
      </c>
      <c r="N14" s="65">
        <f>VLOOKUP($A14,'Return Data'!$B$7:$R$2292,14,0)</f>
        <v>17.888200000000001</v>
      </c>
      <c r="O14" s="66">
        <f t="shared" si="5"/>
        <v>15</v>
      </c>
      <c r="P14" s="65">
        <f>VLOOKUP($A14,'Return Data'!$B$7:$R$2292,15,0)</f>
        <v>15.708500000000001</v>
      </c>
      <c r="Q14" s="66">
        <f t="shared" si="7"/>
        <v>6</v>
      </c>
      <c r="R14" s="65">
        <f>VLOOKUP($A14,'Return Data'!$B$7:$R$2292,16,0)</f>
        <v>12.6616</v>
      </c>
      <c r="S14" s="67">
        <f t="shared" si="6"/>
        <v>28</v>
      </c>
    </row>
    <row r="15" spans="1:20" x14ac:dyDescent="0.3">
      <c r="A15" s="63" t="s">
        <v>1747</v>
      </c>
      <c r="B15" s="64">
        <f>VLOOKUP($A15,'Return Data'!$B$7:$R$2292,3,0)</f>
        <v>44616</v>
      </c>
      <c r="C15" s="65">
        <f>VLOOKUP($A15,'Return Data'!$B$7:$R$2292,4,0)</f>
        <v>971.86599999999999</v>
      </c>
      <c r="D15" s="65">
        <f>VLOOKUP($A15,'Return Data'!$B$7:$R$2292,10,0)</f>
        <v>-8.0128000000000004</v>
      </c>
      <c r="E15" s="66">
        <f t="shared" si="0"/>
        <v>11</v>
      </c>
      <c r="F15" s="65">
        <f>VLOOKUP($A15,'Return Data'!$B$7:$R$2292,11,0)</f>
        <v>2.5613999999999999</v>
      </c>
      <c r="G15" s="66">
        <f t="shared" si="1"/>
        <v>2</v>
      </c>
      <c r="H15" s="65">
        <f>VLOOKUP($A15,'Return Data'!$B$7:$R$2292,12,0)</f>
        <v>11.184699999999999</v>
      </c>
      <c r="I15" s="66">
        <f t="shared" si="2"/>
        <v>8</v>
      </c>
      <c r="J15" s="65">
        <f>VLOOKUP($A15,'Return Data'!$B$7:$R$2292,13,0)</f>
        <v>14.867800000000001</v>
      </c>
      <c r="K15" s="66">
        <f t="shared" si="3"/>
        <v>11</v>
      </c>
      <c r="L15" s="65">
        <f>VLOOKUP($A15,'Return Data'!$B$7:$R$2292,17,0)</f>
        <v>24.4818</v>
      </c>
      <c r="M15" s="66">
        <f t="shared" si="4"/>
        <v>6</v>
      </c>
      <c r="N15" s="65">
        <f>VLOOKUP($A15,'Return Data'!$B$7:$R$2292,14,0)</f>
        <v>17.836400000000001</v>
      </c>
      <c r="O15" s="66">
        <f t="shared" si="5"/>
        <v>16</v>
      </c>
      <c r="P15" s="65">
        <f>VLOOKUP($A15,'Return Data'!$B$7:$R$2292,15,0)</f>
        <v>13.0685</v>
      </c>
      <c r="Q15" s="66">
        <f t="shared" si="7"/>
        <v>15</v>
      </c>
      <c r="R15" s="65">
        <f>VLOOKUP($A15,'Return Data'!$B$7:$R$2292,16,0)</f>
        <v>15.8043</v>
      </c>
      <c r="S15" s="67">
        <f t="shared" si="6"/>
        <v>12</v>
      </c>
    </row>
    <row r="16" spans="1:20" x14ac:dyDescent="0.3">
      <c r="A16" s="63" t="s">
        <v>1749</v>
      </c>
      <c r="B16" s="64">
        <f>VLOOKUP($A16,'Return Data'!$B$7:$R$2292,3,0)</f>
        <v>44616</v>
      </c>
      <c r="C16" s="65">
        <f>VLOOKUP($A16,'Return Data'!$B$7:$R$2292,4,0)</f>
        <v>994.72500000000002</v>
      </c>
      <c r="D16" s="65">
        <f>VLOOKUP($A16,'Return Data'!$B$7:$R$2292,10,0)</f>
        <v>-5.5213999999999999</v>
      </c>
      <c r="E16" s="66">
        <f t="shared" si="0"/>
        <v>2</v>
      </c>
      <c r="F16" s="65">
        <f>VLOOKUP($A16,'Return Data'!$B$7:$R$2292,11,0)</f>
        <v>4.1669</v>
      </c>
      <c r="G16" s="66">
        <f t="shared" si="1"/>
        <v>1</v>
      </c>
      <c r="H16" s="65">
        <f>VLOOKUP($A16,'Return Data'!$B$7:$R$2292,12,0)</f>
        <v>8.1578999999999997</v>
      </c>
      <c r="I16" s="66">
        <f t="shared" si="2"/>
        <v>17</v>
      </c>
      <c r="J16" s="65">
        <f>VLOOKUP($A16,'Return Data'!$B$7:$R$2292,13,0)</f>
        <v>13.8467</v>
      </c>
      <c r="K16" s="66">
        <f t="shared" si="3"/>
        <v>13</v>
      </c>
      <c r="L16" s="65">
        <f>VLOOKUP($A16,'Return Data'!$B$7:$R$2292,17,0)</f>
        <v>20.7517</v>
      </c>
      <c r="M16" s="66">
        <f t="shared" si="4"/>
        <v>10</v>
      </c>
      <c r="N16" s="65">
        <f>VLOOKUP($A16,'Return Data'!$B$7:$R$2292,14,0)</f>
        <v>15.6051</v>
      </c>
      <c r="O16" s="66">
        <f t="shared" si="5"/>
        <v>22</v>
      </c>
      <c r="P16" s="65">
        <f>VLOOKUP($A16,'Return Data'!$B$7:$R$2292,15,0)</f>
        <v>12.8794</v>
      </c>
      <c r="Q16" s="66">
        <f t="shared" si="7"/>
        <v>17</v>
      </c>
      <c r="R16" s="65">
        <f>VLOOKUP($A16,'Return Data'!$B$7:$R$2292,16,0)</f>
        <v>14.2636</v>
      </c>
      <c r="S16" s="67">
        <f t="shared" si="6"/>
        <v>20</v>
      </c>
    </row>
    <row r="17" spans="1:19" x14ac:dyDescent="0.3">
      <c r="A17" s="119" t="s">
        <v>1743</v>
      </c>
      <c r="B17" s="64">
        <f>VLOOKUP($A17,'Return Data'!$B$7:$R$2292,3,0)</f>
        <v>44616</v>
      </c>
      <c r="C17" s="65">
        <f>VLOOKUP($A17,'Return Data'!$B$7:$R$2292,4,0)</f>
        <v>132.10210000000001</v>
      </c>
      <c r="D17" s="65">
        <f>VLOOKUP($A17,'Return Data'!$B$7:$R$2292,10,0)</f>
        <v>-8.4471000000000007</v>
      </c>
      <c r="E17" s="66">
        <f t="shared" si="0"/>
        <v>14</v>
      </c>
      <c r="F17" s="65">
        <f>VLOOKUP($A17,'Return Data'!$B$7:$R$2292,11,0)</f>
        <v>-0.58699999999999997</v>
      </c>
      <c r="G17" s="66">
        <f t="shared" si="1"/>
        <v>12</v>
      </c>
      <c r="H17" s="65">
        <f>VLOOKUP($A17,'Return Data'!$B$7:$R$2292,12,0)</f>
        <v>9.6744000000000003</v>
      </c>
      <c r="I17" s="66">
        <f t="shared" si="2"/>
        <v>12</v>
      </c>
      <c r="J17" s="65">
        <f>VLOOKUP($A17,'Return Data'!$B$7:$R$2292,13,0)</f>
        <v>13.0113</v>
      </c>
      <c r="K17" s="66">
        <f t="shared" si="3"/>
        <v>16</v>
      </c>
      <c r="L17" s="65">
        <f>VLOOKUP($A17,'Return Data'!$B$7:$R$2292,17,0)</f>
        <v>17.9407</v>
      </c>
      <c r="M17" s="66">
        <f t="shared" si="4"/>
        <v>17</v>
      </c>
      <c r="N17" s="65">
        <f>VLOOKUP($A17,'Return Data'!$B$7:$R$2292,14,0)</f>
        <v>16.3766</v>
      </c>
      <c r="O17" s="66">
        <f t="shared" si="5"/>
        <v>19</v>
      </c>
      <c r="P17" s="65">
        <f>VLOOKUP($A17,'Return Data'!$B$7:$R$2292,15,0)</f>
        <v>11.364100000000001</v>
      </c>
      <c r="Q17" s="66">
        <f t="shared" si="7"/>
        <v>21</v>
      </c>
      <c r="R17" s="65">
        <f>VLOOKUP($A17,'Return Data'!$B$7:$R$2292,16,0)</f>
        <v>14.494999999999999</v>
      </c>
      <c r="S17" s="67">
        <f t="shared" si="6"/>
        <v>19</v>
      </c>
    </row>
    <row r="18" spans="1:19" x14ac:dyDescent="0.3">
      <c r="A18" s="120" t="s">
        <v>1240</v>
      </c>
      <c r="B18" s="64">
        <f>VLOOKUP($A18,'Return Data'!$B$7:$R$2292,3,0)</f>
        <v>44616</v>
      </c>
      <c r="C18" s="65">
        <f>VLOOKUP($A18,'Return Data'!$B$7:$R$2292,4,0)</f>
        <v>442.73</v>
      </c>
      <c r="D18" s="65">
        <f>VLOOKUP($A18,'Return Data'!$B$7:$R$2292,10,0)</f>
        <v>-9.0678999999999998</v>
      </c>
      <c r="E18" s="66">
        <f t="shared" si="0"/>
        <v>19</v>
      </c>
      <c r="F18" s="65">
        <f>VLOOKUP($A18,'Return Data'!$B$7:$R$2292,11,0)</f>
        <v>-1.6176999999999999</v>
      </c>
      <c r="G18" s="66">
        <f t="shared" si="1"/>
        <v>19</v>
      </c>
      <c r="H18" s="65">
        <f>VLOOKUP($A18,'Return Data'!$B$7:$R$2292,12,0)</f>
        <v>6.1295000000000002</v>
      </c>
      <c r="I18" s="66">
        <f t="shared" si="2"/>
        <v>22</v>
      </c>
      <c r="J18" s="65">
        <f>VLOOKUP($A18,'Return Data'!$B$7:$R$2292,13,0)</f>
        <v>12.157400000000001</v>
      </c>
      <c r="K18" s="66">
        <f t="shared" si="3"/>
        <v>20</v>
      </c>
      <c r="L18" s="65">
        <f>VLOOKUP($A18,'Return Data'!$B$7:$R$2292,17,0)</f>
        <v>19.474599999999999</v>
      </c>
      <c r="M18" s="66">
        <f t="shared" si="4"/>
        <v>14</v>
      </c>
      <c r="N18" s="65">
        <f>VLOOKUP($A18,'Return Data'!$B$7:$R$2292,14,0)</f>
        <v>15.5318</v>
      </c>
      <c r="O18" s="66">
        <f t="shared" si="5"/>
        <v>23</v>
      </c>
      <c r="P18" s="65">
        <f>VLOOKUP($A18,'Return Data'!$B$7:$R$2292,15,0)</f>
        <v>12.2721</v>
      </c>
      <c r="Q18" s="66">
        <f t="shared" si="7"/>
        <v>20</v>
      </c>
      <c r="R18" s="65">
        <f>VLOOKUP($A18,'Return Data'!$B$7:$R$2292,16,0)</f>
        <v>15.0349</v>
      </c>
      <c r="S18" s="67">
        <f t="shared" si="6"/>
        <v>17</v>
      </c>
    </row>
    <row r="19" spans="1:19" x14ac:dyDescent="0.3">
      <c r="A19" s="63" t="s">
        <v>1751</v>
      </c>
      <c r="B19" s="64">
        <f>VLOOKUP($A19,'Return Data'!$B$7:$R$2292,3,0)</f>
        <v>44616</v>
      </c>
      <c r="C19" s="65">
        <f>VLOOKUP($A19,'Return Data'!$B$7:$R$2292,4,0)</f>
        <v>35.85</v>
      </c>
      <c r="D19" s="65">
        <f>VLOOKUP($A19,'Return Data'!$B$7:$R$2292,10,0)</f>
        <v>-6.9798</v>
      </c>
      <c r="E19" s="66">
        <f t="shared" si="0"/>
        <v>5</v>
      </c>
      <c r="F19" s="65">
        <f>VLOOKUP($A19,'Return Data'!$B$7:$R$2292,11,0)</f>
        <v>2.0495000000000001</v>
      </c>
      <c r="G19" s="66">
        <f t="shared" si="1"/>
        <v>4</v>
      </c>
      <c r="H19" s="65">
        <f>VLOOKUP($A19,'Return Data'!$B$7:$R$2292,12,0)</f>
        <v>15.1622</v>
      </c>
      <c r="I19" s="66">
        <f t="shared" si="2"/>
        <v>1</v>
      </c>
      <c r="J19" s="65">
        <f>VLOOKUP($A19,'Return Data'!$B$7:$R$2292,13,0)</f>
        <v>20.221299999999999</v>
      </c>
      <c r="K19" s="66">
        <f t="shared" si="3"/>
        <v>7</v>
      </c>
      <c r="L19" s="65">
        <f>VLOOKUP($A19,'Return Data'!$B$7:$R$2292,17,0)</f>
        <v>21.755700000000001</v>
      </c>
      <c r="M19" s="66">
        <f t="shared" si="4"/>
        <v>9</v>
      </c>
      <c r="N19" s="65">
        <f>VLOOKUP($A19,'Return Data'!$B$7:$R$2292,14,0)</f>
        <v>19.570699999999999</v>
      </c>
      <c r="O19" s="66">
        <f t="shared" si="5"/>
        <v>11</v>
      </c>
      <c r="P19" s="65">
        <f>VLOOKUP($A19,'Return Data'!$B$7:$R$2292,15,0)</f>
        <v>14.8973</v>
      </c>
      <c r="Q19" s="66">
        <f t="shared" si="7"/>
        <v>7</v>
      </c>
      <c r="R19" s="65">
        <f>VLOOKUP($A19,'Return Data'!$B$7:$R$2292,16,0)</f>
        <v>17.498000000000001</v>
      </c>
      <c r="S19" s="67">
        <f t="shared" si="6"/>
        <v>4</v>
      </c>
    </row>
    <row r="20" spans="1:19" x14ac:dyDescent="0.3">
      <c r="A20" s="63" t="s">
        <v>1773</v>
      </c>
      <c r="B20" s="64">
        <f>VLOOKUP($A20,'Return Data'!$B$7:$R$2292,3,0)</f>
        <v>44616</v>
      </c>
      <c r="C20" s="65">
        <f>VLOOKUP($A20,'Return Data'!$B$7:$R$2292,4,0)</f>
        <v>136.08000000000001</v>
      </c>
      <c r="D20" s="65">
        <f>VLOOKUP($A20,'Return Data'!$B$7:$R$2292,10,0)</f>
        <v>-6.7945000000000002</v>
      </c>
      <c r="E20" s="66">
        <f t="shared" si="0"/>
        <v>3</v>
      </c>
      <c r="F20" s="65">
        <f>VLOOKUP($A20,'Return Data'!$B$7:$R$2292,11,0)</f>
        <v>0.71789999999999998</v>
      </c>
      <c r="G20" s="66">
        <f t="shared" si="1"/>
        <v>6</v>
      </c>
      <c r="H20" s="65">
        <f>VLOOKUP($A20,'Return Data'!$B$7:$R$2292,12,0)</f>
        <v>9.2222000000000008</v>
      </c>
      <c r="I20" s="66">
        <f t="shared" si="2"/>
        <v>13</v>
      </c>
      <c r="J20" s="65">
        <f>VLOOKUP($A20,'Return Data'!$B$7:$R$2292,13,0)</f>
        <v>15.273199999999999</v>
      </c>
      <c r="K20" s="66">
        <f t="shared" si="3"/>
        <v>9</v>
      </c>
      <c r="L20" s="65">
        <f>VLOOKUP($A20,'Return Data'!$B$7:$R$2292,17,0)</f>
        <v>13.9411</v>
      </c>
      <c r="M20" s="66">
        <f t="shared" si="4"/>
        <v>28</v>
      </c>
      <c r="N20" s="65">
        <f>VLOOKUP($A20,'Return Data'!$B$7:$R$2292,14,0)</f>
        <v>14.6988</v>
      </c>
      <c r="O20" s="66">
        <f t="shared" si="5"/>
        <v>26</v>
      </c>
      <c r="P20" s="65">
        <f>VLOOKUP($A20,'Return Data'!$B$7:$R$2292,15,0)</f>
        <v>11.1028</v>
      </c>
      <c r="Q20" s="66">
        <f t="shared" si="7"/>
        <v>22</v>
      </c>
      <c r="R20" s="65">
        <f>VLOOKUP($A20,'Return Data'!$B$7:$R$2292,16,0)</f>
        <v>14.1751</v>
      </c>
      <c r="S20" s="67">
        <f t="shared" si="6"/>
        <v>22</v>
      </c>
    </row>
    <row r="21" spans="1:19" x14ac:dyDescent="0.3">
      <c r="A21" s="63" t="s">
        <v>1243</v>
      </c>
      <c r="B21" s="64">
        <f>VLOOKUP($A21,'Return Data'!$B$7:$R$2292,3,0)</f>
        <v>44616</v>
      </c>
      <c r="C21" s="65">
        <f>VLOOKUP($A21,'Return Data'!$B$7:$R$2292,4,0)</f>
        <v>80.81</v>
      </c>
      <c r="D21" s="65">
        <f>VLOOKUP($A21,'Return Data'!$B$7:$R$2292,10,0)</f>
        <v>-12.029199999999999</v>
      </c>
      <c r="E21" s="66">
        <f t="shared" si="0"/>
        <v>31</v>
      </c>
      <c r="F21" s="65">
        <f>VLOOKUP($A21,'Return Data'!$B$7:$R$2292,11,0)</f>
        <v>-4.3895</v>
      </c>
      <c r="G21" s="66">
        <f t="shared" si="1"/>
        <v>28</v>
      </c>
      <c r="H21" s="65">
        <f>VLOOKUP($A21,'Return Data'!$B$7:$R$2292,12,0)</f>
        <v>4.7168999999999999</v>
      </c>
      <c r="I21" s="66">
        <f t="shared" si="2"/>
        <v>26</v>
      </c>
      <c r="J21" s="65">
        <f>VLOOKUP($A21,'Return Data'!$B$7:$R$2292,13,0)</f>
        <v>13.6568</v>
      </c>
      <c r="K21" s="66">
        <f t="shared" si="3"/>
        <v>14</v>
      </c>
      <c r="L21" s="65">
        <f>VLOOKUP($A21,'Return Data'!$B$7:$R$2292,17,0)</f>
        <v>18.8108</v>
      </c>
      <c r="M21" s="66">
        <f t="shared" si="4"/>
        <v>15</v>
      </c>
      <c r="N21" s="65">
        <f>VLOOKUP($A21,'Return Data'!$B$7:$R$2292,14,0)</f>
        <v>18.888999999999999</v>
      </c>
      <c r="O21" s="66">
        <f t="shared" si="5"/>
        <v>14</v>
      </c>
      <c r="P21" s="65">
        <f>VLOOKUP($A21,'Return Data'!$B$7:$R$2292,15,0)</f>
        <v>13.5228</v>
      </c>
      <c r="Q21" s="66">
        <f t="shared" si="7"/>
        <v>13</v>
      </c>
      <c r="R21" s="65">
        <f>VLOOKUP($A21,'Return Data'!$B$7:$R$2292,16,0)</f>
        <v>17.9727</v>
      </c>
      <c r="S21" s="67">
        <f t="shared" si="6"/>
        <v>3</v>
      </c>
    </row>
    <row r="22" spans="1:19" x14ac:dyDescent="0.3">
      <c r="A22" s="63" t="s">
        <v>1244</v>
      </c>
      <c r="B22" s="64">
        <f>VLOOKUP($A22,'Return Data'!$B$7:$R$2292,3,0)</f>
        <v>44616</v>
      </c>
      <c r="C22" s="65">
        <f>VLOOKUP($A22,'Return Data'!$B$7:$R$2292,4,0)</f>
        <v>13.036</v>
      </c>
      <c r="D22" s="65">
        <f>VLOOKUP($A22,'Return Data'!$B$7:$R$2292,10,0)</f>
        <v>-13.868499999999999</v>
      </c>
      <c r="E22" s="66">
        <f t="shared" si="0"/>
        <v>33</v>
      </c>
      <c r="F22" s="65">
        <f>VLOOKUP($A22,'Return Data'!$B$7:$R$2292,11,0)</f>
        <v>-9.3312000000000008</v>
      </c>
      <c r="G22" s="66">
        <f t="shared" si="1"/>
        <v>32</v>
      </c>
      <c r="H22" s="65">
        <f>VLOOKUP($A22,'Return Data'!$B$7:$R$2292,12,0)</f>
        <v>-10.377800000000001</v>
      </c>
      <c r="I22" s="66">
        <f t="shared" si="2"/>
        <v>33</v>
      </c>
      <c r="J22" s="65">
        <f>VLOOKUP($A22,'Return Data'!$B$7:$R$2292,13,0)</f>
        <v>-2.6939000000000002</v>
      </c>
      <c r="K22" s="66">
        <f t="shared" si="3"/>
        <v>33</v>
      </c>
      <c r="L22" s="65">
        <f>VLOOKUP($A22,'Return Data'!$B$7:$R$2292,17,0)</f>
        <v>7.3056000000000001</v>
      </c>
      <c r="M22" s="66">
        <f t="shared" si="4"/>
        <v>32</v>
      </c>
      <c r="N22" s="65"/>
      <c r="O22" s="66"/>
      <c r="P22" s="65"/>
      <c r="Q22" s="66"/>
      <c r="R22" s="65">
        <f>VLOOKUP($A22,'Return Data'!$B$7:$R$2292,16,0)</f>
        <v>9.9931999999999999</v>
      </c>
      <c r="S22" s="67">
        <f t="shared" si="6"/>
        <v>30</v>
      </c>
    </row>
    <row r="23" spans="1:19" x14ac:dyDescent="0.3">
      <c r="A23" s="63" t="s">
        <v>1753</v>
      </c>
      <c r="B23" s="64">
        <f>VLOOKUP($A23,'Return Data'!$B$7:$R$2292,3,0)</f>
        <v>44616</v>
      </c>
      <c r="C23" s="65">
        <f>VLOOKUP($A23,'Return Data'!$B$7:$R$2292,4,0)</f>
        <v>52.470500000000001</v>
      </c>
      <c r="D23" s="65">
        <f>VLOOKUP($A23,'Return Data'!$B$7:$R$2292,10,0)</f>
        <v>-7.0937000000000001</v>
      </c>
      <c r="E23" s="66">
        <f t="shared" si="0"/>
        <v>6</v>
      </c>
      <c r="F23" s="65">
        <f>VLOOKUP($A23,'Return Data'!$B$7:$R$2292,11,0)</f>
        <v>0.34100000000000003</v>
      </c>
      <c r="G23" s="66">
        <f t="shared" si="1"/>
        <v>8</v>
      </c>
      <c r="H23" s="65">
        <f>VLOOKUP($A23,'Return Data'!$B$7:$R$2292,12,0)</f>
        <v>10.4298</v>
      </c>
      <c r="I23" s="66">
        <f t="shared" si="2"/>
        <v>10</v>
      </c>
      <c r="J23" s="65">
        <f>VLOOKUP($A23,'Return Data'!$B$7:$R$2292,13,0)</f>
        <v>12.7896</v>
      </c>
      <c r="K23" s="66">
        <f t="shared" si="3"/>
        <v>18</v>
      </c>
      <c r="L23" s="65">
        <f>VLOOKUP($A23,'Return Data'!$B$7:$R$2292,17,0)</f>
        <v>17.505099999999999</v>
      </c>
      <c r="M23" s="66">
        <f t="shared" si="4"/>
        <v>19</v>
      </c>
      <c r="N23" s="65">
        <f>VLOOKUP($A23,'Return Data'!$B$7:$R$2292,14,0)</f>
        <v>18.956600000000002</v>
      </c>
      <c r="O23" s="66">
        <f t="shared" ref="O23:O35" si="8">RANK(N23,N$8:N$40,0)</f>
        <v>13</v>
      </c>
      <c r="P23" s="65">
        <f>VLOOKUP($A23,'Return Data'!$B$7:$R$2292,15,0)</f>
        <v>14.023999999999999</v>
      </c>
      <c r="Q23" s="66">
        <f>RANK(P23,P$8:P$40,0)</f>
        <v>12</v>
      </c>
      <c r="R23" s="65">
        <f>VLOOKUP($A23,'Return Data'!$B$7:$R$2292,16,0)</f>
        <v>15.7704</v>
      </c>
      <c r="S23" s="67">
        <f t="shared" si="6"/>
        <v>13</v>
      </c>
    </row>
    <row r="24" spans="1:19" x14ac:dyDescent="0.3">
      <c r="A24" s="63" t="s">
        <v>1761</v>
      </c>
      <c r="B24" s="64">
        <f>VLOOKUP($A24,'Return Data'!$B$7:$R$2292,3,0)</f>
        <v>44616</v>
      </c>
      <c r="C24" s="65">
        <f>VLOOKUP($A24,'Return Data'!$B$7:$R$2292,4,0)</f>
        <v>52.680999999999997</v>
      </c>
      <c r="D24" s="65">
        <f>VLOOKUP($A24,'Return Data'!$B$7:$R$2292,10,0)</f>
        <v>-7.7972000000000001</v>
      </c>
      <c r="E24" s="66">
        <f t="shared" si="0"/>
        <v>9</v>
      </c>
      <c r="F24" s="65">
        <f>VLOOKUP($A24,'Return Data'!$B$7:$R$2292,11,0)</f>
        <v>-3.6311</v>
      </c>
      <c r="G24" s="66">
        <f t="shared" si="1"/>
        <v>26</v>
      </c>
      <c r="H24" s="65">
        <f>VLOOKUP($A24,'Return Data'!$B$7:$R$2292,12,0)</f>
        <v>4.1271000000000004</v>
      </c>
      <c r="I24" s="66">
        <f t="shared" si="2"/>
        <v>28</v>
      </c>
      <c r="J24" s="65">
        <f>VLOOKUP($A24,'Return Data'!$B$7:$R$2292,13,0)</f>
        <v>6.7022000000000004</v>
      </c>
      <c r="K24" s="66">
        <f t="shared" si="3"/>
        <v>30</v>
      </c>
      <c r="L24" s="65">
        <f>VLOOKUP($A24,'Return Data'!$B$7:$R$2292,17,0)</f>
        <v>14.3553</v>
      </c>
      <c r="M24" s="66">
        <f t="shared" si="4"/>
        <v>27</v>
      </c>
      <c r="N24" s="65">
        <f>VLOOKUP($A24,'Return Data'!$B$7:$R$2292,14,0)</f>
        <v>15.1694</v>
      </c>
      <c r="O24" s="66">
        <f t="shared" si="8"/>
        <v>24</v>
      </c>
      <c r="P24" s="65">
        <f>VLOOKUP($A24,'Return Data'!$B$7:$R$2292,15,0)</f>
        <v>12.720800000000001</v>
      </c>
      <c r="Q24" s="66">
        <f>RANK(P24,P$8:P$40,0)</f>
        <v>18</v>
      </c>
      <c r="R24" s="65">
        <f>VLOOKUP($A24,'Return Data'!$B$7:$R$2292,16,0)</f>
        <v>16.150500000000001</v>
      </c>
      <c r="S24" s="67">
        <f t="shared" si="6"/>
        <v>9</v>
      </c>
    </row>
    <row r="25" spans="1:19" x14ac:dyDescent="0.3">
      <c r="A25" s="63" t="s">
        <v>1775</v>
      </c>
      <c r="B25" s="64">
        <f>VLOOKUP($A25,'Return Data'!$B$7:$R$2292,3,0)</f>
        <v>44616</v>
      </c>
      <c r="C25" s="65">
        <f>VLOOKUP($A25,'Return Data'!$B$7:$R$2292,4,0)</f>
        <v>116.758</v>
      </c>
      <c r="D25" s="65">
        <f>VLOOKUP($A25,'Return Data'!$B$7:$R$2292,10,0)</f>
        <v>-9.4099000000000004</v>
      </c>
      <c r="E25" s="66">
        <f t="shared" si="0"/>
        <v>22</v>
      </c>
      <c r="F25" s="65">
        <f>VLOOKUP($A25,'Return Data'!$B$7:$R$2292,11,0)</f>
        <v>-2.9798</v>
      </c>
      <c r="G25" s="66">
        <f t="shared" si="1"/>
        <v>22</v>
      </c>
      <c r="H25" s="65">
        <f>VLOOKUP($A25,'Return Data'!$B$7:$R$2292,12,0)</f>
        <v>4.3432000000000004</v>
      </c>
      <c r="I25" s="66">
        <f t="shared" si="2"/>
        <v>27</v>
      </c>
      <c r="J25" s="65">
        <f>VLOOKUP($A25,'Return Data'!$B$7:$R$2292,13,0)</f>
        <v>8.9841999999999995</v>
      </c>
      <c r="K25" s="66">
        <f t="shared" si="3"/>
        <v>27</v>
      </c>
      <c r="L25" s="65">
        <f>VLOOKUP($A25,'Return Data'!$B$7:$R$2292,17,0)</f>
        <v>15.5406</v>
      </c>
      <c r="M25" s="66">
        <f t="shared" si="4"/>
        <v>24</v>
      </c>
      <c r="N25" s="65">
        <f>VLOOKUP($A25,'Return Data'!$B$7:$R$2292,14,0)</f>
        <v>13.603</v>
      </c>
      <c r="O25" s="66">
        <f t="shared" si="8"/>
        <v>27</v>
      </c>
      <c r="P25" s="65">
        <f>VLOOKUP($A25,'Return Data'!$B$7:$R$2292,15,0)</f>
        <v>10.341200000000001</v>
      </c>
      <c r="Q25" s="66">
        <f>RANK(P25,P$8:P$40,0)</f>
        <v>23</v>
      </c>
      <c r="R25" s="65">
        <f>VLOOKUP($A25,'Return Data'!$B$7:$R$2292,16,0)</f>
        <v>13.035299999999999</v>
      </c>
      <c r="S25" s="67">
        <f t="shared" si="6"/>
        <v>26</v>
      </c>
    </row>
    <row r="26" spans="1:19" x14ac:dyDescent="0.3">
      <c r="A26" s="63" t="s">
        <v>1777</v>
      </c>
      <c r="B26" s="64">
        <f>VLOOKUP($A26,'Return Data'!$B$7:$R$2292,3,0)</f>
        <v>44616</v>
      </c>
      <c r="C26" s="65">
        <f>VLOOKUP($A26,'Return Data'!$B$7:$R$2292,4,0)</f>
        <v>65.658000000000001</v>
      </c>
      <c r="D26" s="65">
        <f>VLOOKUP($A26,'Return Data'!$B$7:$R$2292,10,0)</f>
        <v>-8.6691000000000003</v>
      </c>
      <c r="E26" s="66">
        <f t="shared" si="0"/>
        <v>17</v>
      </c>
      <c r="F26" s="65">
        <f>VLOOKUP($A26,'Return Data'!$B$7:$R$2292,11,0)</f>
        <v>-4.5217999999999998</v>
      </c>
      <c r="G26" s="66">
        <f t="shared" si="1"/>
        <v>29</v>
      </c>
      <c r="H26" s="65">
        <f>VLOOKUP($A26,'Return Data'!$B$7:$R$2292,12,0)</f>
        <v>5.5641999999999996</v>
      </c>
      <c r="I26" s="66">
        <f t="shared" si="2"/>
        <v>24</v>
      </c>
      <c r="J26" s="65">
        <f>VLOOKUP($A26,'Return Data'!$B$7:$R$2292,13,0)</f>
        <v>7.7740999999999998</v>
      </c>
      <c r="K26" s="66">
        <f t="shared" si="3"/>
        <v>28</v>
      </c>
      <c r="L26" s="65">
        <f>VLOOKUP($A26,'Return Data'!$B$7:$R$2292,17,0)</f>
        <v>10.672499999999999</v>
      </c>
      <c r="M26" s="66">
        <f t="shared" si="4"/>
        <v>30</v>
      </c>
      <c r="N26" s="65">
        <f>VLOOKUP($A26,'Return Data'!$B$7:$R$2292,14,0)</f>
        <v>13.032999999999999</v>
      </c>
      <c r="O26" s="66">
        <f t="shared" si="8"/>
        <v>29</v>
      </c>
      <c r="P26" s="65">
        <f>VLOOKUP($A26,'Return Data'!$B$7:$R$2292,15,0)</f>
        <v>9.0611999999999995</v>
      </c>
      <c r="Q26" s="66">
        <f>RANK(P26,P$8:P$40,0)</f>
        <v>24</v>
      </c>
      <c r="R26" s="65">
        <f>VLOOKUP($A26,'Return Data'!$B$7:$R$2292,16,0)</f>
        <v>9.9855999999999998</v>
      </c>
      <c r="S26" s="67">
        <f t="shared" si="6"/>
        <v>31</v>
      </c>
    </row>
    <row r="27" spans="1:19" x14ac:dyDescent="0.3">
      <c r="A27" s="63" t="s">
        <v>1246</v>
      </c>
      <c r="B27" s="64">
        <f>VLOOKUP($A27,'Return Data'!$B$7:$R$2292,3,0)</f>
        <v>44616</v>
      </c>
      <c r="C27" s="65">
        <f>VLOOKUP($A27,'Return Data'!$B$7:$R$2292,4,0)</f>
        <v>20.5457</v>
      </c>
      <c r="D27" s="65">
        <f>VLOOKUP($A27,'Return Data'!$B$7:$R$2292,10,0)</f>
        <v>-10.057700000000001</v>
      </c>
      <c r="E27" s="66">
        <f t="shared" si="0"/>
        <v>24</v>
      </c>
      <c r="F27" s="65">
        <f>VLOOKUP($A27,'Return Data'!$B$7:$R$2292,11,0)</f>
        <v>0.1169</v>
      </c>
      <c r="G27" s="66">
        <f t="shared" si="1"/>
        <v>9</v>
      </c>
      <c r="H27" s="65">
        <f>VLOOKUP($A27,'Return Data'!$B$7:$R$2292,12,0)</f>
        <v>11.6335</v>
      </c>
      <c r="I27" s="66">
        <f t="shared" si="2"/>
        <v>6</v>
      </c>
      <c r="J27" s="65">
        <f>VLOOKUP($A27,'Return Data'!$B$7:$R$2292,13,0)</f>
        <v>24.0945</v>
      </c>
      <c r="K27" s="66">
        <f t="shared" si="3"/>
        <v>2</v>
      </c>
      <c r="L27" s="65">
        <f>VLOOKUP($A27,'Return Data'!$B$7:$R$2292,17,0)</f>
        <v>27.674399999999999</v>
      </c>
      <c r="M27" s="66">
        <f t="shared" si="4"/>
        <v>4</v>
      </c>
      <c r="N27" s="65">
        <f>VLOOKUP($A27,'Return Data'!$B$7:$R$2292,14,0)</f>
        <v>25.255600000000001</v>
      </c>
      <c r="O27" s="66">
        <f t="shared" si="8"/>
        <v>3</v>
      </c>
      <c r="P27" s="65"/>
      <c r="Q27" s="66"/>
      <c r="R27" s="65">
        <f>VLOOKUP($A27,'Return Data'!$B$7:$R$2292,16,0)</f>
        <v>16.204999999999998</v>
      </c>
      <c r="S27" s="67">
        <f t="shared" si="6"/>
        <v>8</v>
      </c>
    </row>
    <row r="28" spans="1:19" x14ac:dyDescent="0.3">
      <c r="A28" s="63" t="s">
        <v>1771</v>
      </c>
      <c r="B28" s="64">
        <f>VLOOKUP($A28,'Return Data'!$B$7:$R$2292,3,0)</f>
        <v>44616</v>
      </c>
      <c r="C28" s="65">
        <f>VLOOKUP($A28,'Return Data'!$B$7:$R$2292,4,0)</f>
        <v>33.354100000000003</v>
      </c>
      <c r="D28" s="65">
        <f>VLOOKUP($A28,'Return Data'!$B$7:$R$2292,10,0)</f>
        <v>-10.513999999999999</v>
      </c>
      <c r="E28" s="66">
        <f t="shared" si="0"/>
        <v>28</v>
      </c>
      <c r="F28" s="65">
        <f>VLOOKUP($A28,'Return Data'!$B$7:$R$2292,11,0)</f>
        <v>-10.9833</v>
      </c>
      <c r="G28" s="66">
        <f t="shared" si="1"/>
        <v>33</v>
      </c>
      <c r="H28" s="65">
        <f>VLOOKUP($A28,'Return Data'!$B$7:$R$2292,12,0)</f>
        <v>-2.7633999999999999</v>
      </c>
      <c r="I28" s="66">
        <f t="shared" si="2"/>
        <v>32</v>
      </c>
      <c r="J28" s="65">
        <f>VLOOKUP($A28,'Return Data'!$B$7:$R$2292,13,0)</f>
        <v>-1.5197000000000001</v>
      </c>
      <c r="K28" s="66">
        <f t="shared" si="3"/>
        <v>32</v>
      </c>
      <c r="L28" s="65">
        <f>VLOOKUP($A28,'Return Data'!$B$7:$R$2292,17,0)</f>
        <v>7.7881</v>
      </c>
      <c r="M28" s="66">
        <f t="shared" si="4"/>
        <v>31</v>
      </c>
      <c r="N28" s="65">
        <f>VLOOKUP($A28,'Return Data'!$B$7:$R$2292,14,0)</f>
        <v>9.5643999999999991</v>
      </c>
      <c r="O28" s="66">
        <f t="shared" si="8"/>
        <v>30</v>
      </c>
      <c r="P28" s="65">
        <f>VLOOKUP($A28,'Return Data'!$B$7:$R$2292,15,0)</f>
        <v>8.2308000000000003</v>
      </c>
      <c r="Q28" s="66">
        <f>RANK(P28,P$8:P$40,0)</f>
        <v>25</v>
      </c>
      <c r="R28" s="65">
        <f>VLOOKUP($A28,'Return Data'!$B$7:$R$2292,16,0)</f>
        <v>16.624300000000002</v>
      </c>
      <c r="S28" s="67">
        <f t="shared" si="6"/>
        <v>6</v>
      </c>
    </row>
    <row r="29" spans="1:19" x14ac:dyDescent="0.3">
      <c r="A29" s="63" t="s">
        <v>1960</v>
      </c>
      <c r="B29" s="64">
        <f>VLOOKUP($A29,'Return Data'!$B$7:$R$2292,3,0)</f>
        <v>44616</v>
      </c>
      <c r="C29" s="65">
        <f>VLOOKUP($A29,'Return Data'!$B$7:$R$2292,4,0)</f>
        <v>15.6768</v>
      </c>
      <c r="D29" s="65">
        <f>VLOOKUP($A29,'Return Data'!$B$7:$R$2292,10,0)</f>
        <v>-8.6311</v>
      </c>
      <c r="E29" s="66">
        <f t="shared" si="0"/>
        <v>16</v>
      </c>
      <c r="F29" s="65">
        <f>VLOOKUP($A29,'Return Data'!$B$7:$R$2292,11,0)</f>
        <v>-1.246</v>
      </c>
      <c r="G29" s="66">
        <f t="shared" si="1"/>
        <v>17</v>
      </c>
      <c r="H29" s="65">
        <f>VLOOKUP($A29,'Return Data'!$B$7:$R$2292,12,0)</f>
        <v>8.5959000000000003</v>
      </c>
      <c r="I29" s="66">
        <f t="shared" si="2"/>
        <v>16</v>
      </c>
      <c r="J29" s="65">
        <f>VLOOKUP($A29,'Return Data'!$B$7:$R$2292,13,0)</f>
        <v>12.8306</v>
      </c>
      <c r="K29" s="66">
        <f t="shared" si="3"/>
        <v>17</v>
      </c>
      <c r="L29" s="65">
        <f>VLOOKUP($A29,'Return Data'!$B$7:$R$2292,17,0)</f>
        <v>15.938800000000001</v>
      </c>
      <c r="M29" s="66">
        <f t="shared" si="4"/>
        <v>23</v>
      </c>
      <c r="N29" s="65">
        <f>VLOOKUP($A29,'Return Data'!$B$7:$R$2292,14,0)</f>
        <v>16.2712</v>
      </c>
      <c r="O29" s="66">
        <f t="shared" si="8"/>
        <v>20</v>
      </c>
      <c r="P29" s="65"/>
      <c r="Q29" s="66"/>
      <c r="R29" s="65">
        <f>VLOOKUP($A29,'Return Data'!$B$7:$R$2292,16,0)</f>
        <v>13.174200000000001</v>
      </c>
      <c r="S29" s="67">
        <f t="shared" si="6"/>
        <v>25</v>
      </c>
    </row>
    <row r="30" spans="1:19" x14ac:dyDescent="0.3">
      <c r="A30" s="63" t="s">
        <v>1249</v>
      </c>
      <c r="B30" s="64">
        <f>VLOOKUP($A30,'Return Data'!$B$7:$R$2292,3,0)</f>
        <v>44616</v>
      </c>
      <c r="C30" s="65">
        <f>VLOOKUP($A30,'Return Data'!$B$7:$R$2292,4,0)</f>
        <v>144.31450000000001</v>
      </c>
      <c r="D30" s="65">
        <f>VLOOKUP($A30,'Return Data'!$B$7:$R$2292,10,0)</f>
        <v>-8.5746000000000002</v>
      </c>
      <c r="E30" s="66">
        <f t="shared" si="0"/>
        <v>15</v>
      </c>
      <c r="F30" s="65">
        <f>VLOOKUP($A30,'Return Data'!$B$7:$R$2292,11,0)</f>
        <v>1.8522000000000001</v>
      </c>
      <c r="G30" s="66">
        <f t="shared" si="1"/>
        <v>5</v>
      </c>
      <c r="H30" s="65">
        <f>VLOOKUP($A30,'Return Data'!$B$7:$R$2292,12,0)</f>
        <v>14.484999999999999</v>
      </c>
      <c r="I30" s="66">
        <f t="shared" si="2"/>
        <v>3</v>
      </c>
      <c r="J30" s="65">
        <f>VLOOKUP($A30,'Return Data'!$B$7:$R$2292,13,0)</f>
        <v>20.3734</v>
      </c>
      <c r="K30" s="66">
        <f t="shared" si="3"/>
        <v>6</v>
      </c>
      <c r="L30" s="65">
        <f>VLOOKUP($A30,'Return Data'!$B$7:$R$2292,17,0)</f>
        <v>17.929300000000001</v>
      </c>
      <c r="M30" s="66">
        <f t="shared" si="4"/>
        <v>18</v>
      </c>
      <c r="N30" s="65">
        <f>VLOOKUP($A30,'Return Data'!$B$7:$R$2292,14,0)</f>
        <v>14.735300000000001</v>
      </c>
      <c r="O30" s="66">
        <f t="shared" si="8"/>
        <v>25</v>
      </c>
      <c r="P30" s="65">
        <f>VLOOKUP($A30,'Return Data'!$B$7:$R$2292,15,0)</f>
        <v>12.9339</v>
      </c>
      <c r="Q30" s="66">
        <f>RANK(P30,P$8:P$40,0)</f>
        <v>16</v>
      </c>
      <c r="R30" s="65">
        <f>VLOOKUP($A30,'Return Data'!$B$7:$R$2292,16,0)</f>
        <v>13.664300000000001</v>
      </c>
      <c r="S30" s="67">
        <f t="shared" si="6"/>
        <v>23</v>
      </c>
    </row>
    <row r="31" spans="1:19" x14ac:dyDescent="0.3">
      <c r="A31" s="63" t="s">
        <v>1733</v>
      </c>
      <c r="B31" s="64">
        <f>VLOOKUP($A31,'Return Data'!$B$7:$R$2292,3,0)</f>
        <v>44616</v>
      </c>
      <c r="C31" s="65">
        <f>VLOOKUP($A31,'Return Data'!$B$7:$R$2292,4,0)</f>
        <v>48.389800000000001</v>
      </c>
      <c r="D31" s="65">
        <f>VLOOKUP($A31,'Return Data'!$B$7:$R$2292,10,0)</f>
        <v>-10.331</v>
      </c>
      <c r="E31" s="66">
        <f t="shared" si="0"/>
        <v>25</v>
      </c>
      <c r="F31" s="65">
        <f>VLOOKUP($A31,'Return Data'!$B$7:$R$2292,11,0)</f>
        <v>-0.90980000000000005</v>
      </c>
      <c r="G31" s="66">
        <f t="shared" si="1"/>
        <v>16</v>
      </c>
      <c r="H31" s="65">
        <f>VLOOKUP($A31,'Return Data'!$B$7:$R$2292,12,0)</f>
        <v>12.061400000000001</v>
      </c>
      <c r="I31" s="66">
        <f t="shared" si="2"/>
        <v>4</v>
      </c>
      <c r="J31" s="65">
        <f>VLOOKUP($A31,'Return Data'!$B$7:$R$2292,13,0)</f>
        <v>21.958100000000002</v>
      </c>
      <c r="K31" s="66">
        <f t="shared" si="3"/>
        <v>3</v>
      </c>
      <c r="L31" s="65">
        <f>VLOOKUP($A31,'Return Data'!$B$7:$R$2292,17,0)</f>
        <v>29.5474</v>
      </c>
      <c r="M31" s="66">
        <f t="shared" si="4"/>
        <v>3</v>
      </c>
      <c r="N31" s="65">
        <f>VLOOKUP($A31,'Return Data'!$B$7:$R$2292,14,0)</f>
        <v>25.089500000000001</v>
      </c>
      <c r="O31" s="66">
        <f t="shared" si="8"/>
        <v>4</v>
      </c>
      <c r="P31" s="65">
        <f>VLOOKUP($A31,'Return Data'!$B$7:$R$2292,15,0)</f>
        <v>19.786300000000001</v>
      </c>
      <c r="Q31" s="66">
        <f>RANK(P31,P$8:P$40,0)</f>
        <v>2</v>
      </c>
      <c r="R31" s="65">
        <f>VLOOKUP($A31,'Return Data'!$B$7:$R$2292,16,0)</f>
        <v>19.744499999999999</v>
      </c>
      <c r="S31" s="67">
        <f t="shared" si="6"/>
        <v>2</v>
      </c>
    </row>
    <row r="32" spans="1:19" x14ac:dyDescent="0.3">
      <c r="A32" s="63" t="s">
        <v>1762</v>
      </c>
      <c r="B32" s="64">
        <f>VLOOKUP($A32,'Return Data'!$B$7:$R$2292,3,0)</f>
        <v>44616</v>
      </c>
      <c r="C32" s="65">
        <f>VLOOKUP($A32,'Return Data'!$B$7:$R$2292,4,0)</f>
        <v>26.84</v>
      </c>
      <c r="D32" s="65">
        <f>VLOOKUP($A32,'Return Data'!$B$7:$R$2292,10,0)</f>
        <v>-9.8421000000000003</v>
      </c>
      <c r="E32" s="66">
        <f t="shared" si="0"/>
        <v>23</v>
      </c>
      <c r="F32" s="65">
        <f>VLOOKUP($A32,'Return Data'!$B$7:$R$2292,11,0)</f>
        <v>-3.4531999999999998</v>
      </c>
      <c r="G32" s="66">
        <f t="shared" si="1"/>
        <v>24</v>
      </c>
      <c r="H32" s="65">
        <f>VLOOKUP($A32,'Return Data'!$B$7:$R$2292,12,0)</f>
        <v>10</v>
      </c>
      <c r="I32" s="66">
        <f t="shared" si="2"/>
        <v>11</v>
      </c>
      <c r="J32" s="65">
        <f>VLOOKUP($A32,'Return Data'!$B$7:$R$2292,13,0)</f>
        <v>20.683499999999999</v>
      </c>
      <c r="K32" s="66">
        <f t="shared" si="3"/>
        <v>5</v>
      </c>
      <c r="L32" s="65">
        <f>VLOOKUP($A32,'Return Data'!$B$7:$R$2292,17,0)</f>
        <v>32.483600000000003</v>
      </c>
      <c r="M32" s="66">
        <f t="shared" si="4"/>
        <v>2</v>
      </c>
      <c r="N32" s="65">
        <f>VLOOKUP($A32,'Return Data'!$B$7:$R$2292,14,0)</f>
        <v>28.141500000000001</v>
      </c>
      <c r="O32" s="66">
        <f t="shared" si="8"/>
        <v>2</v>
      </c>
      <c r="P32" s="65">
        <f>VLOOKUP($A32,'Return Data'!$B$7:$R$2292,15,0)</f>
        <v>18.740600000000001</v>
      </c>
      <c r="Q32" s="66">
        <f>RANK(P32,P$8:P$40,0)</f>
        <v>3</v>
      </c>
      <c r="R32" s="65">
        <f>VLOOKUP($A32,'Return Data'!$B$7:$R$2292,16,0)</f>
        <v>15.1858</v>
      </c>
      <c r="S32" s="67">
        <f t="shared" si="6"/>
        <v>15</v>
      </c>
    </row>
    <row r="33" spans="1:19" x14ac:dyDescent="0.3">
      <c r="A33" s="63" t="s">
        <v>1251</v>
      </c>
      <c r="B33" s="64">
        <f>VLOOKUP($A33,'Return Data'!$B$7:$R$2292,3,0)</f>
        <v>44616</v>
      </c>
      <c r="C33" s="65">
        <f>VLOOKUP($A33,'Return Data'!$B$7:$R$2292,4,0)</f>
        <v>389.59359999999998</v>
      </c>
      <c r="D33" s="65">
        <f>VLOOKUP($A33,'Return Data'!$B$7:$R$2292,10,0)</f>
        <v>-11.1836</v>
      </c>
      <c r="E33" s="66">
        <f t="shared" si="0"/>
        <v>30</v>
      </c>
      <c r="F33" s="65">
        <f>VLOOKUP($A33,'Return Data'!$B$7:$R$2292,11,0)</f>
        <v>0.4889</v>
      </c>
      <c r="G33" s="66">
        <f t="shared" si="1"/>
        <v>7</v>
      </c>
      <c r="H33" s="65">
        <f>VLOOKUP($A33,'Return Data'!$B$7:$R$2292,12,0)</f>
        <v>7.4032999999999998</v>
      </c>
      <c r="I33" s="66">
        <f t="shared" si="2"/>
        <v>19</v>
      </c>
      <c r="J33" s="65">
        <f>VLOOKUP($A33,'Return Data'!$B$7:$R$2292,13,0)</f>
        <v>33.589100000000002</v>
      </c>
      <c r="K33" s="66">
        <f t="shared" si="3"/>
        <v>1</v>
      </c>
      <c r="L33" s="65">
        <f>VLOOKUP($A33,'Return Data'!$B$7:$R$2292,17,0)</f>
        <v>43.195999999999998</v>
      </c>
      <c r="M33" s="66">
        <f t="shared" si="4"/>
        <v>1</v>
      </c>
      <c r="N33" s="65">
        <f>VLOOKUP($A33,'Return Data'!$B$7:$R$2292,14,0)</f>
        <v>31.845400000000001</v>
      </c>
      <c r="O33" s="66">
        <f t="shared" si="8"/>
        <v>1</v>
      </c>
      <c r="P33" s="65">
        <f>VLOOKUP($A33,'Return Data'!$B$7:$R$2292,15,0)</f>
        <v>22.561699999999998</v>
      </c>
      <c r="Q33" s="66">
        <f>RANK(P33,P$8:P$40,0)</f>
        <v>1</v>
      </c>
      <c r="R33" s="65">
        <f>VLOOKUP($A33,'Return Data'!$B$7:$R$2292,16,0)</f>
        <v>19.954699999999999</v>
      </c>
      <c r="S33" s="67">
        <f t="shared" si="6"/>
        <v>1</v>
      </c>
    </row>
    <row r="34" spans="1:19" x14ac:dyDescent="0.3">
      <c r="A34" s="63" t="s">
        <v>1764</v>
      </c>
      <c r="B34" s="64">
        <f>VLOOKUP($A34,'Return Data'!$B$7:$R$2292,3,0)</f>
        <v>44616</v>
      </c>
      <c r="C34" s="65">
        <f>VLOOKUP($A34,'Return Data'!$B$7:$R$2292,4,0)</f>
        <v>76.418400000000005</v>
      </c>
      <c r="D34" s="65">
        <f>VLOOKUP($A34,'Return Data'!$B$7:$R$2292,10,0)</f>
        <v>-7.8945999999999996</v>
      </c>
      <c r="E34" s="66">
        <f t="shared" si="0"/>
        <v>10</v>
      </c>
      <c r="F34" s="65">
        <f>VLOOKUP($A34,'Return Data'!$B$7:$R$2292,11,0)</f>
        <v>-1.5449999999999999</v>
      </c>
      <c r="G34" s="66">
        <f t="shared" si="1"/>
        <v>18</v>
      </c>
      <c r="H34" s="65">
        <f>VLOOKUP($A34,'Return Data'!$B$7:$R$2292,12,0)</f>
        <v>6.9339000000000004</v>
      </c>
      <c r="I34" s="66">
        <f t="shared" si="2"/>
        <v>21</v>
      </c>
      <c r="J34" s="65">
        <f>VLOOKUP($A34,'Return Data'!$B$7:$R$2292,13,0)</f>
        <v>11.1311</v>
      </c>
      <c r="K34" s="66">
        <f t="shared" si="3"/>
        <v>22</v>
      </c>
      <c r="L34" s="65">
        <f>VLOOKUP($A34,'Return Data'!$B$7:$R$2292,17,0)</f>
        <v>18.0611</v>
      </c>
      <c r="M34" s="66">
        <f t="shared" si="4"/>
        <v>16</v>
      </c>
      <c r="N34" s="65">
        <f>VLOOKUP($A34,'Return Data'!$B$7:$R$2292,14,0)</f>
        <v>17.287500000000001</v>
      </c>
      <c r="O34" s="66">
        <f t="shared" si="8"/>
        <v>17</v>
      </c>
      <c r="P34" s="65">
        <f>VLOOKUP($A34,'Return Data'!$B$7:$R$2292,15,0)</f>
        <v>13.454800000000001</v>
      </c>
      <c r="Q34" s="66">
        <f>RANK(P34,P$8:P$40,0)</f>
        <v>14</v>
      </c>
      <c r="R34" s="65">
        <f>VLOOKUP($A34,'Return Data'!$B$7:$R$2292,16,0)</f>
        <v>16.424399999999999</v>
      </c>
      <c r="S34" s="67">
        <f t="shared" si="6"/>
        <v>7</v>
      </c>
    </row>
    <row r="35" spans="1:19" x14ac:dyDescent="0.3">
      <c r="A35" s="63" t="s">
        <v>1766</v>
      </c>
      <c r="B35" s="64">
        <f>VLOOKUP($A35,'Return Data'!$B$7:$R$2292,3,0)</f>
        <v>44616</v>
      </c>
      <c r="C35" s="65">
        <f>VLOOKUP($A35,'Return Data'!$B$7:$R$2292,4,0)</f>
        <v>14.4777</v>
      </c>
      <c r="D35" s="65">
        <f>VLOOKUP($A35,'Return Data'!$B$7:$R$2292,10,0)</f>
        <v>-7.6212</v>
      </c>
      <c r="E35" s="66">
        <f t="shared" si="0"/>
        <v>8</v>
      </c>
      <c r="F35" s="65">
        <f>VLOOKUP($A35,'Return Data'!$B$7:$R$2292,11,0)</f>
        <v>-0.56589999999999996</v>
      </c>
      <c r="G35" s="66">
        <f t="shared" si="1"/>
        <v>11</v>
      </c>
      <c r="H35" s="65">
        <f>VLOOKUP($A35,'Return Data'!$B$7:$R$2292,12,0)</f>
        <v>7.2518000000000002</v>
      </c>
      <c r="I35" s="66">
        <f t="shared" si="2"/>
        <v>20</v>
      </c>
      <c r="J35" s="65">
        <f>VLOOKUP($A35,'Return Data'!$B$7:$R$2292,13,0)</f>
        <v>9.4283999999999999</v>
      </c>
      <c r="K35" s="66">
        <f t="shared" si="3"/>
        <v>25</v>
      </c>
      <c r="L35" s="65">
        <f>VLOOKUP($A35,'Return Data'!$B$7:$R$2292,17,0)</f>
        <v>14.411799999999999</v>
      </c>
      <c r="M35" s="66">
        <f t="shared" si="4"/>
        <v>26</v>
      </c>
      <c r="N35" s="65">
        <f>VLOOKUP($A35,'Return Data'!$B$7:$R$2292,14,0)</f>
        <v>13.3719</v>
      </c>
      <c r="O35" s="66">
        <f t="shared" si="8"/>
        <v>28</v>
      </c>
      <c r="P35" s="65"/>
      <c r="Q35" s="66"/>
      <c r="R35" s="65">
        <f>VLOOKUP($A35,'Return Data'!$B$7:$R$2292,16,0)</f>
        <v>11.458399999999999</v>
      </c>
      <c r="S35" s="67">
        <f t="shared" si="6"/>
        <v>29</v>
      </c>
    </row>
    <row r="36" spans="1:19" x14ac:dyDescent="0.3">
      <c r="A36" s="63" t="s">
        <v>1252</v>
      </c>
      <c r="B36" s="64">
        <f>VLOOKUP($A36,'Return Data'!$B$7:$R$2292,3,0)</f>
        <v>0</v>
      </c>
      <c r="C36" s="65">
        <f>VLOOKUP($A36,'Return Data'!$B$7:$R$2292,4,0)</f>
        <v>0</v>
      </c>
      <c r="D36" s="65">
        <f>VLOOKUP($A36,'Return Data'!$B$7:$R$2292,10,0)</f>
        <v>0</v>
      </c>
      <c r="E36" s="66">
        <f t="shared" si="0"/>
        <v>1</v>
      </c>
      <c r="F36" s="65">
        <f>VLOOKUP($A36,'Return Data'!$B$7:$R$2292,11,0)</f>
        <v>0</v>
      </c>
      <c r="G36" s="66">
        <f t="shared" si="1"/>
        <v>10</v>
      </c>
      <c r="H36" s="65">
        <f>VLOOKUP($A36,'Return Data'!$B$7:$R$2292,12,0)</f>
        <v>0</v>
      </c>
      <c r="I36" s="66">
        <f t="shared" si="2"/>
        <v>31</v>
      </c>
      <c r="J36" s="65">
        <f>VLOOKUP($A36,'Return Data'!$B$7:$R$2292,13,0)</f>
        <v>0</v>
      </c>
      <c r="K36" s="66">
        <f t="shared" si="3"/>
        <v>31</v>
      </c>
      <c r="L36" s="65">
        <f>VLOOKUP($A36,'Return Data'!$B$7:$R$2292,17,0)</f>
        <v>0</v>
      </c>
      <c r="M36" s="66">
        <f t="shared" si="4"/>
        <v>33</v>
      </c>
      <c r="N36" s="65"/>
      <c r="O36" s="66"/>
      <c r="P36" s="65"/>
      <c r="Q36" s="66"/>
      <c r="R36" s="65">
        <f>VLOOKUP($A36,'Return Data'!$B$7:$R$2292,16,0)</f>
        <v>0</v>
      </c>
      <c r="S36" s="67">
        <f t="shared" si="6"/>
        <v>33</v>
      </c>
    </row>
    <row r="37" spans="1:19" x14ac:dyDescent="0.3">
      <c r="A37" s="102" t="s">
        <v>1744</v>
      </c>
      <c r="B37" s="64">
        <f>VLOOKUP($A37,'Return Data'!$B$7:$R$2292,3,0)</f>
        <v>44616</v>
      </c>
      <c r="C37" s="65">
        <f>VLOOKUP($A37,'Return Data'!$B$7:$R$2292,4,0)</f>
        <v>15.4133</v>
      </c>
      <c r="D37" s="65">
        <f>VLOOKUP($A37,'Return Data'!$B$7:$R$2292,10,0)</f>
        <v>-10.409700000000001</v>
      </c>
      <c r="E37" s="66">
        <f t="shared" si="0"/>
        <v>26</v>
      </c>
      <c r="F37" s="65">
        <f>VLOOKUP($A37,'Return Data'!$B$7:$R$2292,11,0)</f>
        <v>-3.2532999999999999</v>
      </c>
      <c r="G37" s="66">
        <f t="shared" si="1"/>
        <v>23</v>
      </c>
      <c r="H37" s="65">
        <f>VLOOKUP($A37,'Return Data'!$B$7:$R$2292,12,0)</f>
        <v>5.3973000000000004</v>
      </c>
      <c r="I37" s="66">
        <f t="shared" si="2"/>
        <v>25</v>
      </c>
      <c r="J37" s="65">
        <f>VLOOKUP($A37,'Return Data'!$B$7:$R$2292,13,0)</f>
        <v>9.3257999999999992</v>
      </c>
      <c r="K37" s="66">
        <f t="shared" si="3"/>
        <v>26</v>
      </c>
      <c r="L37" s="65">
        <f>VLOOKUP($A37,'Return Data'!$B$7:$R$2292,17,0)</f>
        <v>15.509600000000001</v>
      </c>
      <c r="M37" s="66">
        <f t="shared" si="4"/>
        <v>25</v>
      </c>
      <c r="N37" s="65">
        <f>VLOOKUP($A37,'Return Data'!$B$7:$R$2292,14,0)</f>
        <v>16.232800000000001</v>
      </c>
      <c r="O37" s="66">
        <f>RANK(N37,N$8:N$40,0)</f>
        <v>21</v>
      </c>
      <c r="P37" s="65"/>
      <c r="Q37" s="66"/>
      <c r="R37" s="65">
        <f>VLOOKUP($A37,'Return Data'!$B$7:$R$2292,16,0)</f>
        <v>13.2738</v>
      </c>
      <c r="S37" s="67">
        <f t="shared" si="6"/>
        <v>24</v>
      </c>
    </row>
    <row r="38" spans="1:19" x14ac:dyDescent="0.3">
      <c r="A38" s="63" t="s">
        <v>1768</v>
      </c>
      <c r="B38" s="64">
        <f>VLOOKUP($A38,'Return Data'!$B$7:$R$2292,3,0)</f>
        <v>44616</v>
      </c>
      <c r="C38" s="65">
        <f>VLOOKUP($A38,'Return Data'!$B$7:$R$2292,4,0)</f>
        <v>141.66999999999999</v>
      </c>
      <c r="D38" s="65">
        <f>VLOOKUP($A38,'Return Data'!$B$7:$R$2292,10,0)</f>
        <v>-8.3398000000000003</v>
      </c>
      <c r="E38" s="66">
        <f t="shared" si="0"/>
        <v>13</v>
      </c>
      <c r="F38" s="65">
        <f>VLOOKUP($A38,'Return Data'!$B$7:$R$2292,11,0)</f>
        <v>-2.5787</v>
      </c>
      <c r="G38" s="66">
        <f t="shared" si="1"/>
        <v>21</v>
      </c>
      <c r="H38" s="65">
        <f>VLOOKUP($A38,'Return Data'!$B$7:$R$2292,12,0)</f>
        <v>3.1377000000000002</v>
      </c>
      <c r="I38" s="66">
        <f t="shared" si="2"/>
        <v>30</v>
      </c>
      <c r="J38" s="65">
        <f>VLOOKUP($A38,'Return Data'!$B$7:$R$2292,13,0)</f>
        <v>7.5130999999999997</v>
      </c>
      <c r="K38" s="66">
        <f t="shared" si="3"/>
        <v>29</v>
      </c>
      <c r="L38" s="65">
        <f>VLOOKUP($A38,'Return Data'!$B$7:$R$2292,17,0)</f>
        <v>11.0143</v>
      </c>
      <c r="M38" s="66">
        <f t="shared" si="4"/>
        <v>29</v>
      </c>
      <c r="N38" s="65">
        <f>VLOOKUP($A38,'Return Data'!$B$7:$R$2292,14,0)</f>
        <v>8.9925999999999995</v>
      </c>
      <c r="O38" s="66">
        <f>RANK(N38,N$8:N$40,0)</f>
        <v>31</v>
      </c>
      <c r="P38" s="65">
        <f>VLOOKUP($A38,'Return Data'!$B$7:$R$2292,15,0)</f>
        <v>6.8883999999999999</v>
      </c>
      <c r="Q38" s="66">
        <f>RANK(P38,P$8:P$40,0)</f>
        <v>26</v>
      </c>
      <c r="R38" s="65">
        <f>VLOOKUP($A38,'Return Data'!$B$7:$R$2292,16,0)</f>
        <v>9.0653000000000006</v>
      </c>
      <c r="S38" s="67">
        <f t="shared" si="6"/>
        <v>32</v>
      </c>
    </row>
    <row r="39" spans="1:19" x14ac:dyDescent="0.3">
      <c r="A39" s="63" t="s">
        <v>1754</v>
      </c>
      <c r="B39" s="64">
        <f>VLOOKUP($A39,'Return Data'!$B$7:$R$2292,3,0)</f>
        <v>44616</v>
      </c>
      <c r="C39" s="65">
        <f>VLOOKUP($A39,'Return Data'!$B$7:$R$2292,4,0)</f>
        <v>33.130000000000003</v>
      </c>
      <c r="D39" s="65">
        <f>VLOOKUP($A39,'Return Data'!$B$7:$R$2292,10,0)</f>
        <v>-9.1333000000000002</v>
      </c>
      <c r="E39" s="66">
        <f t="shared" si="0"/>
        <v>20</v>
      </c>
      <c r="F39" s="65">
        <f>VLOOKUP($A39,'Return Data'!$B$7:$R$2292,11,0)</f>
        <v>-2.2136999999999998</v>
      </c>
      <c r="G39" s="66">
        <f t="shared" si="1"/>
        <v>20</v>
      </c>
      <c r="H39" s="65">
        <f>VLOOKUP($A39,'Return Data'!$B$7:$R$2292,12,0)</f>
        <v>11.9635</v>
      </c>
      <c r="I39" s="66">
        <f t="shared" si="2"/>
        <v>5</v>
      </c>
      <c r="J39" s="65">
        <f>VLOOKUP($A39,'Return Data'!$B$7:$R$2292,13,0)</f>
        <v>14.7956</v>
      </c>
      <c r="K39" s="66">
        <f t="shared" si="3"/>
        <v>12</v>
      </c>
      <c r="L39" s="65">
        <f>VLOOKUP($A39,'Return Data'!$B$7:$R$2292,17,0)</f>
        <v>22.348400000000002</v>
      </c>
      <c r="M39" s="66">
        <f t="shared" si="4"/>
        <v>7</v>
      </c>
      <c r="N39" s="65">
        <f>VLOOKUP($A39,'Return Data'!$B$7:$R$2292,14,0)</f>
        <v>20.5123</v>
      </c>
      <c r="O39" s="66">
        <f>RANK(N39,N$8:N$40,0)</f>
        <v>7</v>
      </c>
      <c r="P39" s="65">
        <f>VLOOKUP($A39,'Return Data'!$B$7:$R$2292,15,0)</f>
        <v>14.570499999999999</v>
      </c>
      <c r="Q39" s="66">
        <f>RANK(P39,P$8:P$40,0)</f>
        <v>9</v>
      </c>
      <c r="R39" s="65">
        <f>VLOOKUP($A39,'Return Data'!$B$7:$R$2292,16,0)</f>
        <v>12.9245</v>
      </c>
      <c r="S39" s="67">
        <f t="shared" si="6"/>
        <v>27</v>
      </c>
    </row>
    <row r="40" spans="1:19" x14ac:dyDescent="0.3">
      <c r="A40" s="63" t="s">
        <v>1826</v>
      </c>
      <c r="B40" s="64">
        <f>VLOOKUP($A40,'Return Data'!$B$7:$R$2292,3,0)</f>
        <v>44616</v>
      </c>
      <c r="C40" s="65">
        <f>VLOOKUP($A40,'Return Data'!$B$7:$R$2292,4,0)</f>
        <v>244.13890000000001</v>
      </c>
      <c r="D40" s="65">
        <f>VLOOKUP($A40,'Return Data'!$B$7:$R$2292,10,0)</f>
        <v>-12.5867</v>
      </c>
      <c r="E40" s="66">
        <f t="shared" si="0"/>
        <v>32</v>
      </c>
      <c r="F40" s="65">
        <f>VLOOKUP($A40,'Return Data'!$B$7:$R$2292,11,0)</f>
        <v>-5.7981999999999996</v>
      </c>
      <c r="G40" s="66">
        <f t="shared" si="1"/>
        <v>30</v>
      </c>
      <c r="H40" s="65">
        <f>VLOOKUP($A40,'Return Data'!$B$7:$R$2292,12,0)</f>
        <v>7.5416999999999996</v>
      </c>
      <c r="I40" s="66">
        <f t="shared" si="2"/>
        <v>18</v>
      </c>
      <c r="J40" s="65">
        <f>VLOOKUP($A40,'Return Data'!$B$7:$R$2292,13,0)</f>
        <v>11.2181</v>
      </c>
      <c r="K40" s="66">
        <f t="shared" si="3"/>
        <v>21</v>
      </c>
      <c r="L40" s="65">
        <f>VLOOKUP($A40,'Return Data'!$B$7:$R$2292,17,0)</f>
        <v>22.0489</v>
      </c>
      <c r="M40" s="66">
        <f t="shared" si="4"/>
        <v>8</v>
      </c>
      <c r="N40" s="65">
        <f>VLOOKUP($A40,'Return Data'!$B$7:$R$2292,14,0)</f>
        <v>21.4039</v>
      </c>
      <c r="O40" s="66">
        <f>RANK(N40,N$8:N$40,0)</f>
        <v>5</v>
      </c>
      <c r="P40" s="65">
        <f>VLOOKUP($A40,'Return Data'!$B$7:$R$2292,15,0)</f>
        <v>16.8231</v>
      </c>
      <c r="Q40" s="66">
        <f>RANK(P40,P$8:P$40,0)</f>
        <v>5</v>
      </c>
      <c r="R40" s="65">
        <f>VLOOKUP($A40,'Return Data'!$B$7:$R$2292,16,0)</f>
        <v>15.8809</v>
      </c>
      <c r="S40" s="67">
        <f t="shared" si="6"/>
        <v>11</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-8.7985575757575774</v>
      </c>
      <c r="E42" s="74"/>
      <c r="F42" s="75">
        <f>AVERAGE(F8:F40)</f>
        <v>-1.8604575757575756</v>
      </c>
      <c r="G42" s="74"/>
      <c r="H42" s="75">
        <f>AVERAGE(H8:H40)</f>
        <v>7.4762181818181821</v>
      </c>
      <c r="I42" s="74"/>
      <c r="J42" s="75">
        <f>AVERAGE(J8:J40)</f>
        <v>13.135384848484849</v>
      </c>
      <c r="K42" s="74"/>
      <c r="L42" s="75">
        <f>AVERAGE(L8:L40)</f>
        <v>18.655375757575758</v>
      </c>
      <c r="M42" s="74"/>
      <c r="N42" s="75">
        <f>AVERAGE(N8:N40)</f>
        <v>18.172225806451614</v>
      </c>
      <c r="O42" s="74"/>
      <c r="P42" s="75">
        <f>AVERAGE(P8:P40)</f>
        <v>13.762461538461535</v>
      </c>
      <c r="Q42" s="74"/>
      <c r="R42" s="75">
        <f>AVERAGE(R8:R40)</f>
        <v>14.322745454545453</v>
      </c>
      <c r="S42" s="76"/>
    </row>
    <row r="43" spans="1:19" x14ac:dyDescent="0.3">
      <c r="A43" s="73" t="s">
        <v>28</v>
      </c>
      <c r="B43" s="74"/>
      <c r="C43" s="74"/>
      <c r="D43" s="75">
        <f>MIN(D8:D40)</f>
        <v>-13.868499999999999</v>
      </c>
      <c r="E43" s="74"/>
      <c r="F43" s="75">
        <f>MIN(F8:F40)</f>
        <v>-10.9833</v>
      </c>
      <c r="G43" s="74"/>
      <c r="H43" s="75">
        <f>MIN(H8:H40)</f>
        <v>-10.377800000000001</v>
      </c>
      <c r="I43" s="74"/>
      <c r="J43" s="75">
        <f>MIN(J8:J40)</f>
        <v>-2.6939000000000002</v>
      </c>
      <c r="K43" s="74"/>
      <c r="L43" s="75">
        <f>MIN(L8:L40)</f>
        <v>0</v>
      </c>
      <c r="M43" s="74"/>
      <c r="N43" s="75">
        <f>MIN(N8:N40)</f>
        <v>8.9925999999999995</v>
      </c>
      <c r="O43" s="74"/>
      <c r="P43" s="75">
        <f>MIN(P8:P40)</f>
        <v>6.8883999999999999</v>
      </c>
      <c r="Q43" s="74"/>
      <c r="R43" s="75">
        <f>MIN(R8:R40)</f>
        <v>0</v>
      </c>
      <c r="S43" s="76"/>
    </row>
    <row r="44" spans="1:19" ht="15" thickBot="1" x14ac:dyDescent="0.35">
      <c r="A44" s="77" t="s">
        <v>29</v>
      </c>
      <c r="B44" s="78"/>
      <c r="C44" s="78"/>
      <c r="D44" s="79">
        <f>MAX(D8:D40)</f>
        <v>0</v>
      </c>
      <c r="E44" s="78"/>
      <c r="F44" s="79">
        <f>MAX(F8:F40)</f>
        <v>4.1669</v>
      </c>
      <c r="G44" s="78"/>
      <c r="H44" s="79">
        <f>MAX(H8:H40)</f>
        <v>15.1622</v>
      </c>
      <c r="I44" s="78"/>
      <c r="J44" s="79">
        <f>MAX(J8:J40)</f>
        <v>33.589100000000002</v>
      </c>
      <c r="K44" s="78"/>
      <c r="L44" s="79">
        <f>MAX(L8:L40)</f>
        <v>43.195999999999998</v>
      </c>
      <c r="M44" s="78"/>
      <c r="N44" s="79">
        <f>MAX(N8:N40)</f>
        <v>31.845400000000001</v>
      </c>
      <c r="O44" s="78"/>
      <c r="P44" s="79">
        <f>MAX(P8:P40)</f>
        <v>22.561699999999998</v>
      </c>
      <c r="Q44" s="78"/>
      <c r="R44" s="79">
        <f>MAX(R8:R40)</f>
        <v>19.954699999999999</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1756</v>
      </c>
      <c r="B8" s="64">
        <f>VLOOKUP($A8,'Return Data'!$B$7:$R$2292,3,0)</f>
        <v>44616</v>
      </c>
      <c r="C8" s="65">
        <f>VLOOKUP($A8,'Return Data'!$B$7:$R$2292,4,0)</f>
        <v>1050.69</v>
      </c>
      <c r="D8" s="65">
        <f>VLOOKUP($A8,'Return Data'!$B$7:$R$2292,10,0)</f>
        <v>-8.9222999999999999</v>
      </c>
      <c r="E8" s="66">
        <f t="shared" ref="E8:E40" si="0">RANK(D8,D$8:D$40,0)</f>
        <v>17</v>
      </c>
      <c r="F8" s="65">
        <f>VLOOKUP($A8,'Return Data'!$B$7:$R$2292,11,0)</f>
        <v>-4.0483000000000002</v>
      </c>
      <c r="G8" s="66">
        <f t="shared" ref="G8:G40" si="1">RANK(F8,F$8:F$40,0)</f>
        <v>24</v>
      </c>
      <c r="H8" s="65">
        <f>VLOOKUP($A8,'Return Data'!$B$7:$R$2292,12,0)</f>
        <v>5.0721999999999996</v>
      </c>
      <c r="I8" s="66">
        <f t="shared" ref="I8:I40" si="2">RANK(H8,H$8:H$40,0)</f>
        <v>23</v>
      </c>
      <c r="J8" s="65">
        <f>VLOOKUP($A8,'Return Data'!$B$7:$R$2292,13,0)</f>
        <v>11.2395</v>
      </c>
      <c r="K8" s="66">
        <f t="shared" ref="K8:K40" si="3">RANK(J8,J$8:J$40,0)</f>
        <v>17</v>
      </c>
      <c r="L8" s="65">
        <f>VLOOKUP($A8,'Return Data'!$B$7:$R$2292,17,0)</f>
        <v>16.337399999999999</v>
      </c>
      <c r="M8" s="66">
        <f t="shared" ref="M8:M40" si="4">RANK(L8,L$8:L$40,0)</f>
        <v>20</v>
      </c>
      <c r="N8" s="65">
        <f>VLOOKUP($A8,'Return Data'!$B$7:$R$2292,14,0)</f>
        <v>15.7392</v>
      </c>
      <c r="O8" s="66">
        <f t="shared" ref="O8:O21" si="5">RANK(N8,N$8:N$40,0)</f>
        <v>18</v>
      </c>
      <c r="P8" s="65">
        <f>VLOOKUP($A8,'Return Data'!$B$7:$R$2292,15,0)</f>
        <v>11.5108</v>
      </c>
      <c r="Q8" s="66">
        <f>RANK(P8,P$8:P$40,0)</f>
        <v>19</v>
      </c>
      <c r="R8" s="65">
        <f>VLOOKUP($A8,'Return Data'!$B$7:$R$2292,16,0)</f>
        <v>21.891999999999999</v>
      </c>
      <c r="S8" s="67">
        <f t="shared" ref="S8:S40" si="6">RANK(R8,R$8:R$40,0)</f>
        <v>1</v>
      </c>
    </row>
    <row r="9" spans="1:20" x14ac:dyDescent="0.3">
      <c r="A9" s="63" t="s">
        <v>1759</v>
      </c>
      <c r="B9" s="64">
        <f>VLOOKUP($A9,'Return Data'!$B$7:$R$2292,3,0)</f>
        <v>44616</v>
      </c>
      <c r="C9" s="65">
        <f>VLOOKUP($A9,'Return Data'!$B$7:$R$2292,4,0)</f>
        <v>17.38</v>
      </c>
      <c r="D9" s="65">
        <f>VLOOKUP($A9,'Return Data'!$B$7:$R$2292,10,0)</f>
        <v>-10.8718</v>
      </c>
      <c r="E9" s="66">
        <f t="shared" si="0"/>
        <v>29</v>
      </c>
      <c r="F9" s="65">
        <f>VLOOKUP($A9,'Return Data'!$B$7:$R$2292,11,0)</f>
        <v>-4.6626000000000003</v>
      </c>
      <c r="G9" s="66">
        <f t="shared" si="1"/>
        <v>27</v>
      </c>
      <c r="H9" s="65">
        <f>VLOOKUP($A9,'Return Data'!$B$7:$R$2292,12,0)</f>
        <v>8.1517999999999997</v>
      </c>
      <c r="I9" s="66">
        <f t="shared" si="2"/>
        <v>14</v>
      </c>
      <c r="J9" s="65">
        <f>VLOOKUP($A9,'Return Data'!$B$7:$R$2292,13,0)</f>
        <v>9.7222000000000008</v>
      </c>
      <c r="K9" s="66">
        <f t="shared" si="3"/>
        <v>23</v>
      </c>
      <c r="L9" s="65">
        <f>VLOOKUP($A9,'Return Data'!$B$7:$R$2292,17,0)</f>
        <v>15.248799999999999</v>
      </c>
      <c r="M9" s="66">
        <f t="shared" si="4"/>
        <v>21</v>
      </c>
      <c r="N9" s="65">
        <f>VLOOKUP($A9,'Return Data'!$B$7:$R$2292,14,0)</f>
        <v>17.315999999999999</v>
      </c>
      <c r="O9" s="66">
        <f t="shared" si="5"/>
        <v>13</v>
      </c>
      <c r="P9" s="65"/>
      <c r="Q9" s="66"/>
      <c r="R9" s="65">
        <f>VLOOKUP($A9,'Return Data'!$B$7:$R$2292,16,0)</f>
        <v>13.806100000000001</v>
      </c>
      <c r="S9" s="67">
        <f t="shared" si="6"/>
        <v>18</v>
      </c>
    </row>
    <row r="10" spans="1:20" x14ac:dyDescent="0.3">
      <c r="A10" s="63" t="s">
        <v>1235</v>
      </c>
      <c r="B10" s="64">
        <f>VLOOKUP($A10,'Return Data'!$B$7:$R$2292,3,0)</f>
        <v>44616</v>
      </c>
      <c r="C10" s="65">
        <f>VLOOKUP($A10,'Return Data'!$B$7:$R$2292,4,0)</f>
        <v>157.36000000000001</v>
      </c>
      <c r="D10" s="65">
        <f>VLOOKUP($A10,'Return Data'!$B$7:$R$2292,10,0)</f>
        <v>-9.5684000000000005</v>
      </c>
      <c r="E10" s="66">
        <f t="shared" si="0"/>
        <v>21</v>
      </c>
      <c r="F10" s="65">
        <f>VLOOKUP($A10,'Return Data'!$B$7:$R$2292,11,0)</f>
        <v>1.9237</v>
      </c>
      <c r="G10" s="66">
        <f t="shared" si="1"/>
        <v>3</v>
      </c>
      <c r="H10" s="65">
        <f>VLOOKUP($A10,'Return Data'!$B$7:$R$2292,12,0)</f>
        <v>13.9712</v>
      </c>
      <c r="I10" s="66">
        <f t="shared" si="2"/>
        <v>1</v>
      </c>
      <c r="J10" s="65">
        <f>VLOOKUP($A10,'Return Data'!$B$7:$R$2292,13,0)</f>
        <v>19.802099999999999</v>
      </c>
      <c r="K10" s="66">
        <f t="shared" si="3"/>
        <v>4</v>
      </c>
      <c r="L10" s="65">
        <f>VLOOKUP($A10,'Return Data'!$B$7:$R$2292,17,0)</f>
        <v>23.591000000000001</v>
      </c>
      <c r="M10" s="66">
        <f t="shared" si="4"/>
        <v>5</v>
      </c>
      <c r="N10" s="65">
        <f>VLOOKUP($A10,'Return Data'!$B$7:$R$2292,14,0)</f>
        <v>19.9818</v>
      </c>
      <c r="O10" s="66">
        <f t="shared" si="5"/>
        <v>6</v>
      </c>
      <c r="P10" s="65">
        <f>VLOOKUP($A10,'Return Data'!$B$7:$R$2292,15,0)</f>
        <v>13.0083</v>
      </c>
      <c r="Q10" s="66">
        <f t="shared" ref="Q10:Q21" si="7">RANK(P10,P$8:P$40,0)</f>
        <v>11</v>
      </c>
      <c r="R10" s="65">
        <f>VLOOKUP($A10,'Return Data'!$B$7:$R$2292,16,0)</f>
        <v>16.0959</v>
      </c>
      <c r="S10" s="67">
        <f t="shared" si="6"/>
        <v>9</v>
      </c>
    </row>
    <row r="11" spans="1:20" x14ac:dyDescent="0.3">
      <c r="A11" s="63" t="s">
        <v>1237</v>
      </c>
      <c r="B11" s="64">
        <f>VLOOKUP($A11,'Return Data'!$B$7:$R$2292,3,0)</f>
        <v>44616</v>
      </c>
      <c r="C11" s="65">
        <f>VLOOKUP($A11,'Return Data'!$B$7:$R$2292,4,0)</f>
        <v>70.959000000000003</v>
      </c>
      <c r="D11" s="65">
        <f>VLOOKUP($A11,'Return Data'!$B$7:$R$2292,10,0)</f>
        <v>-8.4199000000000002</v>
      </c>
      <c r="E11" s="66">
        <f t="shared" si="0"/>
        <v>13</v>
      </c>
      <c r="F11" s="65">
        <f>VLOOKUP($A11,'Return Data'!$B$7:$R$2292,11,0)</f>
        <v>-1.3101</v>
      </c>
      <c r="G11" s="66">
        <f t="shared" si="1"/>
        <v>12</v>
      </c>
      <c r="H11" s="65">
        <f>VLOOKUP($A11,'Return Data'!$B$7:$R$2292,12,0)</f>
        <v>10.303000000000001</v>
      </c>
      <c r="I11" s="66">
        <f t="shared" si="2"/>
        <v>7</v>
      </c>
      <c r="J11" s="65">
        <f>VLOOKUP($A11,'Return Data'!$B$7:$R$2292,13,0)</f>
        <v>17.585000000000001</v>
      </c>
      <c r="K11" s="66">
        <f t="shared" si="3"/>
        <v>8</v>
      </c>
      <c r="L11" s="65">
        <f>VLOOKUP($A11,'Return Data'!$B$7:$R$2292,17,0)</f>
        <v>18.009899999999998</v>
      </c>
      <c r="M11" s="66">
        <f t="shared" si="4"/>
        <v>13</v>
      </c>
      <c r="N11" s="65">
        <f>VLOOKUP($A11,'Return Data'!$B$7:$R$2292,14,0)</f>
        <v>18.4621</v>
      </c>
      <c r="O11" s="66">
        <f t="shared" si="5"/>
        <v>10</v>
      </c>
      <c r="P11" s="65">
        <f>VLOOKUP($A11,'Return Data'!$B$7:$R$2292,15,0)</f>
        <v>12.590299999999999</v>
      </c>
      <c r="Q11" s="66">
        <f t="shared" si="7"/>
        <v>12</v>
      </c>
      <c r="R11" s="65">
        <f>VLOOKUP($A11,'Return Data'!$B$7:$R$2292,16,0)</f>
        <v>12.646599999999999</v>
      </c>
      <c r="S11" s="67">
        <f t="shared" si="6"/>
        <v>22</v>
      </c>
    </row>
    <row r="12" spans="1:20" x14ac:dyDescent="0.3">
      <c r="A12" s="63" t="s">
        <v>1779</v>
      </c>
      <c r="B12" s="64">
        <f>VLOOKUP($A12,'Return Data'!$B$7:$R$2292,3,0)</f>
        <v>44616</v>
      </c>
      <c r="C12" s="65">
        <f>VLOOKUP($A12,'Return Data'!$B$7:$R$2292,4,0)</f>
        <v>210.85</v>
      </c>
      <c r="D12" s="65">
        <f>VLOOKUP($A12,'Return Data'!$B$7:$R$2292,10,0)</f>
        <v>-7.2901999999999996</v>
      </c>
      <c r="E12" s="66">
        <f t="shared" si="0"/>
        <v>4</v>
      </c>
      <c r="F12" s="65">
        <f>VLOOKUP($A12,'Return Data'!$B$7:$R$2292,11,0)</f>
        <v>-1.4903999999999999</v>
      </c>
      <c r="G12" s="66">
        <f t="shared" si="1"/>
        <v>15</v>
      </c>
      <c r="H12" s="65">
        <f>VLOOKUP($A12,'Return Data'!$B$7:$R$2292,12,0)</f>
        <v>9.5097000000000005</v>
      </c>
      <c r="I12" s="66">
        <f t="shared" si="2"/>
        <v>10</v>
      </c>
      <c r="J12" s="65">
        <f>VLOOKUP($A12,'Return Data'!$B$7:$R$2292,13,0)</f>
        <v>13.5862</v>
      </c>
      <c r="K12" s="66">
        <f t="shared" si="3"/>
        <v>12</v>
      </c>
      <c r="L12" s="65">
        <f>VLOOKUP($A12,'Return Data'!$B$7:$R$2292,17,0)</f>
        <v>18.993600000000001</v>
      </c>
      <c r="M12" s="66">
        <f t="shared" si="4"/>
        <v>11</v>
      </c>
      <c r="N12" s="65">
        <f>VLOOKUP($A12,'Return Data'!$B$7:$R$2292,14,0)</f>
        <v>18.9345</v>
      </c>
      <c r="O12" s="66">
        <f t="shared" si="5"/>
        <v>9</v>
      </c>
      <c r="P12" s="65">
        <f>VLOOKUP($A12,'Return Data'!$B$7:$R$2292,15,0)</f>
        <v>15.9877</v>
      </c>
      <c r="Q12" s="66">
        <f t="shared" si="7"/>
        <v>5</v>
      </c>
      <c r="R12" s="65">
        <f>VLOOKUP($A12,'Return Data'!$B$7:$R$2292,16,0)</f>
        <v>17.9618</v>
      </c>
      <c r="S12" s="67">
        <f t="shared" si="6"/>
        <v>5</v>
      </c>
    </row>
    <row r="13" spans="1:20" x14ac:dyDescent="0.3">
      <c r="A13" s="102" t="s">
        <v>1825</v>
      </c>
      <c r="B13" s="64">
        <f>VLOOKUP($A13,'Return Data'!$B$7:$R$2292,3,0)</f>
        <v>44616</v>
      </c>
      <c r="C13" s="65">
        <f>VLOOKUP($A13,'Return Data'!$B$7:$R$2292,4,0)</f>
        <v>59.96</v>
      </c>
      <c r="D13" s="65">
        <f>VLOOKUP($A13,'Return Data'!$B$7:$R$2292,10,0)</f>
        <v>-10.7433</v>
      </c>
      <c r="E13" s="66">
        <f t="shared" si="0"/>
        <v>28</v>
      </c>
      <c r="F13" s="65">
        <f>VLOOKUP($A13,'Return Data'!$B$7:$R$2292,11,0)</f>
        <v>-7.0617999999999999</v>
      </c>
      <c r="G13" s="66">
        <f t="shared" si="1"/>
        <v>31</v>
      </c>
      <c r="H13" s="65">
        <f>VLOOKUP($A13,'Return Data'!$B$7:$R$2292,12,0)</f>
        <v>2.9674</v>
      </c>
      <c r="I13" s="66">
        <f t="shared" si="2"/>
        <v>30</v>
      </c>
      <c r="J13" s="65">
        <f>VLOOKUP($A13,'Return Data'!$B$7:$R$2292,13,0)</f>
        <v>8.5485000000000007</v>
      </c>
      <c r="K13" s="66">
        <f t="shared" si="3"/>
        <v>24</v>
      </c>
      <c r="L13" s="65">
        <f>VLOOKUP($A13,'Return Data'!$B$7:$R$2292,17,0)</f>
        <v>15.0495</v>
      </c>
      <c r="M13" s="66">
        <f t="shared" si="4"/>
        <v>22</v>
      </c>
      <c r="N13" s="65">
        <f>VLOOKUP($A13,'Return Data'!$B$7:$R$2292,14,0)</f>
        <v>19.053899999999999</v>
      </c>
      <c r="O13" s="66">
        <f t="shared" si="5"/>
        <v>8</v>
      </c>
      <c r="P13" s="65">
        <f>VLOOKUP($A13,'Return Data'!$B$7:$R$2292,15,0)</f>
        <v>13.755699999999999</v>
      </c>
      <c r="Q13" s="66">
        <f t="shared" si="7"/>
        <v>8</v>
      </c>
      <c r="R13" s="65">
        <f>VLOOKUP($A13,'Return Data'!$B$7:$R$2292,16,0)</f>
        <v>12.9308</v>
      </c>
      <c r="S13" s="67">
        <f t="shared" si="6"/>
        <v>21</v>
      </c>
    </row>
    <row r="14" spans="1:20" x14ac:dyDescent="0.3">
      <c r="A14" s="102" t="s">
        <v>1741</v>
      </c>
      <c r="B14" s="64">
        <f>VLOOKUP($A14,'Return Data'!$B$7:$R$2292,3,0)</f>
        <v>44616</v>
      </c>
      <c r="C14" s="65">
        <f>VLOOKUP($A14,'Return Data'!$B$7:$R$2292,4,0)</f>
        <v>21.192</v>
      </c>
      <c r="D14" s="65">
        <f>VLOOKUP($A14,'Return Data'!$B$7:$R$2292,10,0)</f>
        <v>-7.7365000000000004</v>
      </c>
      <c r="E14" s="66">
        <f t="shared" si="0"/>
        <v>7</v>
      </c>
      <c r="F14" s="65">
        <f>VLOOKUP($A14,'Return Data'!$B$7:$R$2292,11,0)</f>
        <v>-1.7706</v>
      </c>
      <c r="G14" s="66">
        <f t="shared" si="1"/>
        <v>16</v>
      </c>
      <c r="H14" s="65">
        <f>VLOOKUP($A14,'Return Data'!$B$7:$R$2292,12,0)</f>
        <v>7.5791000000000004</v>
      </c>
      <c r="I14" s="66">
        <f t="shared" si="2"/>
        <v>16</v>
      </c>
      <c r="J14" s="65">
        <f>VLOOKUP($A14,'Return Data'!$B$7:$R$2292,13,0)</f>
        <v>11.185700000000001</v>
      </c>
      <c r="K14" s="66">
        <f t="shared" si="3"/>
        <v>18</v>
      </c>
      <c r="L14" s="65">
        <f>VLOOKUP($A14,'Return Data'!$B$7:$R$2292,17,0)</f>
        <v>17.7255</v>
      </c>
      <c r="M14" s="66">
        <f t="shared" si="4"/>
        <v>14</v>
      </c>
      <c r="N14" s="65">
        <f>VLOOKUP($A14,'Return Data'!$B$7:$R$2292,14,0)</f>
        <v>15.8278</v>
      </c>
      <c r="O14" s="66">
        <f t="shared" si="5"/>
        <v>17</v>
      </c>
      <c r="P14" s="65">
        <f>VLOOKUP($A14,'Return Data'!$B$7:$R$2292,15,0)</f>
        <v>14.0489</v>
      </c>
      <c r="Q14" s="66">
        <f t="shared" si="7"/>
        <v>6</v>
      </c>
      <c r="R14" s="65">
        <f>VLOOKUP($A14,'Return Data'!$B$7:$R$2292,16,0)</f>
        <v>11.2193</v>
      </c>
      <c r="S14" s="67">
        <f t="shared" si="6"/>
        <v>26</v>
      </c>
    </row>
    <row r="15" spans="1:20" x14ac:dyDescent="0.3">
      <c r="A15" s="63" t="s">
        <v>1746</v>
      </c>
      <c r="B15" s="64">
        <f>VLOOKUP($A15,'Return Data'!$B$7:$R$2292,3,0)</f>
        <v>44616</v>
      </c>
      <c r="C15" s="65">
        <f>VLOOKUP($A15,'Return Data'!$B$7:$R$2292,4,0)</f>
        <v>896.07010000000002</v>
      </c>
      <c r="D15" s="65">
        <f>VLOOKUP($A15,'Return Data'!$B$7:$R$2292,10,0)</f>
        <v>-8.1757000000000009</v>
      </c>
      <c r="E15" s="66">
        <f t="shared" si="0"/>
        <v>11</v>
      </c>
      <c r="F15" s="65">
        <f>VLOOKUP($A15,'Return Data'!$B$7:$R$2292,11,0)</f>
        <v>2.1993</v>
      </c>
      <c r="G15" s="66">
        <f t="shared" si="1"/>
        <v>2</v>
      </c>
      <c r="H15" s="65">
        <f>VLOOKUP($A15,'Return Data'!$B$7:$R$2292,12,0)</f>
        <v>10.5914</v>
      </c>
      <c r="I15" s="66">
        <f t="shared" si="2"/>
        <v>6</v>
      </c>
      <c r="J15" s="65">
        <f>VLOOKUP($A15,'Return Data'!$B$7:$R$2292,13,0)</f>
        <v>14.0486</v>
      </c>
      <c r="K15" s="66">
        <f t="shared" si="3"/>
        <v>10</v>
      </c>
      <c r="L15" s="65">
        <f>VLOOKUP($A15,'Return Data'!$B$7:$R$2292,17,0)</f>
        <v>23.574300000000001</v>
      </c>
      <c r="M15" s="66">
        <f t="shared" si="4"/>
        <v>6</v>
      </c>
      <c r="N15" s="65">
        <f>VLOOKUP($A15,'Return Data'!$B$7:$R$2292,14,0)</f>
        <v>16.939299999999999</v>
      </c>
      <c r="O15" s="66">
        <f t="shared" si="5"/>
        <v>15</v>
      </c>
      <c r="P15" s="65">
        <f>VLOOKUP($A15,'Return Data'!$B$7:$R$2292,15,0)</f>
        <v>12.0892</v>
      </c>
      <c r="Q15" s="66">
        <f t="shared" si="7"/>
        <v>15</v>
      </c>
      <c r="R15" s="65">
        <f>VLOOKUP($A15,'Return Data'!$B$7:$R$2292,16,0)</f>
        <v>17.811900000000001</v>
      </c>
      <c r="S15" s="67">
        <f t="shared" si="6"/>
        <v>6</v>
      </c>
    </row>
    <row r="16" spans="1:20" x14ac:dyDescent="0.3">
      <c r="A16" s="63" t="s">
        <v>1748</v>
      </c>
      <c r="B16" s="64">
        <f>VLOOKUP($A16,'Return Data'!$B$7:$R$2292,3,0)</f>
        <v>44616</v>
      </c>
      <c r="C16" s="65">
        <f>VLOOKUP($A16,'Return Data'!$B$7:$R$2292,4,0)</f>
        <v>930.49199999999996</v>
      </c>
      <c r="D16" s="65">
        <f>VLOOKUP($A16,'Return Data'!$B$7:$R$2292,10,0)</f>
        <v>-5.6849999999999996</v>
      </c>
      <c r="E16" s="66">
        <f t="shared" si="0"/>
        <v>2</v>
      </c>
      <c r="F16" s="65">
        <f>VLOOKUP($A16,'Return Data'!$B$7:$R$2292,11,0)</f>
        <v>3.8311000000000002</v>
      </c>
      <c r="G16" s="66">
        <f t="shared" si="1"/>
        <v>1</v>
      </c>
      <c r="H16" s="65">
        <f>VLOOKUP($A16,'Return Data'!$B$7:$R$2292,12,0)</f>
        <v>7.6474000000000002</v>
      </c>
      <c r="I16" s="66">
        <f t="shared" si="2"/>
        <v>15</v>
      </c>
      <c r="J16" s="65">
        <f>VLOOKUP($A16,'Return Data'!$B$7:$R$2292,13,0)</f>
        <v>13.1365</v>
      </c>
      <c r="K16" s="66">
        <f t="shared" si="3"/>
        <v>13</v>
      </c>
      <c r="L16" s="65">
        <f>VLOOKUP($A16,'Return Data'!$B$7:$R$2292,17,0)</f>
        <v>20.026599999999998</v>
      </c>
      <c r="M16" s="66">
        <f t="shared" si="4"/>
        <v>10</v>
      </c>
      <c r="N16" s="65">
        <f>VLOOKUP($A16,'Return Data'!$B$7:$R$2292,14,0)</f>
        <v>14.937900000000001</v>
      </c>
      <c r="O16" s="66">
        <f t="shared" si="5"/>
        <v>20</v>
      </c>
      <c r="P16" s="65">
        <f>VLOOKUP($A16,'Return Data'!$B$7:$R$2292,15,0)</f>
        <v>12.086600000000001</v>
      </c>
      <c r="Q16" s="66">
        <f t="shared" si="7"/>
        <v>16</v>
      </c>
      <c r="R16" s="65">
        <f>VLOOKUP($A16,'Return Data'!$B$7:$R$2292,16,0)</f>
        <v>18.158999999999999</v>
      </c>
      <c r="S16" s="67">
        <f t="shared" si="6"/>
        <v>4</v>
      </c>
    </row>
    <row r="17" spans="1:19" x14ac:dyDescent="0.3">
      <c r="A17" s="119" t="s">
        <v>1742</v>
      </c>
      <c r="B17" s="64">
        <f>VLOOKUP($A17,'Return Data'!$B$7:$R$2292,3,0)</f>
        <v>44616</v>
      </c>
      <c r="C17" s="65">
        <f>VLOOKUP($A17,'Return Data'!$B$7:$R$2292,4,0)</f>
        <v>122.0003</v>
      </c>
      <c r="D17" s="65">
        <f>VLOOKUP($A17,'Return Data'!$B$7:$R$2292,10,0)</f>
        <v>-8.7194000000000003</v>
      </c>
      <c r="E17" s="66">
        <f t="shared" si="0"/>
        <v>14</v>
      </c>
      <c r="F17" s="65">
        <f>VLOOKUP($A17,'Return Data'!$B$7:$R$2292,11,0)</f>
        <v>-1.1733</v>
      </c>
      <c r="G17" s="66">
        <f t="shared" si="1"/>
        <v>11</v>
      </c>
      <c r="H17" s="65">
        <f>VLOOKUP($A17,'Return Data'!$B$7:$R$2292,12,0)</f>
        <v>8.7074999999999996</v>
      </c>
      <c r="I17" s="66">
        <f t="shared" si="2"/>
        <v>11</v>
      </c>
      <c r="J17" s="65">
        <f>VLOOKUP($A17,'Return Data'!$B$7:$R$2292,13,0)</f>
        <v>11.696899999999999</v>
      </c>
      <c r="K17" s="66">
        <f t="shared" si="3"/>
        <v>16</v>
      </c>
      <c r="L17" s="65">
        <f>VLOOKUP($A17,'Return Data'!$B$7:$R$2292,17,0)</f>
        <v>16.575399999999998</v>
      </c>
      <c r="M17" s="66">
        <f t="shared" si="4"/>
        <v>19</v>
      </c>
      <c r="N17" s="65">
        <f>VLOOKUP($A17,'Return Data'!$B$7:$R$2292,14,0)</f>
        <v>15.0632</v>
      </c>
      <c r="O17" s="66">
        <f t="shared" si="5"/>
        <v>19</v>
      </c>
      <c r="P17" s="65">
        <f>VLOOKUP($A17,'Return Data'!$B$7:$R$2292,15,0)</f>
        <v>10.282400000000001</v>
      </c>
      <c r="Q17" s="66">
        <f t="shared" si="7"/>
        <v>22</v>
      </c>
      <c r="R17" s="65">
        <f>VLOOKUP($A17,'Return Data'!$B$7:$R$2292,16,0)</f>
        <v>14.896699999999999</v>
      </c>
      <c r="S17" s="67">
        <f t="shared" si="6"/>
        <v>15</v>
      </c>
    </row>
    <row r="18" spans="1:19" x14ac:dyDescent="0.3">
      <c r="A18" s="120" t="s">
        <v>1239</v>
      </c>
      <c r="B18" s="64">
        <f>VLOOKUP($A18,'Return Data'!$B$7:$R$2292,3,0)</f>
        <v>44616</v>
      </c>
      <c r="C18" s="65">
        <f>VLOOKUP($A18,'Return Data'!$B$7:$R$2292,4,0)</f>
        <v>408.22</v>
      </c>
      <c r="D18" s="65">
        <f>VLOOKUP($A18,'Return Data'!$B$7:$R$2292,10,0)</f>
        <v>-9.2783999999999995</v>
      </c>
      <c r="E18" s="66">
        <f t="shared" si="0"/>
        <v>19</v>
      </c>
      <c r="F18" s="65">
        <f>VLOOKUP($A18,'Return Data'!$B$7:$R$2292,11,0)</f>
        <v>-2.0655999999999999</v>
      </c>
      <c r="G18" s="66">
        <f t="shared" si="1"/>
        <v>18</v>
      </c>
      <c r="H18" s="65">
        <f>VLOOKUP($A18,'Return Data'!$B$7:$R$2292,12,0)</f>
        <v>5.4042000000000003</v>
      </c>
      <c r="I18" s="66">
        <f t="shared" si="2"/>
        <v>22</v>
      </c>
      <c r="J18" s="65">
        <f>VLOOKUP($A18,'Return Data'!$B$7:$R$2292,13,0)</f>
        <v>11.146800000000001</v>
      </c>
      <c r="K18" s="66">
        <f t="shared" si="3"/>
        <v>19</v>
      </c>
      <c r="L18" s="65">
        <f>VLOOKUP($A18,'Return Data'!$B$7:$R$2292,17,0)</f>
        <v>18.360399999999998</v>
      </c>
      <c r="M18" s="66">
        <f t="shared" si="4"/>
        <v>12</v>
      </c>
      <c r="N18" s="65">
        <f>VLOOKUP($A18,'Return Data'!$B$7:$R$2292,14,0)</f>
        <v>14.453900000000001</v>
      </c>
      <c r="O18" s="66">
        <f t="shared" si="5"/>
        <v>21</v>
      </c>
      <c r="P18" s="65">
        <f>VLOOKUP($A18,'Return Data'!$B$7:$R$2292,15,0)</f>
        <v>11.1564</v>
      </c>
      <c r="Q18" s="66">
        <f t="shared" si="7"/>
        <v>20</v>
      </c>
      <c r="R18" s="65">
        <f>VLOOKUP($A18,'Return Data'!$B$7:$R$2292,16,0)</f>
        <v>14.4855</v>
      </c>
      <c r="S18" s="67">
        <f t="shared" si="6"/>
        <v>16</v>
      </c>
    </row>
    <row r="19" spans="1:19" x14ac:dyDescent="0.3">
      <c r="A19" s="63" t="s">
        <v>1750</v>
      </c>
      <c r="B19" s="64">
        <f>VLOOKUP($A19,'Return Data'!$B$7:$R$2292,3,0)</f>
        <v>44616</v>
      </c>
      <c r="C19" s="65">
        <f>VLOOKUP($A19,'Return Data'!$B$7:$R$2292,4,0)</f>
        <v>32.33</v>
      </c>
      <c r="D19" s="65">
        <f>VLOOKUP($A19,'Return Data'!$B$7:$R$2292,10,0)</f>
        <v>-7.3108000000000004</v>
      </c>
      <c r="E19" s="66">
        <f t="shared" si="0"/>
        <v>6</v>
      </c>
      <c r="F19" s="65">
        <f>VLOOKUP($A19,'Return Data'!$B$7:$R$2292,11,0)</f>
        <v>1.3162</v>
      </c>
      <c r="G19" s="66">
        <f t="shared" si="1"/>
        <v>5</v>
      </c>
      <c r="H19" s="65">
        <f>VLOOKUP($A19,'Return Data'!$B$7:$R$2292,12,0)</f>
        <v>13.958399999999999</v>
      </c>
      <c r="I19" s="66">
        <f t="shared" si="2"/>
        <v>2</v>
      </c>
      <c r="J19" s="65">
        <f>VLOOKUP($A19,'Return Data'!$B$7:$R$2292,13,0)</f>
        <v>18.642199999999999</v>
      </c>
      <c r="K19" s="66">
        <f t="shared" si="3"/>
        <v>6</v>
      </c>
      <c r="L19" s="65">
        <f>VLOOKUP($A19,'Return Data'!$B$7:$R$2292,17,0)</f>
        <v>20.187799999999999</v>
      </c>
      <c r="M19" s="66">
        <f t="shared" si="4"/>
        <v>9</v>
      </c>
      <c r="N19" s="65">
        <f>VLOOKUP($A19,'Return Data'!$B$7:$R$2292,14,0)</f>
        <v>17.9407</v>
      </c>
      <c r="O19" s="66">
        <f t="shared" si="5"/>
        <v>12</v>
      </c>
      <c r="P19" s="65">
        <f>VLOOKUP($A19,'Return Data'!$B$7:$R$2292,15,0)</f>
        <v>13.033099999999999</v>
      </c>
      <c r="Q19" s="66">
        <f t="shared" si="7"/>
        <v>10</v>
      </c>
      <c r="R19" s="65">
        <f>VLOOKUP($A19,'Return Data'!$B$7:$R$2292,16,0)</f>
        <v>15.974399999999999</v>
      </c>
      <c r="S19" s="67">
        <f t="shared" si="6"/>
        <v>10</v>
      </c>
    </row>
    <row r="20" spans="1:19" x14ac:dyDescent="0.3">
      <c r="A20" s="63" t="s">
        <v>1774</v>
      </c>
      <c r="B20" s="64">
        <f>VLOOKUP($A20,'Return Data'!$B$7:$R$2292,3,0)</f>
        <v>44616</v>
      </c>
      <c r="C20" s="65">
        <f>VLOOKUP($A20,'Return Data'!$B$7:$R$2292,4,0)</f>
        <v>127.53</v>
      </c>
      <c r="D20" s="65">
        <f>VLOOKUP($A20,'Return Data'!$B$7:$R$2292,10,0)</f>
        <v>-6.9599000000000002</v>
      </c>
      <c r="E20" s="66">
        <f t="shared" si="0"/>
        <v>3</v>
      </c>
      <c r="F20" s="65">
        <f>VLOOKUP($A20,'Return Data'!$B$7:$R$2292,11,0)</f>
        <v>0.36199999999999999</v>
      </c>
      <c r="G20" s="66">
        <f t="shared" si="1"/>
        <v>6</v>
      </c>
      <c r="H20" s="65">
        <f>VLOOKUP($A20,'Return Data'!$B$7:$R$2292,12,0)</f>
        <v>8.6471</v>
      </c>
      <c r="I20" s="66">
        <f t="shared" si="2"/>
        <v>12</v>
      </c>
      <c r="J20" s="65">
        <f>VLOOKUP($A20,'Return Data'!$B$7:$R$2292,13,0)</f>
        <v>14.469099999999999</v>
      </c>
      <c r="K20" s="66">
        <f t="shared" si="3"/>
        <v>9</v>
      </c>
      <c r="L20" s="65">
        <f>VLOOKUP($A20,'Return Data'!$B$7:$R$2292,17,0)</f>
        <v>13.1479</v>
      </c>
      <c r="M20" s="66">
        <f t="shared" si="4"/>
        <v>27</v>
      </c>
      <c r="N20" s="65">
        <f>VLOOKUP($A20,'Return Data'!$B$7:$R$2292,14,0)</f>
        <v>13.9148</v>
      </c>
      <c r="O20" s="66">
        <f t="shared" si="5"/>
        <v>26</v>
      </c>
      <c r="P20" s="65">
        <f>VLOOKUP($A20,'Return Data'!$B$7:$R$2292,15,0)</f>
        <v>10.313700000000001</v>
      </c>
      <c r="Q20" s="66">
        <f t="shared" si="7"/>
        <v>21</v>
      </c>
      <c r="R20" s="65">
        <f>VLOOKUP($A20,'Return Data'!$B$7:$R$2292,16,0)</f>
        <v>16.7714</v>
      </c>
      <c r="S20" s="67">
        <f t="shared" si="6"/>
        <v>7</v>
      </c>
    </row>
    <row r="21" spans="1:19" x14ac:dyDescent="0.3">
      <c r="A21" s="63" t="s">
        <v>1242</v>
      </c>
      <c r="B21" s="64">
        <f>VLOOKUP($A21,'Return Data'!$B$7:$R$2292,3,0)</f>
        <v>44616</v>
      </c>
      <c r="C21" s="65">
        <f>VLOOKUP($A21,'Return Data'!$B$7:$R$2292,4,0)</f>
        <v>70.97</v>
      </c>
      <c r="D21" s="65">
        <f>VLOOKUP($A21,'Return Data'!$B$7:$R$2292,10,0)</f>
        <v>-12.3286</v>
      </c>
      <c r="E21" s="66">
        <f t="shared" si="0"/>
        <v>31</v>
      </c>
      <c r="F21" s="65">
        <f>VLOOKUP($A21,'Return Data'!$B$7:$R$2292,11,0)</f>
        <v>-5.0313999999999997</v>
      </c>
      <c r="G21" s="66">
        <f t="shared" si="1"/>
        <v>29</v>
      </c>
      <c r="H21" s="65">
        <f>VLOOKUP($A21,'Return Data'!$B$7:$R$2292,12,0)</f>
        <v>3.6663999999999999</v>
      </c>
      <c r="I21" s="66">
        <f t="shared" si="2"/>
        <v>27</v>
      </c>
      <c r="J21" s="65">
        <f>VLOOKUP($A21,'Return Data'!$B$7:$R$2292,13,0)</f>
        <v>12.1523</v>
      </c>
      <c r="K21" s="66">
        <f t="shared" si="3"/>
        <v>14</v>
      </c>
      <c r="L21" s="65">
        <f>VLOOKUP($A21,'Return Data'!$B$7:$R$2292,17,0)</f>
        <v>17.239999999999998</v>
      </c>
      <c r="M21" s="66">
        <f t="shared" si="4"/>
        <v>15</v>
      </c>
      <c r="N21" s="65">
        <f>VLOOKUP($A21,'Return Data'!$B$7:$R$2292,14,0)</f>
        <v>17.304300000000001</v>
      </c>
      <c r="O21" s="66">
        <f t="shared" si="5"/>
        <v>14</v>
      </c>
      <c r="P21" s="65">
        <f>VLOOKUP($A21,'Return Data'!$B$7:$R$2292,15,0)</f>
        <v>11.875500000000001</v>
      </c>
      <c r="Q21" s="66">
        <f t="shared" si="7"/>
        <v>17</v>
      </c>
      <c r="R21" s="65">
        <f>VLOOKUP($A21,'Return Data'!$B$7:$R$2292,16,0)</f>
        <v>15.0816</v>
      </c>
      <c r="S21" s="67">
        <f t="shared" si="6"/>
        <v>14</v>
      </c>
    </row>
    <row r="22" spans="1:19" x14ac:dyDescent="0.3">
      <c r="A22" s="63" t="s">
        <v>1245</v>
      </c>
      <c r="B22" s="64">
        <f>VLOOKUP($A22,'Return Data'!$B$7:$R$2292,3,0)</f>
        <v>44616</v>
      </c>
      <c r="C22" s="65">
        <f>VLOOKUP($A22,'Return Data'!$B$7:$R$2292,4,0)</f>
        <v>12.2814</v>
      </c>
      <c r="D22" s="65">
        <f>VLOOKUP($A22,'Return Data'!$B$7:$R$2292,10,0)</f>
        <v>-14.3347</v>
      </c>
      <c r="E22" s="66">
        <f t="shared" si="0"/>
        <v>33</v>
      </c>
      <c r="F22" s="65">
        <f>VLOOKUP($A22,'Return Data'!$B$7:$R$2292,11,0)</f>
        <v>-10.3089</v>
      </c>
      <c r="G22" s="66">
        <f t="shared" si="1"/>
        <v>32</v>
      </c>
      <c r="H22" s="65">
        <f>VLOOKUP($A22,'Return Data'!$B$7:$R$2292,12,0)</f>
        <v>-11.823499999999999</v>
      </c>
      <c r="I22" s="66">
        <f t="shared" si="2"/>
        <v>33</v>
      </c>
      <c r="J22" s="65">
        <f>VLOOKUP($A22,'Return Data'!$B$7:$R$2292,13,0)</f>
        <v>-4.7643000000000004</v>
      </c>
      <c r="K22" s="66">
        <f t="shared" si="3"/>
        <v>33</v>
      </c>
      <c r="L22" s="65">
        <f>VLOOKUP($A22,'Return Data'!$B$7:$R$2292,17,0)</f>
        <v>5.016</v>
      </c>
      <c r="M22" s="66">
        <f t="shared" si="4"/>
        <v>32</v>
      </c>
      <c r="N22" s="65"/>
      <c r="O22" s="66"/>
      <c r="P22" s="65"/>
      <c r="Q22" s="66"/>
      <c r="R22" s="65">
        <f>VLOOKUP($A22,'Return Data'!$B$7:$R$2292,16,0)</f>
        <v>7.6619999999999999</v>
      </c>
      <c r="S22" s="67">
        <f t="shared" si="6"/>
        <v>32</v>
      </c>
    </row>
    <row r="23" spans="1:19" x14ac:dyDescent="0.3">
      <c r="A23" s="63" t="s">
        <v>1752</v>
      </c>
      <c r="B23" s="64">
        <f>VLOOKUP($A23,'Return Data'!$B$7:$R$2292,3,0)</f>
        <v>44616</v>
      </c>
      <c r="C23" s="65">
        <f>VLOOKUP($A23,'Return Data'!$B$7:$R$2292,4,0)</f>
        <v>47.971499999999999</v>
      </c>
      <c r="D23" s="65">
        <f>VLOOKUP($A23,'Return Data'!$B$7:$R$2292,10,0)</f>
        <v>-7.2911000000000001</v>
      </c>
      <c r="E23" s="66">
        <f t="shared" si="0"/>
        <v>5</v>
      </c>
      <c r="F23" s="65">
        <f>VLOOKUP($A23,'Return Data'!$B$7:$R$2292,11,0)</f>
        <v>-6.9000000000000006E-2</v>
      </c>
      <c r="G23" s="66">
        <f t="shared" si="1"/>
        <v>8</v>
      </c>
      <c r="H23" s="65">
        <f>VLOOKUP($A23,'Return Data'!$B$7:$R$2292,12,0)</f>
        <v>9.7628000000000004</v>
      </c>
      <c r="I23" s="66">
        <f t="shared" si="2"/>
        <v>9</v>
      </c>
      <c r="J23" s="65">
        <f>VLOOKUP($A23,'Return Data'!$B$7:$R$2292,13,0)</f>
        <v>11.895200000000001</v>
      </c>
      <c r="K23" s="66">
        <f t="shared" si="3"/>
        <v>15</v>
      </c>
      <c r="L23" s="65">
        <f>VLOOKUP($A23,'Return Data'!$B$7:$R$2292,17,0)</f>
        <v>16.583100000000002</v>
      </c>
      <c r="M23" s="66">
        <f t="shared" si="4"/>
        <v>18</v>
      </c>
      <c r="N23" s="65">
        <f>VLOOKUP($A23,'Return Data'!$B$7:$R$2292,14,0)</f>
        <v>18.027000000000001</v>
      </c>
      <c r="O23" s="66">
        <f t="shared" ref="O23:O35" si="8">RANK(N23,N$8:N$40,0)</f>
        <v>11</v>
      </c>
      <c r="P23" s="65">
        <f>VLOOKUP($A23,'Return Data'!$B$7:$R$2292,15,0)</f>
        <v>13.1113</v>
      </c>
      <c r="Q23" s="66">
        <f>RANK(P23,P$8:P$40,0)</f>
        <v>9</v>
      </c>
      <c r="R23" s="65">
        <f>VLOOKUP($A23,'Return Data'!$B$7:$R$2292,16,0)</f>
        <v>12.3843</v>
      </c>
      <c r="S23" s="67">
        <f t="shared" si="6"/>
        <v>24</v>
      </c>
    </row>
    <row r="24" spans="1:19" x14ac:dyDescent="0.3">
      <c r="A24" s="63" t="s">
        <v>1760</v>
      </c>
      <c r="B24" s="64">
        <f>VLOOKUP($A24,'Return Data'!$B$7:$R$2292,3,0)</f>
        <v>44616</v>
      </c>
      <c r="C24" s="65">
        <f>VLOOKUP($A24,'Return Data'!$B$7:$R$2292,4,0)</f>
        <v>48.192</v>
      </c>
      <c r="D24" s="65">
        <f>VLOOKUP($A24,'Return Data'!$B$7:$R$2292,10,0)</f>
        <v>-8.0165000000000006</v>
      </c>
      <c r="E24" s="66">
        <f t="shared" si="0"/>
        <v>8</v>
      </c>
      <c r="F24" s="65">
        <f>VLOOKUP($A24,'Return Data'!$B$7:$R$2292,11,0)</f>
        <v>-4.0879000000000003</v>
      </c>
      <c r="G24" s="66">
        <f t="shared" si="1"/>
        <v>25</v>
      </c>
      <c r="H24" s="65">
        <f>VLOOKUP($A24,'Return Data'!$B$7:$R$2292,12,0)</f>
        <v>3.3919000000000001</v>
      </c>
      <c r="I24" s="66">
        <f t="shared" si="2"/>
        <v>28</v>
      </c>
      <c r="J24" s="65">
        <f>VLOOKUP($A24,'Return Data'!$B$7:$R$2292,13,0)</f>
        <v>5.6864999999999997</v>
      </c>
      <c r="K24" s="66">
        <f t="shared" si="3"/>
        <v>30</v>
      </c>
      <c r="L24" s="65">
        <f>VLOOKUP($A24,'Return Data'!$B$7:$R$2292,17,0)</f>
        <v>13.242699999999999</v>
      </c>
      <c r="M24" s="66">
        <f t="shared" si="4"/>
        <v>26</v>
      </c>
      <c r="N24" s="65">
        <f>VLOOKUP($A24,'Return Data'!$B$7:$R$2292,14,0)</f>
        <v>14.068</v>
      </c>
      <c r="O24" s="66">
        <f t="shared" si="8"/>
        <v>23</v>
      </c>
      <c r="P24" s="65">
        <f>VLOOKUP($A24,'Return Data'!$B$7:$R$2292,15,0)</f>
        <v>11.585000000000001</v>
      </c>
      <c r="Q24" s="66">
        <f>RANK(P24,P$8:P$40,0)</f>
        <v>18</v>
      </c>
      <c r="R24" s="65">
        <f>VLOOKUP($A24,'Return Data'!$B$7:$R$2292,16,0)</f>
        <v>13.4489</v>
      </c>
      <c r="S24" s="67">
        <f t="shared" si="6"/>
        <v>19</v>
      </c>
    </row>
    <row r="25" spans="1:19" x14ac:dyDescent="0.3">
      <c r="A25" s="63" t="s">
        <v>1776</v>
      </c>
      <c r="B25" s="64">
        <f>VLOOKUP($A25,'Return Data'!$B$7:$R$2292,3,0)</f>
        <v>44616</v>
      </c>
      <c r="C25" s="65">
        <f>VLOOKUP($A25,'Return Data'!$B$7:$R$2292,4,0)</f>
        <v>109.58799999999999</v>
      </c>
      <c r="D25" s="65">
        <f>VLOOKUP($A25,'Return Data'!$B$7:$R$2292,10,0)</f>
        <v>-9.5696999999999992</v>
      </c>
      <c r="E25" s="66">
        <f t="shared" si="0"/>
        <v>22</v>
      </c>
      <c r="F25" s="65">
        <f>VLOOKUP($A25,'Return Data'!$B$7:$R$2292,11,0)</f>
        <v>-3.3325999999999998</v>
      </c>
      <c r="G25" s="66">
        <f t="shared" si="1"/>
        <v>22</v>
      </c>
      <c r="H25" s="65">
        <f>VLOOKUP($A25,'Return Data'!$B$7:$R$2292,12,0)</f>
        <v>3.7667000000000002</v>
      </c>
      <c r="I25" s="66">
        <f t="shared" si="2"/>
        <v>26</v>
      </c>
      <c r="J25" s="65">
        <f>VLOOKUP($A25,'Return Data'!$B$7:$R$2292,13,0)</f>
        <v>8.1913</v>
      </c>
      <c r="K25" s="66">
        <f t="shared" si="3"/>
        <v>25</v>
      </c>
      <c r="L25" s="65">
        <f>VLOOKUP($A25,'Return Data'!$B$7:$R$2292,17,0)</f>
        <v>14.7255</v>
      </c>
      <c r="M25" s="66">
        <f t="shared" si="4"/>
        <v>23</v>
      </c>
      <c r="N25" s="65">
        <f>VLOOKUP($A25,'Return Data'!$B$7:$R$2292,14,0)</f>
        <v>12.8065</v>
      </c>
      <c r="O25" s="66">
        <f t="shared" si="8"/>
        <v>27</v>
      </c>
      <c r="P25" s="65">
        <f>VLOOKUP($A25,'Return Data'!$B$7:$R$2292,15,0)</f>
        <v>9.5531000000000006</v>
      </c>
      <c r="Q25" s="66">
        <f>RANK(P25,P$8:P$40,0)</f>
        <v>23</v>
      </c>
      <c r="R25" s="65">
        <f>VLOOKUP($A25,'Return Data'!$B$7:$R$2292,16,0)</f>
        <v>15.327</v>
      </c>
      <c r="S25" s="67">
        <f t="shared" si="6"/>
        <v>13</v>
      </c>
    </row>
    <row r="26" spans="1:19" x14ac:dyDescent="0.3">
      <c r="A26" s="63" t="s">
        <v>1975</v>
      </c>
      <c r="B26" s="64">
        <f>VLOOKUP($A26,'Return Data'!$B$7:$R$2292,3,0)</f>
        <v>44616</v>
      </c>
      <c r="C26" s="65">
        <f>VLOOKUP($A26,'Return Data'!$B$7:$R$2292,4,0)</f>
        <v>61.392299999999999</v>
      </c>
      <c r="D26" s="65">
        <f>VLOOKUP($A26,'Return Data'!$B$7:$R$2292,10,0)</f>
        <v>-8.8870000000000005</v>
      </c>
      <c r="E26" s="66">
        <f t="shared" si="0"/>
        <v>16</v>
      </c>
      <c r="F26" s="65">
        <f>VLOOKUP($A26,'Return Data'!$B$7:$R$2292,11,0)</f>
        <v>-4.9852999999999996</v>
      </c>
      <c r="G26" s="66">
        <f t="shared" si="1"/>
        <v>28</v>
      </c>
      <c r="H26" s="65">
        <f>VLOOKUP($A26,'Return Data'!$B$7:$R$2292,12,0)</f>
        <v>4.7918000000000003</v>
      </c>
      <c r="I26" s="66">
        <f t="shared" si="2"/>
        <v>24</v>
      </c>
      <c r="J26" s="65">
        <f>VLOOKUP($A26,'Return Data'!$B$7:$R$2292,13,0)</f>
        <v>6.7289000000000003</v>
      </c>
      <c r="K26" s="66">
        <f t="shared" si="3"/>
        <v>29</v>
      </c>
      <c r="L26" s="65">
        <f>VLOOKUP($A26,'Return Data'!$B$7:$R$2292,17,0)</f>
        <v>9.6364999999999998</v>
      </c>
      <c r="M26" s="66">
        <f t="shared" si="4"/>
        <v>30</v>
      </c>
      <c r="N26" s="65">
        <f>VLOOKUP($A26,'Return Data'!$B$7:$R$2292,14,0)</f>
        <v>12.095499999999999</v>
      </c>
      <c r="O26" s="66">
        <f t="shared" si="8"/>
        <v>28</v>
      </c>
      <c r="P26" s="65">
        <f>VLOOKUP($A26,'Return Data'!$B$7:$R$2292,15,0)</f>
        <v>8.1030999999999995</v>
      </c>
      <c r="Q26" s="66">
        <f>RANK(P26,P$8:P$40,0)</f>
        <v>24</v>
      </c>
      <c r="R26" s="65">
        <f>VLOOKUP($A26,'Return Data'!$B$7:$R$2292,16,0)</f>
        <v>8.8248999999999995</v>
      </c>
      <c r="S26" s="67">
        <f t="shared" si="6"/>
        <v>31</v>
      </c>
    </row>
    <row r="27" spans="1:19" x14ac:dyDescent="0.3">
      <c r="A27" s="63" t="s">
        <v>1247</v>
      </c>
      <c r="B27" s="64">
        <f>VLOOKUP($A27,'Return Data'!$B$7:$R$2292,3,0)</f>
        <v>44616</v>
      </c>
      <c r="C27" s="65">
        <f>VLOOKUP($A27,'Return Data'!$B$7:$R$2292,4,0)</f>
        <v>18.686699999999998</v>
      </c>
      <c r="D27" s="65">
        <f>VLOOKUP($A27,'Return Data'!$B$7:$R$2292,10,0)</f>
        <v>-10.462300000000001</v>
      </c>
      <c r="E27" s="66">
        <f t="shared" si="0"/>
        <v>24</v>
      </c>
      <c r="F27" s="65">
        <f>VLOOKUP($A27,'Return Data'!$B$7:$R$2292,11,0)</f>
        <v>-0.79320000000000002</v>
      </c>
      <c r="G27" s="66">
        <f t="shared" si="1"/>
        <v>10</v>
      </c>
      <c r="H27" s="65">
        <f>VLOOKUP($A27,'Return Data'!$B$7:$R$2292,12,0)</f>
        <v>10.116099999999999</v>
      </c>
      <c r="I27" s="66">
        <f t="shared" si="2"/>
        <v>8</v>
      </c>
      <c r="J27" s="65">
        <f>VLOOKUP($A27,'Return Data'!$B$7:$R$2292,13,0)</f>
        <v>21.8963</v>
      </c>
      <c r="K27" s="66">
        <f t="shared" si="3"/>
        <v>2</v>
      </c>
      <c r="L27" s="65">
        <f>VLOOKUP($A27,'Return Data'!$B$7:$R$2292,17,0)</f>
        <v>25.442399999999999</v>
      </c>
      <c r="M27" s="66">
        <f t="shared" si="4"/>
        <v>4</v>
      </c>
      <c r="N27" s="65">
        <f>VLOOKUP($A27,'Return Data'!$B$7:$R$2292,14,0)</f>
        <v>23.119599999999998</v>
      </c>
      <c r="O27" s="66">
        <f t="shared" si="8"/>
        <v>4</v>
      </c>
      <c r="P27" s="65"/>
      <c r="Q27" s="66"/>
      <c r="R27" s="65">
        <f>VLOOKUP($A27,'Return Data'!$B$7:$R$2292,16,0)</f>
        <v>13.928900000000001</v>
      </c>
      <c r="S27" s="67">
        <f t="shared" si="6"/>
        <v>17</v>
      </c>
    </row>
    <row r="28" spans="1:19" x14ac:dyDescent="0.3">
      <c r="A28" s="63" t="s">
        <v>1772</v>
      </c>
      <c r="B28" s="64">
        <f>VLOOKUP($A28,'Return Data'!$B$7:$R$2292,3,0)</f>
        <v>44616</v>
      </c>
      <c r="C28" s="65">
        <f>VLOOKUP($A28,'Return Data'!$B$7:$R$2292,4,0)</f>
        <v>30.981999999999999</v>
      </c>
      <c r="D28" s="65">
        <f>VLOOKUP($A28,'Return Data'!$B$7:$R$2292,10,0)</f>
        <v>-10.711600000000001</v>
      </c>
      <c r="E28" s="66">
        <f t="shared" si="0"/>
        <v>26</v>
      </c>
      <c r="F28" s="65">
        <f>VLOOKUP($A28,'Return Data'!$B$7:$R$2292,11,0)</f>
        <v>-11.3797</v>
      </c>
      <c r="G28" s="66">
        <f t="shared" si="1"/>
        <v>33</v>
      </c>
      <c r="H28" s="65">
        <f>VLOOKUP($A28,'Return Data'!$B$7:$R$2292,12,0)</f>
        <v>-3.4163999999999999</v>
      </c>
      <c r="I28" s="66">
        <f t="shared" si="2"/>
        <v>32</v>
      </c>
      <c r="J28" s="65">
        <f>VLOOKUP($A28,'Return Data'!$B$7:$R$2292,13,0)</f>
        <v>-2.3974000000000002</v>
      </c>
      <c r="K28" s="66">
        <f t="shared" si="3"/>
        <v>32</v>
      </c>
      <c r="L28" s="65">
        <f>VLOOKUP($A28,'Return Data'!$B$7:$R$2292,17,0)</f>
        <v>6.7934000000000001</v>
      </c>
      <c r="M28" s="66">
        <f t="shared" si="4"/>
        <v>31</v>
      </c>
      <c r="N28" s="65">
        <f>VLOOKUP($A28,'Return Data'!$B$7:$R$2292,14,0)</f>
        <v>8.5815000000000001</v>
      </c>
      <c r="O28" s="66">
        <f t="shared" si="8"/>
        <v>31</v>
      </c>
      <c r="P28" s="65">
        <f>VLOOKUP($A28,'Return Data'!$B$7:$R$2292,15,0)</f>
        <v>7.2374999999999998</v>
      </c>
      <c r="Q28" s="66">
        <f>RANK(P28,P$8:P$40,0)</f>
        <v>25</v>
      </c>
      <c r="R28" s="65">
        <f>VLOOKUP($A28,'Return Data'!$B$7:$R$2292,16,0)</f>
        <v>15.531000000000001</v>
      </c>
      <c r="S28" s="67">
        <f t="shared" si="6"/>
        <v>11</v>
      </c>
    </row>
    <row r="29" spans="1:19" x14ac:dyDescent="0.3">
      <c r="A29" s="63" t="s">
        <v>1961</v>
      </c>
      <c r="B29" s="64">
        <f>VLOOKUP($A29,'Return Data'!$B$7:$R$2292,3,0)</f>
        <v>44616</v>
      </c>
      <c r="C29" s="65">
        <f>VLOOKUP($A29,'Return Data'!$B$7:$R$2292,4,0)</f>
        <v>14.551399999999999</v>
      </c>
      <c r="D29" s="65">
        <f>VLOOKUP($A29,'Return Data'!$B$7:$R$2292,10,0)</f>
        <v>-9.0582999999999991</v>
      </c>
      <c r="E29" s="66">
        <f t="shared" si="0"/>
        <v>18</v>
      </c>
      <c r="F29" s="65">
        <f>VLOOKUP($A29,'Return Data'!$B$7:$R$2292,11,0)</f>
        <v>-2.1438999999999999</v>
      </c>
      <c r="G29" s="66">
        <f t="shared" si="1"/>
        <v>19</v>
      </c>
      <c r="H29" s="65">
        <f>VLOOKUP($A29,'Return Data'!$B$7:$R$2292,12,0)</f>
        <v>7.1082000000000001</v>
      </c>
      <c r="I29" s="66">
        <f t="shared" si="2"/>
        <v>17</v>
      </c>
      <c r="J29" s="65">
        <f>VLOOKUP($A29,'Return Data'!$B$7:$R$2292,13,0)</f>
        <v>10.710900000000001</v>
      </c>
      <c r="K29" s="66">
        <f t="shared" si="3"/>
        <v>20</v>
      </c>
      <c r="L29" s="65">
        <f>VLOOKUP($A29,'Return Data'!$B$7:$R$2292,17,0)</f>
        <v>13.7204</v>
      </c>
      <c r="M29" s="66">
        <f t="shared" si="4"/>
        <v>24</v>
      </c>
      <c r="N29" s="65">
        <f>VLOOKUP($A29,'Return Data'!$B$7:$R$2292,14,0)</f>
        <v>13.9977</v>
      </c>
      <c r="O29" s="66">
        <f t="shared" si="8"/>
        <v>24</v>
      </c>
      <c r="P29" s="65"/>
      <c r="Q29" s="66"/>
      <c r="R29" s="65">
        <f>VLOOKUP($A29,'Return Data'!$B$7:$R$2292,16,0)</f>
        <v>10.8771</v>
      </c>
      <c r="S29" s="67">
        <f t="shared" si="6"/>
        <v>28</v>
      </c>
    </row>
    <row r="30" spans="1:19" x14ac:dyDescent="0.3">
      <c r="A30" s="63" t="s">
        <v>1248</v>
      </c>
      <c r="B30" s="64">
        <f>VLOOKUP($A30,'Return Data'!$B$7:$R$2292,3,0)</f>
        <v>44616</v>
      </c>
      <c r="C30" s="65">
        <f>VLOOKUP($A30,'Return Data'!$B$7:$R$2292,4,0)</f>
        <v>135.01769999999999</v>
      </c>
      <c r="D30" s="65">
        <f>VLOOKUP($A30,'Return Data'!$B$7:$R$2292,10,0)</f>
        <v>-8.7306000000000008</v>
      </c>
      <c r="E30" s="66">
        <f t="shared" si="0"/>
        <v>15</v>
      </c>
      <c r="F30" s="65">
        <f>VLOOKUP($A30,'Return Data'!$B$7:$R$2292,11,0)</f>
        <v>1.5048999999999999</v>
      </c>
      <c r="G30" s="66">
        <f t="shared" si="1"/>
        <v>4</v>
      </c>
      <c r="H30" s="65">
        <f>VLOOKUP($A30,'Return Data'!$B$7:$R$2292,12,0)</f>
        <v>13.922800000000001</v>
      </c>
      <c r="I30" s="66">
        <f t="shared" si="2"/>
        <v>3</v>
      </c>
      <c r="J30" s="65">
        <f>VLOOKUP($A30,'Return Data'!$B$7:$R$2292,13,0)</f>
        <v>19.584499999999998</v>
      </c>
      <c r="K30" s="66">
        <f t="shared" si="3"/>
        <v>5</v>
      </c>
      <c r="L30" s="65">
        <f>VLOOKUP($A30,'Return Data'!$B$7:$R$2292,17,0)</f>
        <v>17.132000000000001</v>
      </c>
      <c r="M30" s="66">
        <f t="shared" si="4"/>
        <v>16</v>
      </c>
      <c r="N30" s="65">
        <f>VLOOKUP($A30,'Return Data'!$B$7:$R$2292,14,0)</f>
        <v>13.977</v>
      </c>
      <c r="O30" s="66">
        <f t="shared" si="8"/>
        <v>25</v>
      </c>
      <c r="P30" s="65">
        <f>VLOOKUP($A30,'Return Data'!$B$7:$R$2292,15,0)</f>
        <v>12.1457</v>
      </c>
      <c r="Q30" s="66">
        <f>RANK(P30,P$8:P$40,0)</f>
        <v>14</v>
      </c>
      <c r="R30" s="65">
        <f>VLOOKUP($A30,'Return Data'!$B$7:$R$2292,16,0)</f>
        <v>16.625900000000001</v>
      </c>
      <c r="S30" s="67">
        <f t="shared" si="6"/>
        <v>8</v>
      </c>
    </row>
    <row r="31" spans="1:19" x14ac:dyDescent="0.3">
      <c r="A31" s="63" t="s">
        <v>1732</v>
      </c>
      <c r="B31" s="64">
        <f>VLOOKUP($A31,'Return Data'!$B$7:$R$2292,3,0)</f>
        <v>44616</v>
      </c>
      <c r="C31" s="65">
        <f>VLOOKUP($A31,'Return Data'!$B$7:$R$2292,4,0)</f>
        <v>45.633099999999999</v>
      </c>
      <c r="D31" s="65">
        <f>VLOOKUP($A31,'Return Data'!$B$7:$R$2292,10,0)</f>
        <v>-10.5458</v>
      </c>
      <c r="E31" s="66">
        <f t="shared" si="0"/>
        <v>25</v>
      </c>
      <c r="F31" s="65">
        <f>VLOOKUP($A31,'Return Data'!$B$7:$R$2292,11,0)</f>
        <v>-1.3888</v>
      </c>
      <c r="G31" s="66">
        <f t="shared" si="1"/>
        <v>13</v>
      </c>
      <c r="H31" s="65">
        <f>VLOOKUP($A31,'Return Data'!$B$7:$R$2292,12,0)</f>
        <v>11.2227</v>
      </c>
      <c r="I31" s="66">
        <f t="shared" si="2"/>
        <v>4</v>
      </c>
      <c r="J31" s="65">
        <f>VLOOKUP($A31,'Return Data'!$B$7:$R$2292,13,0)</f>
        <v>20.7394</v>
      </c>
      <c r="K31" s="66">
        <f t="shared" si="3"/>
        <v>3</v>
      </c>
      <c r="L31" s="65">
        <f>VLOOKUP($A31,'Return Data'!$B$7:$R$2292,17,0)</f>
        <v>28.2852</v>
      </c>
      <c r="M31" s="66">
        <f t="shared" si="4"/>
        <v>3</v>
      </c>
      <c r="N31" s="65">
        <f>VLOOKUP($A31,'Return Data'!$B$7:$R$2292,14,0)</f>
        <v>23.947299999999998</v>
      </c>
      <c r="O31" s="66">
        <f t="shared" si="8"/>
        <v>3</v>
      </c>
      <c r="P31" s="65">
        <f>VLOOKUP($A31,'Return Data'!$B$7:$R$2292,15,0)</f>
        <v>18.8443</v>
      </c>
      <c r="Q31" s="66">
        <f>RANK(P31,P$8:P$40,0)</f>
        <v>2</v>
      </c>
      <c r="R31" s="65">
        <f>VLOOKUP($A31,'Return Data'!$B$7:$R$2292,16,0)</f>
        <v>18.944600000000001</v>
      </c>
      <c r="S31" s="67">
        <f t="shared" si="6"/>
        <v>2</v>
      </c>
    </row>
    <row r="32" spans="1:19" x14ac:dyDescent="0.3">
      <c r="A32" s="63" t="s">
        <v>1763</v>
      </c>
      <c r="B32" s="64">
        <f>VLOOKUP($A32,'Return Data'!$B$7:$R$2292,3,0)</f>
        <v>44616</v>
      </c>
      <c r="C32" s="65">
        <f>VLOOKUP($A32,'Return Data'!$B$7:$R$2292,4,0)</f>
        <v>24.11</v>
      </c>
      <c r="D32" s="65">
        <f>VLOOKUP($A32,'Return Data'!$B$7:$R$2292,10,0)</f>
        <v>-10.238300000000001</v>
      </c>
      <c r="E32" s="66">
        <f t="shared" si="0"/>
        <v>23</v>
      </c>
      <c r="F32" s="65">
        <f>VLOOKUP($A32,'Return Data'!$B$7:$R$2292,11,0)</f>
        <v>-4.3632999999999997</v>
      </c>
      <c r="G32" s="66">
        <f t="shared" si="1"/>
        <v>26</v>
      </c>
      <c r="H32" s="65">
        <f>VLOOKUP($A32,'Return Data'!$B$7:$R$2292,12,0)</f>
        <v>8.3596000000000004</v>
      </c>
      <c r="I32" s="66">
        <f t="shared" si="2"/>
        <v>13</v>
      </c>
      <c r="J32" s="65">
        <f>VLOOKUP($A32,'Return Data'!$B$7:$R$2292,13,0)</f>
        <v>18.302299999999999</v>
      </c>
      <c r="K32" s="66">
        <f t="shared" si="3"/>
        <v>7</v>
      </c>
      <c r="L32" s="65">
        <f>VLOOKUP($A32,'Return Data'!$B$7:$R$2292,17,0)</f>
        <v>29.890999999999998</v>
      </c>
      <c r="M32" s="66">
        <f t="shared" si="4"/>
        <v>2</v>
      </c>
      <c r="N32" s="65">
        <f>VLOOKUP($A32,'Return Data'!$B$7:$R$2292,14,0)</f>
        <v>25.6877</v>
      </c>
      <c r="O32" s="66">
        <f t="shared" si="8"/>
        <v>2</v>
      </c>
      <c r="P32" s="65">
        <f>VLOOKUP($A32,'Return Data'!$B$7:$R$2292,15,0)</f>
        <v>16.511299999999999</v>
      </c>
      <c r="Q32" s="66">
        <f>RANK(P32,P$8:P$40,0)</f>
        <v>3</v>
      </c>
      <c r="R32" s="65">
        <f>VLOOKUP($A32,'Return Data'!$B$7:$R$2292,16,0)</f>
        <v>13.43</v>
      </c>
      <c r="S32" s="67">
        <f t="shared" si="6"/>
        <v>20</v>
      </c>
    </row>
    <row r="33" spans="1:19" x14ac:dyDescent="0.3">
      <c r="A33" s="63" t="s">
        <v>1250</v>
      </c>
      <c r="B33" s="64">
        <f>VLOOKUP($A33,'Return Data'!$B$7:$R$2292,3,0)</f>
        <v>44616</v>
      </c>
      <c r="C33" s="65">
        <f>VLOOKUP($A33,'Return Data'!$B$7:$R$2292,4,0)</f>
        <v>372.2561</v>
      </c>
      <c r="D33" s="65">
        <f>VLOOKUP($A33,'Return Data'!$B$7:$R$2292,10,0)</f>
        <v>-11.5688</v>
      </c>
      <c r="E33" s="66">
        <f t="shared" si="0"/>
        <v>30</v>
      </c>
      <c r="F33" s="65">
        <f>VLOOKUP($A33,'Return Data'!$B$7:$R$2292,11,0)</f>
        <v>-0.40529999999999999</v>
      </c>
      <c r="G33" s="66">
        <f t="shared" si="1"/>
        <v>9</v>
      </c>
      <c r="H33" s="65">
        <f>VLOOKUP($A33,'Return Data'!$B$7:$R$2292,12,0)</f>
        <v>5.9135999999999997</v>
      </c>
      <c r="I33" s="66">
        <f t="shared" si="2"/>
        <v>20</v>
      </c>
      <c r="J33" s="65">
        <f>VLOOKUP($A33,'Return Data'!$B$7:$R$2292,13,0)</f>
        <v>31.093</v>
      </c>
      <c r="K33" s="66">
        <f t="shared" si="3"/>
        <v>1</v>
      </c>
      <c r="L33" s="65">
        <f>VLOOKUP($A33,'Return Data'!$B$7:$R$2292,17,0)</f>
        <v>40.968000000000004</v>
      </c>
      <c r="M33" s="66">
        <f t="shared" si="4"/>
        <v>1</v>
      </c>
      <c r="N33" s="65">
        <f>VLOOKUP($A33,'Return Data'!$B$7:$R$2292,14,0)</f>
        <v>30.358699999999999</v>
      </c>
      <c r="O33" s="66">
        <f t="shared" si="8"/>
        <v>1</v>
      </c>
      <c r="P33" s="65">
        <f>VLOOKUP($A33,'Return Data'!$B$7:$R$2292,15,0)</f>
        <v>21.557400000000001</v>
      </c>
      <c r="Q33" s="66">
        <f>RANK(P33,P$8:P$40,0)</f>
        <v>1</v>
      </c>
      <c r="R33" s="65">
        <f>VLOOKUP($A33,'Return Data'!$B$7:$R$2292,16,0)</f>
        <v>18.846900000000002</v>
      </c>
      <c r="S33" s="67">
        <f t="shared" si="6"/>
        <v>3</v>
      </c>
    </row>
    <row r="34" spans="1:19" x14ac:dyDescent="0.3">
      <c r="A34" s="63" t="s">
        <v>1765</v>
      </c>
      <c r="B34" s="64">
        <f>VLOOKUP($A34,'Return Data'!$B$7:$R$2292,3,0)</f>
        <v>44616</v>
      </c>
      <c r="C34" s="65">
        <f>VLOOKUP($A34,'Return Data'!$B$7:$R$2292,4,0)</f>
        <v>70.447100000000006</v>
      </c>
      <c r="D34" s="65">
        <f>VLOOKUP($A34,'Return Data'!$B$7:$R$2292,10,0)</f>
        <v>-8.1081000000000003</v>
      </c>
      <c r="E34" s="66">
        <f t="shared" si="0"/>
        <v>10</v>
      </c>
      <c r="F34" s="65">
        <f>VLOOKUP($A34,'Return Data'!$B$7:$R$2292,11,0)</f>
        <v>-2.0093000000000001</v>
      </c>
      <c r="G34" s="66">
        <f t="shared" si="1"/>
        <v>17</v>
      </c>
      <c r="H34" s="65">
        <f>VLOOKUP($A34,'Return Data'!$B$7:$R$2292,12,0)</f>
        <v>6.1691000000000003</v>
      </c>
      <c r="I34" s="66">
        <f t="shared" si="2"/>
        <v>19</v>
      </c>
      <c r="J34" s="65">
        <f>VLOOKUP($A34,'Return Data'!$B$7:$R$2292,13,0)</f>
        <v>10.0679</v>
      </c>
      <c r="K34" s="66">
        <f t="shared" si="3"/>
        <v>22</v>
      </c>
      <c r="L34" s="65">
        <f>VLOOKUP($A34,'Return Data'!$B$7:$R$2292,17,0)</f>
        <v>16.938199999999998</v>
      </c>
      <c r="M34" s="66">
        <f t="shared" si="4"/>
        <v>17</v>
      </c>
      <c r="N34" s="65">
        <f>VLOOKUP($A34,'Return Data'!$B$7:$R$2292,14,0)</f>
        <v>16.196999999999999</v>
      </c>
      <c r="O34" s="66">
        <f t="shared" si="8"/>
        <v>16</v>
      </c>
      <c r="P34" s="65">
        <f>VLOOKUP($A34,'Return Data'!$B$7:$R$2292,15,0)</f>
        <v>12.311500000000001</v>
      </c>
      <c r="Q34" s="66">
        <f>RANK(P34,P$8:P$40,0)</f>
        <v>13</v>
      </c>
      <c r="R34" s="65">
        <f>VLOOKUP($A34,'Return Data'!$B$7:$R$2292,16,0)</f>
        <v>12.5992</v>
      </c>
      <c r="S34" s="67">
        <f t="shared" si="6"/>
        <v>23</v>
      </c>
    </row>
    <row r="35" spans="1:19" x14ac:dyDescent="0.3">
      <c r="A35" s="63" t="s">
        <v>1767</v>
      </c>
      <c r="B35" s="64">
        <f>VLOOKUP($A35,'Return Data'!$B$7:$R$2292,3,0)</f>
        <v>44616</v>
      </c>
      <c r="C35" s="65">
        <f>VLOOKUP($A35,'Return Data'!$B$7:$R$2292,4,0)</f>
        <v>13.6084</v>
      </c>
      <c r="D35" s="65">
        <f>VLOOKUP($A35,'Return Data'!$B$7:$R$2292,10,0)</f>
        <v>-8.0433000000000003</v>
      </c>
      <c r="E35" s="66">
        <f t="shared" si="0"/>
        <v>9</v>
      </c>
      <c r="F35" s="65">
        <f>VLOOKUP($A35,'Return Data'!$B$7:$R$2292,11,0)</f>
        <v>-1.4804999999999999</v>
      </c>
      <c r="G35" s="66">
        <f t="shared" si="1"/>
        <v>14</v>
      </c>
      <c r="H35" s="65">
        <f>VLOOKUP($A35,'Return Data'!$B$7:$R$2292,12,0)</f>
        <v>5.7785000000000002</v>
      </c>
      <c r="I35" s="66">
        <f t="shared" si="2"/>
        <v>21</v>
      </c>
      <c r="J35" s="65">
        <f>VLOOKUP($A35,'Return Data'!$B$7:$R$2292,13,0)</f>
        <v>7.4438000000000004</v>
      </c>
      <c r="K35" s="66">
        <f t="shared" si="3"/>
        <v>28</v>
      </c>
      <c r="L35" s="65">
        <f>VLOOKUP($A35,'Return Data'!$B$7:$R$2292,17,0)</f>
        <v>12.3558</v>
      </c>
      <c r="M35" s="66">
        <f t="shared" si="4"/>
        <v>28</v>
      </c>
      <c r="N35" s="65">
        <f>VLOOKUP($A35,'Return Data'!$B$7:$R$2292,14,0)</f>
        <v>11.3162</v>
      </c>
      <c r="O35" s="66">
        <f t="shared" si="8"/>
        <v>29</v>
      </c>
      <c r="P35" s="65"/>
      <c r="Q35" s="66"/>
      <c r="R35" s="65">
        <f>VLOOKUP($A35,'Return Data'!$B$7:$R$2292,16,0)</f>
        <v>9.4532000000000007</v>
      </c>
      <c r="S35" s="67">
        <f t="shared" si="6"/>
        <v>30</v>
      </c>
    </row>
    <row r="36" spans="1:19" x14ac:dyDescent="0.3">
      <c r="A36" s="63" t="s">
        <v>1253</v>
      </c>
      <c r="B36" s="64">
        <f>VLOOKUP($A36,'Return Data'!$B$7:$R$2292,3,0)</f>
        <v>0</v>
      </c>
      <c r="C36" s="65">
        <f>VLOOKUP($A36,'Return Data'!$B$7:$R$2292,4,0)</f>
        <v>0</v>
      </c>
      <c r="D36" s="65">
        <f>VLOOKUP($A36,'Return Data'!$B$7:$R$2292,10,0)</f>
        <v>0</v>
      </c>
      <c r="E36" s="66">
        <f t="shared" si="0"/>
        <v>1</v>
      </c>
      <c r="F36" s="65">
        <f>VLOOKUP($A36,'Return Data'!$B$7:$R$2292,11,0)</f>
        <v>0</v>
      </c>
      <c r="G36" s="66">
        <f t="shared" si="1"/>
        <v>7</v>
      </c>
      <c r="H36" s="65">
        <f>VLOOKUP($A36,'Return Data'!$B$7:$R$2292,12,0)</f>
        <v>0</v>
      </c>
      <c r="I36" s="66">
        <f t="shared" si="2"/>
        <v>31</v>
      </c>
      <c r="J36" s="65">
        <f>VLOOKUP($A36,'Return Data'!$B$7:$R$2292,13,0)</f>
        <v>0</v>
      </c>
      <c r="K36" s="66">
        <f t="shared" si="3"/>
        <v>31</v>
      </c>
      <c r="L36" s="65">
        <f>VLOOKUP($A36,'Return Data'!$B$7:$R$2292,17,0)</f>
        <v>0</v>
      </c>
      <c r="M36" s="66">
        <f t="shared" si="4"/>
        <v>33</v>
      </c>
      <c r="N36" s="65"/>
      <c r="O36" s="66"/>
      <c r="P36" s="65"/>
      <c r="Q36" s="66"/>
      <c r="R36" s="65">
        <f>VLOOKUP($A36,'Return Data'!$B$7:$R$2292,16,0)</f>
        <v>0</v>
      </c>
      <c r="S36" s="67">
        <f t="shared" si="6"/>
        <v>33</v>
      </c>
    </row>
    <row r="37" spans="1:19" x14ac:dyDescent="0.3">
      <c r="A37" s="102" t="s">
        <v>1745</v>
      </c>
      <c r="B37" s="64">
        <f>VLOOKUP($A37,'Return Data'!$B$7:$R$2292,3,0)</f>
        <v>44616</v>
      </c>
      <c r="C37" s="65">
        <f>VLOOKUP($A37,'Return Data'!$B$7:$R$2292,4,0)</f>
        <v>14.5114</v>
      </c>
      <c r="D37" s="65">
        <f>VLOOKUP($A37,'Return Data'!$B$7:$R$2292,10,0)</f>
        <v>-10.7271</v>
      </c>
      <c r="E37" s="66">
        <f t="shared" si="0"/>
        <v>27</v>
      </c>
      <c r="F37" s="65">
        <f>VLOOKUP($A37,'Return Data'!$B$7:$R$2292,11,0)</f>
        <v>-3.9355000000000002</v>
      </c>
      <c r="G37" s="66">
        <f t="shared" si="1"/>
        <v>23</v>
      </c>
      <c r="H37" s="65">
        <f>VLOOKUP($A37,'Return Data'!$B$7:$R$2292,12,0)</f>
        <v>4.2912999999999997</v>
      </c>
      <c r="I37" s="66">
        <f t="shared" si="2"/>
        <v>25</v>
      </c>
      <c r="J37" s="65">
        <f>VLOOKUP($A37,'Return Data'!$B$7:$R$2292,13,0)</f>
        <v>7.8201000000000001</v>
      </c>
      <c r="K37" s="66">
        <f t="shared" si="3"/>
        <v>26</v>
      </c>
      <c r="L37" s="65">
        <f>VLOOKUP($A37,'Return Data'!$B$7:$R$2292,17,0)</f>
        <v>13.6692</v>
      </c>
      <c r="M37" s="66">
        <f t="shared" si="4"/>
        <v>25</v>
      </c>
      <c r="N37" s="65">
        <f>VLOOKUP($A37,'Return Data'!$B$7:$R$2292,14,0)</f>
        <v>14.209300000000001</v>
      </c>
      <c r="O37" s="66">
        <f>RANK(N37,N$8:N$40,0)</f>
        <v>22</v>
      </c>
      <c r="P37" s="65"/>
      <c r="Q37" s="66"/>
      <c r="R37" s="65">
        <f>VLOOKUP($A37,'Return Data'!$B$7:$R$2292,16,0)</f>
        <v>11.3232</v>
      </c>
      <c r="S37" s="67">
        <f t="shared" si="6"/>
        <v>25</v>
      </c>
    </row>
    <row r="38" spans="1:19" x14ac:dyDescent="0.3">
      <c r="A38" s="63" t="s">
        <v>1769</v>
      </c>
      <c r="B38" s="64">
        <f>VLOOKUP($A38,'Return Data'!$B$7:$R$2292,3,0)</f>
        <v>44616</v>
      </c>
      <c r="C38" s="65">
        <f>VLOOKUP($A38,'Return Data'!$B$7:$R$2292,4,0)</f>
        <v>136.41</v>
      </c>
      <c r="D38" s="65">
        <f>VLOOKUP($A38,'Return Data'!$B$7:$R$2292,10,0)</f>
        <v>-8.3451000000000004</v>
      </c>
      <c r="E38" s="66">
        <f t="shared" si="0"/>
        <v>12</v>
      </c>
      <c r="F38" s="65">
        <f>VLOOKUP($A38,'Return Data'!$B$7:$R$2292,11,0)</f>
        <v>-2.5991</v>
      </c>
      <c r="G38" s="66">
        <f t="shared" si="1"/>
        <v>20</v>
      </c>
      <c r="H38" s="65">
        <f>VLOOKUP($A38,'Return Data'!$B$7:$R$2292,12,0)</f>
        <v>3.0988000000000002</v>
      </c>
      <c r="I38" s="66">
        <f t="shared" si="2"/>
        <v>29</v>
      </c>
      <c r="J38" s="65">
        <f>VLOOKUP($A38,'Return Data'!$B$7:$R$2292,13,0)</f>
        <v>7.4602000000000004</v>
      </c>
      <c r="K38" s="66">
        <f t="shared" si="3"/>
        <v>27</v>
      </c>
      <c r="L38" s="65">
        <f>VLOOKUP($A38,'Return Data'!$B$7:$R$2292,17,0)</f>
        <v>10.905900000000001</v>
      </c>
      <c r="M38" s="66">
        <f t="shared" si="4"/>
        <v>29</v>
      </c>
      <c r="N38" s="65">
        <f>VLOOKUP($A38,'Return Data'!$B$7:$R$2292,14,0)</f>
        <v>8.8931000000000004</v>
      </c>
      <c r="O38" s="66">
        <f>RANK(N38,N$8:N$40,0)</f>
        <v>30</v>
      </c>
      <c r="P38" s="65">
        <f>VLOOKUP($A38,'Return Data'!$B$7:$R$2292,15,0)</f>
        <v>6.7690000000000001</v>
      </c>
      <c r="Q38" s="66">
        <f>RANK(P38,P$8:P$40,0)</f>
        <v>26</v>
      </c>
      <c r="R38" s="65">
        <f>VLOOKUP($A38,'Return Data'!$B$7:$R$2292,16,0)</f>
        <v>9.7487999999999992</v>
      </c>
      <c r="S38" s="67">
        <f t="shared" si="6"/>
        <v>29</v>
      </c>
    </row>
    <row r="39" spans="1:19" x14ac:dyDescent="0.3">
      <c r="A39" s="63" t="s">
        <v>1755</v>
      </c>
      <c r="B39" s="64">
        <f>VLOOKUP($A39,'Return Data'!$B$7:$R$2292,3,0)</f>
        <v>44616</v>
      </c>
      <c r="C39" s="65">
        <f>VLOOKUP($A39,'Return Data'!$B$7:$R$2292,4,0)</f>
        <v>30.96</v>
      </c>
      <c r="D39" s="65">
        <f>VLOOKUP($A39,'Return Data'!$B$7:$R$2292,10,0)</f>
        <v>-9.3676999999999992</v>
      </c>
      <c r="E39" s="66">
        <f t="shared" si="0"/>
        <v>20</v>
      </c>
      <c r="F39" s="65">
        <f>VLOOKUP($A39,'Return Data'!$B$7:$R$2292,11,0)</f>
        <v>-2.6720999999999999</v>
      </c>
      <c r="G39" s="66">
        <f t="shared" si="1"/>
        <v>21</v>
      </c>
      <c r="H39" s="65">
        <f>VLOOKUP($A39,'Return Data'!$B$7:$R$2292,12,0)</f>
        <v>11.206899999999999</v>
      </c>
      <c r="I39" s="66">
        <f t="shared" si="2"/>
        <v>5</v>
      </c>
      <c r="J39" s="65">
        <f>VLOOKUP($A39,'Return Data'!$B$7:$R$2292,13,0)</f>
        <v>13.781700000000001</v>
      </c>
      <c r="K39" s="66">
        <f t="shared" si="3"/>
        <v>11</v>
      </c>
      <c r="L39" s="65">
        <f>VLOOKUP($A39,'Return Data'!$B$7:$R$2292,17,0)</f>
        <v>21.359100000000002</v>
      </c>
      <c r="M39" s="66">
        <f t="shared" si="4"/>
        <v>7</v>
      </c>
      <c r="N39" s="65">
        <f>VLOOKUP($A39,'Return Data'!$B$7:$R$2292,14,0)</f>
        <v>19.600899999999999</v>
      </c>
      <c r="O39" s="66">
        <f>RANK(N39,N$8:N$40,0)</f>
        <v>7</v>
      </c>
      <c r="P39" s="65">
        <f>VLOOKUP($A39,'Return Data'!$B$7:$R$2292,15,0)</f>
        <v>13.7719</v>
      </c>
      <c r="Q39" s="66">
        <f>RANK(P39,P$8:P$40,0)</f>
        <v>7</v>
      </c>
      <c r="R39" s="65">
        <f>VLOOKUP($A39,'Return Data'!$B$7:$R$2292,16,0)</f>
        <v>11.120200000000001</v>
      </c>
      <c r="S39" s="67">
        <f t="shared" si="6"/>
        <v>27</v>
      </c>
    </row>
    <row r="40" spans="1:19" x14ac:dyDescent="0.3">
      <c r="A40" s="63" t="s">
        <v>1827</v>
      </c>
      <c r="B40" s="64">
        <f>VLOOKUP($A40,'Return Data'!$B$7:$R$2292,3,0)</f>
        <v>44616</v>
      </c>
      <c r="C40" s="65">
        <f>VLOOKUP($A40,'Return Data'!$B$7:$R$2292,4,0)</f>
        <v>233.44579999999999</v>
      </c>
      <c r="D40" s="65">
        <f>VLOOKUP($A40,'Return Data'!$B$7:$R$2292,10,0)</f>
        <v>-12.7804</v>
      </c>
      <c r="E40" s="66">
        <f t="shared" si="0"/>
        <v>32</v>
      </c>
      <c r="F40" s="65">
        <f>VLOOKUP($A40,'Return Data'!$B$7:$R$2292,11,0)</f>
        <v>-6.1951000000000001</v>
      </c>
      <c r="G40" s="66">
        <f t="shared" si="1"/>
        <v>30</v>
      </c>
      <c r="H40" s="65">
        <f>VLOOKUP($A40,'Return Data'!$B$7:$R$2292,12,0)</f>
        <v>6.8803999999999998</v>
      </c>
      <c r="I40" s="66">
        <f t="shared" si="2"/>
        <v>18</v>
      </c>
      <c r="J40" s="65">
        <f>VLOOKUP($A40,'Return Data'!$B$7:$R$2292,13,0)</f>
        <v>10.34</v>
      </c>
      <c r="K40" s="66">
        <f t="shared" si="3"/>
        <v>21</v>
      </c>
      <c r="L40" s="65">
        <f>VLOOKUP($A40,'Return Data'!$B$7:$R$2292,17,0)</f>
        <v>21.146799999999999</v>
      </c>
      <c r="M40" s="66">
        <f t="shared" si="4"/>
        <v>8</v>
      </c>
      <c r="N40" s="65">
        <f>VLOOKUP($A40,'Return Data'!$B$7:$R$2292,14,0)</f>
        <v>20.593800000000002</v>
      </c>
      <c r="O40" s="66">
        <f>RANK(N40,N$8:N$40,0)</f>
        <v>5</v>
      </c>
      <c r="P40" s="65">
        <f>VLOOKUP($A40,'Return Data'!$B$7:$R$2292,15,0)</f>
        <v>16.125299999999999</v>
      </c>
      <c r="Q40" s="66">
        <f>RANK(P40,P$8:P$40,0)</f>
        <v>4</v>
      </c>
      <c r="R40" s="65">
        <f>VLOOKUP($A40,'Return Data'!$B$7:$R$2292,16,0)</f>
        <v>15.4397</v>
      </c>
      <c r="S40" s="67">
        <f t="shared" si="6"/>
        <v>12</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-9.054442424242426</v>
      </c>
      <c r="E42" s="74"/>
      <c r="F42" s="75">
        <f>AVERAGE(F8:F40)</f>
        <v>-2.4129212121212125</v>
      </c>
      <c r="G42" s="74"/>
      <c r="H42" s="75">
        <f>AVERAGE(H8:H40)</f>
        <v>6.5672151515151524</v>
      </c>
      <c r="I42" s="74"/>
      <c r="J42" s="75">
        <f>AVERAGE(J8:J40)</f>
        <v>11.864906060606062</v>
      </c>
      <c r="K42" s="74"/>
      <c r="L42" s="75">
        <f>AVERAGE(L8:L40)</f>
        <v>17.32967575757576</v>
      </c>
      <c r="M42" s="74"/>
      <c r="N42" s="75">
        <f>AVERAGE(N8:N40)</f>
        <v>16.882135483870965</v>
      </c>
      <c r="O42" s="74"/>
      <c r="P42" s="75">
        <f>AVERAGE(P8:P40)</f>
        <v>12.667884615384621</v>
      </c>
      <c r="Q42" s="74"/>
      <c r="R42" s="75">
        <f>AVERAGE(R8:R40)</f>
        <v>13.795418181818182</v>
      </c>
      <c r="S42" s="76"/>
    </row>
    <row r="43" spans="1:19" x14ac:dyDescent="0.3">
      <c r="A43" s="73" t="s">
        <v>28</v>
      </c>
      <c r="B43" s="74"/>
      <c r="C43" s="74"/>
      <c r="D43" s="75">
        <f>MIN(D8:D40)</f>
        <v>-14.3347</v>
      </c>
      <c r="E43" s="74"/>
      <c r="F43" s="75">
        <f>MIN(F8:F40)</f>
        <v>-11.3797</v>
      </c>
      <c r="G43" s="74"/>
      <c r="H43" s="75">
        <f>MIN(H8:H40)</f>
        <v>-11.823499999999999</v>
      </c>
      <c r="I43" s="74"/>
      <c r="J43" s="75">
        <f>MIN(J8:J40)</f>
        <v>-4.7643000000000004</v>
      </c>
      <c r="K43" s="74"/>
      <c r="L43" s="75">
        <f>MIN(L8:L40)</f>
        <v>0</v>
      </c>
      <c r="M43" s="74"/>
      <c r="N43" s="75">
        <f>MIN(N8:N40)</f>
        <v>8.5815000000000001</v>
      </c>
      <c r="O43" s="74"/>
      <c r="P43" s="75">
        <f>MIN(P8:P40)</f>
        <v>6.7690000000000001</v>
      </c>
      <c r="Q43" s="74"/>
      <c r="R43" s="75">
        <f>MIN(R8:R40)</f>
        <v>0</v>
      </c>
      <c r="S43" s="76"/>
    </row>
    <row r="44" spans="1:19" ht="15" thickBot="1" x14ac:dyDescent="0.35">
      <c r="A44" s="77" t="s">
        <v>29</v>
      </c>
      <c r="B44" s="78"/>
      <c r="C44" s="78"/>
      <c r="D44" s="79">
        <f>MAX(D8:D40)</f>
        <v>0</v>
      </c>
      <c r="E44" s="78"/>
      <c r="F44" s="79">
        <f>MAX(F8:F40)</f>
        <v>3.8311000000000002</v>
      </c>
      <c r="G44" s="78"/>
      <c r="H44" s="79">
        <f>MAX(H8:H40)</f>
        <v>13.9712</v>
      </c>
      <c r="I44" s="78"/>
      <c r="J44" s="79">
        <f>MAX(J8:J40)</f>
        <v>31.093</v>
      </c>
      <c r="K44" s="78"/>
      <c r="L44" s="79">
        <f>MAX(L8:L40)</f>
        <v>40.968000000000004</v>
      </c>
      <c r="M44" s="78"/>
      <c r="N44" s="79">
        <f>MAX(N8:N40)</f>
        <v>30.358699999999999</v>
      </c>
      <c r="O44" s="78"/>
      <c r="P44" s="79">
        <f>MAX(P8:P40)</f>
        <v>21.557400000000001</v>
      </c>
      <c r="Q44" s="78"/>
      <c r="R44" s="79">
        <f>MAX(R8:R40)</f>
        <v>21.891999999999999</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44616</v>
      </c>
      <c r="C8" s="65">
        <f>VLOOKUP($A8,'Return Data'!$B$7:$R$2292,4,0)</f>
        <v>64.0839</v>
      </c>
      <c r="D8" s="65">
        <f>VLOOKUP($A8,'Return Data'!$B$7:$R$2292,10,0)</f>
        <v>-11.990399999999999</v>
      </c>
      <c r="E8" s="66">
        <f t="shared" ref="E8:E21" si="0">RANK(D8,D$8:D$21,0)</f>
        <v>14</v>
      </c>
      <c r="F8" s="65">
        <f>VLOOKUP($A8,'Return Data'!$B$7:$R$2292,11,0)</f>
        <v>-6.2617000000000003</v>
      </c>
      <c r="G8" s="66">
        <f t="shared" ref="G8:G21" si="1">RANK(F8,F$8:F$21,0)</f>
        <v>14</v>
      </c>
      <c r="H8" s="65">
        <f>VLOOKUP($A8,'Return Data'!$B$7:$R$2292,12,0)</f>
        <v>-1.6447000000000001</v>
      </c>
      <c r="I8" s="66">
        <f t="shared" ref="I8:I21" si="2">RANK(H8,H$8:H$21,0)</f>
        <v>14</v>
      </c>
      <c r="J8" s="65">
        <f>VLOOKUP($A8,'Return Data'!$B$7:$R$2292,13,0)</f>
        <v>8.5642999999999994</v>
      </c>
      <c r="K8" s="66">
        <f t="shared" ref="K8:K21" si="3">RANK(J8,J$8:J$21,0)</f>
        <v>13</v>
      </c>
      <c r="L8" s="65">
        <f>VLOOKUP($A8,'Return Data'!$B$7:$R$2292,17,0)</f>
        <v>18.769600000000001</v>
      </c>
      <c r="M8" s="66">
        <f t="shared" ref="M8:M21" si="4">RANK(L8,L$8:L$21,0)</f>
        <v>9</v>
      </c>
      <c r="N8" s="65">
        <f>VLOOKUP($A8,'Return Data'!$B$7:$R$2292,14,0)</f>
        <v>10.743399999999999</v>
      </c>
      <c r="O8" s="66">
        <f t="shared" ref="O8:O19" si="5">RANK(N8,N$8:N$21,0)</f>
        <v>12</v>
      </c>
      <c r="P8" s="65">
        <f>VLOOKUP($A8,'Return Data'!$B$7:$R$2292,15,0)</f>
        <v>5.2643000000000004</v>
      </c>
      <c r="Q8" s="66">
        <f>RANK(P8,P$8:P$21,0)</f>
        <v>12</v>
      </c>
      <c r="R8" s="65">
        <f>VLOOKUP($A8,'Return Data'!$B$7:$R$2292,16,0)</f>
        <v>14.2727</v>
      </c>
      <c r="S8" s="67">
        <f t="shared" ref="S8:S21" si="6">RANK(R8,R$8:R$21,0)</f>
        <v>10</v>
      </c>
    </row>
    <row r="9" spans="1:20" x14ac:dyDescent="0.3">
      <c r="A9" s="63" t="s">
        <v>31</v>
      </c>
      <c r="B9" s="64">
        <f>VLOOKUP($A9,'Return Data'!$B$7:$R$2292,3,0)</f>
        <v>44616</v>
      </c>
      <c r="C9" s="65">
        <f>VLOOKUP($A9,'Return Data'!$B$7:$R$2292,4,0)</f>
        <v>401.11099999999999</v>
      </c>
      <c r="D9" s="65">
        <f>VLOOKUP($A9,'Return Data'!$B$7:$R$2292,10,0)</f>
        <v>-8.1738999999999997</v>
      </c>
      <c r="E9" s="66">
        <f t="shared" si="0"/>
        <v>8</v>
      </c>
      <c r="F9" s="65">
        <f>VLOOKUP($A9,'Return Data'!$B$7:$R$2292,11,0)</f>
        <v>-0.90229999999999999</v>
      </c>
      <c r="G9" s="66">
        <f t="shared" si="1"/>
        <v>8</v>
      </c>
      <c r="H9" s="65">
        <f>VLOOKUP($A9,'Return Data'!$B$7:$R$2292,12,0)</f>
        <v>8.7918000000000003</v>
      </c>
      <c r="I9" s="66">
        <f t="shared" si="2"/>
        <v>7</v>
      </c>
      <c r="J9" s="65">
        <f>VLOOKUP($A9,'Return Data'!$B$7:$R$2292,13,0)</f>
        <v>12.783799999999999</v>
      </c>
      <c r="K9" s="66">
        <f t="shared" si="3"/>
        <v>6</v>
      </c>
      <c r="L9" s="65">
        <f>VLOOKUP($A9,'Return Data'!$B$7:$R$2292,17,0)</f>
        <v>19.605399999999999</v>
      </c>
      <c r="M9" s="66">
        <f t="shared" si="4"/>
        <v>7</v>
      </c>
      <c r="N9" s="65">
        <f>VLOOKUP($A9,'Return Data'!$B$7:$R$2292,14,0)</f>
        <v>13.3924</v>
      </c>
      <c r="O9" s="66">
        <f t="shared" si="5"/>
        <v>9</v>
      </c>
      <c r="P9" s="65">
        <f>VLOOKUP($A9,'Return Data'!$B$7:$R$2292,15,0)</f>
        <v>11.262499999999999</v>
      </c>
      <c r="Q9" s="66">
        <f>RANK(P9,P$8:P$21,0)</f>
        <v>7</v>
      </c>
      <c r="R9" s="65">
        <f>VLOOKUP($A9,'Return Data'!$B$7:$R$2292,16,0)</f>
        <v>14.049099999999999</v>
      </c>
      <c r="S9" s="67">
        <f t="shared" si="6"/>
        <v>11</v>
      </c>
    </row>
    <row r="10" spans="1:20" x14ac:dyDescent="0.3">
      <c r="A10" s="63" t="s">
        <v>32</v>
      </c>
      <c r="B10" s="64">
        <f>VLOOKUP($A10,'Return Data'!$B$7:$R$2292,3,0)</f>
        <v>44616</v>
      </c>
      <c r="C10" s="65">
        <f>VLOOKUP($A10,'Return Data'!$B$7:$R$2292,4,0)</f>
        <v>238.88</v>
      </c>
      <c r="D10" s="65">
        <f>VLOOKUP($A10,'Return Data'!$B$7:$R$2292,10,0)</f>
        <v>-3.4047999999999998</v>
      </c>
      <c r="E10" s="66">
        <f t="shared" si="0"/>
        <v>1</v>
      </c>
      <c r="F10" s="65">
        <f>VLOOKUP($A10,'Return Data'!$B$7:$R$2292,11,0)</f>
        <v>7.1307</v>
      </c>
      <c r="G10" s="66">
        <f t="shared" si="1"/>
        <v>1</v>
      </c>
      <c r="H10" s="65">
        <f>VLOOKUP($A10,'Return Data'!$B$7:$R$2292,12,0)</f>
        <v>14.170999999999999</v>
      </c>
      <c r="I10" s="66">
        <f t="shared" si="2"/>
        <v>1</v>
      </c>
      <c r="J10" s="65">
        <f>VLOOKUP($A10,'Return Data'!$B$7:$R$2292,13,0)</f>
        <v>23.919699999999999</v>
      </c>
      <c r="K10" s="66">
        <f t="shared" si="3"/>
        <v>2</v>
      </c>
      <c r="L10" s="65">
        <f>VLOOKUP($A10,'Return Data'!$B$7:$R$2292,17,0)</f>
        <v>31.253</v>
      </c>
      <c r="M10" s="66">
        <f t="shared" si="4"/>
        <v>1</v>
      </c>
      <c r="N10" s="65">
        <f>VLOOKUP($A10,'Return Data'!$B$7:$R$2292,14,0)</f>
        <v>20.643699999999999</v>
      </c>
      <c r="O10" s="66">
        <f t="shared" si="5"/>
        <v>1</v>
      </c>
      <c r="P10" s="65">
        <f>VLOOKUP($A10,'Return Data'!$B$7:$R$2292,15,0)</f>
        <v>13.204599999999999</v>
      </c>
      <c r="Q10" s="66">
        <f>RANK(P10,P$8:P$21,0)</f>
        <v>3</v>
      </c>
      <c r="R10" s="65">
        <f>VLOOKUP($A10,'Return Data'!$B$7:$R$2292,16,0)</f>
        <v>19.835899999999999</v>
      </c>
      <c r="S10" s="67">
        <f t="shared" si="6"/>
        <v>1</v>
      </c>
    </row>
    <row r="11" spans="1:20" x14ac:dyDescent="0.3">
      <c r="A11" s="63" t="s">
        <v>33</v>
      </c>
      <c r="B11" s="64">
        <f>VLOOKUP($A11,'Return Data'!$B$7:$R$2292,3,0)</f>
        <v>44616</v>
      </c>
      <c r="C11" s="65">
        <f>VLOOKUP($A11,'Return Data'!$B$7:$R$2292,4,0)</f>
        <v>14.8</v>
      </c>
      <c r="D11" s="65">
        <f>VLOOKUP($A11,'Return Data'!$B$7:$R$2292,10,0)</f>
        <v>-6.8010000000000002</v>
      </c>
      <c r="E11" s="66">
        <f t="shared" si="0"/>
        <v>3</v>
      </c>
      <c r="F11" s="65">
        <f>VLOOKUP($A11,'Return Data'!$B$7:$R$2292,11,0)</f>
        <v>-0.3367</v>
      </c>
      <c r="G11" s="66">
        <f t="shared" si="1"/>
        <v>7</v>
      </c>
      <c r="H11" s="65">
        <f>VLOOKUP($A11,'Return Data'!$B$7:$R$2292,12,0)</f>
        <v>7.1687000000000003</v>
      </c>
      <c r="I11" s="66">
        <f t="shared" si="2"/>
        <v>10</v>
      </c>
      <c r="J11" s="65">
        <f>VLOOKUP($A11,'Return Data'!$B$7:$R$2292,13,0)</f>
        <v>12.462</v>
      </c>
      <c r="K11" s="66">
        <f t="shared" si="3"/>
        <v>7</v>
      </c>
      <c r="L11" s="65">
        <f>VLOOKUP($A11,'Return Data'!$B$7:$R$2292,17,0)</f>
        <v>18.302399999999999</v>
      </c>
      <c r="M11" s="66">
        <f t="shared" si="4"/>
        <v>10</v>
      </c>
      <c r="N11" s="65">
        <f>VLOOKUP($A11,'Return Data'!$B$7:$R$2292,14,0)</f>
        <v>14.1097</v>
      </c>
      <c r="O11" s="66">
        <f t="shared" si="5"/>
        <v>8</v>
      </c>
      <c r="P11" s="65"/>
      <c r="Q11" s="66"/>
      <c r="R11" s="65">
        <f>VLOOKUP($A11,'Return Data'!$B$7:$R$2292,16,0)</f>
        <v>11.789199999999999</v>
      </c>
      <c r="S11" s="67">
        <f t="shared" si="6"/>
        <v>13</v>
      </c>
    </row>
    <row r="12" spans="1:20" x14ac:dyDescent="0.3">
      <c r="A12" s="63" t="s">
        <v>34</v>
      </c>
      <c r="B12" s="64">
        <f>VLOOKUP($A12,'Return Data'!$B$7:$R$2292,3,0)</f>
        <v>44616</v>
      </c>
      <c r="C12" s="65">
        <f>VLOOKUP($A12,'Return Data'!$B$7:$R$2292,4,0)</f>
        <v>81.2</v>
      </c>
      <c r="D12" s="65">
        <f>VLOOKUP($A12,'Return Data'!$B$7:$R$2292,10,0)</f>
        <v>-6.0185000000000004</v>
      </c>
      <c r="E12" s="66">
        <f t="shared" si="0"/>
        <v>2</v>
      </c>
      <c r="F12" s="65">
        <f>VLOOKUP($A12,'Return Data'!$B$7:$R$2292,11,0)</f>
        <v>4.0225</v>
      </c>
      <c r="G12" s="66">
        <f t="shared" si="1"/>
        <v>2</v>
      </c>
      <c r="H12" s="65">
        <f>VLOOKUP($A12,'Return Data'!$B$7:$R$2292,12,0)</f>
        <v>11.922800000000001</v>
      </c>
      <c r="I12" s="66">
        <f t="shared" si="2"/>
        <v>2</v>
      </c>
      <c r="J12" s="65">
        <f>VLOOKUP($A12,'Return Data'!$B$7:$R$2292,13,0)</f>
        <v>28.399699999999999</v>
      </c>
      <c r="K12" s="66">
        <f t="shared" si="3"/>
        <v>1</v>
      </c>
      <c r="L12" s="65">
        <f>VLOOKUP($A12,'Return Data'!$B$7:$R$2292,17,0)</f>
        <v>29.0015</v>
      </c>
      <c r="M12" s="66">
        <f t="shared" si="4"/>
        <v>2</v>
      </c>
      <c r="N12" s="65">
        <f>VLOOKUP($A12,'Return Data'!$B$7:$R$2292,14,0)</f>
        <v>20.187899999999999</v>
      </c>
      <c r="O12" s="66">
        <f t="shared" si="5"/>
        <v>2</v>
      </c>
      <c r="P12" s="65">
        <f>VLOOKUP($A12,'Return Data'!$B$7:$R$2292,15,0)</f>
        <v>14.5253</v>
      </c>
      <c r="Q12" s="66">
        <f t="shared" ref="Q12:Q19" si="7">RANK(P12,P$8:P$21,0)</f>
        <v>1</v>
      </c>
      <c r="R12" s="65">
        <f>VLOOKUP($A12,'Return Data'!$B$7:$R$2292,16,0)</f>
        <v>16.163599999999999</v>
      </c>
      <c r="S12" s="67">
        <f t="shared" si="6"/>
        <v>4</v>
      </c>
    </row>
    <row r="13" spans="1:20" x14ac:dyDescent="0.3">
      <c r="A13" s="63" t="s">
        <v>35</v>
      </c>
      <c r="B13" s="64">
        <f>VLOOKUP($A13,'Return Data'!$B$7:$R$2292,3,0)</f>
        <v>44616</v>
      </c>
      <c r="C13" s="65">
        <f>VLOOKUP($A13,'Return Data'!$B$7:$R$2292,4,0)</f>
        <v>15.9093</v>
      </c>
      <c r="D13" s="65">
        <f>VLOOKUP($A13,'Return Data'!$B$7:$R$2292,10,0)</f>
        <v>-7.6989000000000001</v>
      </c>
      <c r="E13" s="66">
        <f t="shared" si="0"/>
        <v>6</v>
      </c>
      <c r="F13" s="65">
        <f>VLOOKUP($A13,'Return Data'!$B$7:$R$2292,11,0)</f>
        <v>-1.6603000000000001</v>
      </c>
      <c r="G13" s="66">
        <f t="shared" si="1"/>
        <v>10</v>
      </c>
      <c r="H13" s="65">
        <f>VLOOKUP($A13,'Return Data'!$B$7:$R$2292,12,0)</f>
        <v>8.7175999999999991</v>
      </c>
      <c r="I13" s="66">
        <f t="shared" si="2"/>
        <v>8</v>
      </c>
      <c r="J13" s="65">
        <f>VLOOKUP($A13,'Return Data'!$B$7:$R$2292,13,0)</f>
        <v>10.0677</v>
      </c>
      <c r="K13" s="66">
        <f t="shared" si="3"/>
        <v>11</v>
      </c>
      <c r="L13" s="65">
        <f>VLOOKUP($A13,'Return Data'!$B$7:$R$2292,17,0)</f>
        <v>16.130099999999999</v>
      </c>
      <c r="M13" s="66">
        <f t="shared" si="4"/>
        <v>13</v>
      </c>
      <c r="N13" s="65">
        <f>VLOOKUP($A13,'Return Data'!$B$7:$R$2292,14,0)</f>
        <v>12.699400000000001</v>
      </c>
      <c r="O13" s="66">
        <f t="shared" si="5"/>
        <v>11</v>
      </c>
      <c r="P13" s="65">
        <f>VLOOKUP($A13,'Return Data'!$B$7:$R$2292,15,0)</f>
        <v>6.0469999999999997</v>
      </c>
      <c r="Q13" s="66">
        <f t="shared" si="7"/>
        <v>11</v>
      </c>
      <c r="R13" s="65">
        <f>VLOOKUP($A13,'Return Data'!$B$7:$R$2292,16,0)</f>
        <v>7.4387999999999996</v>
      </c>
      <c r="S13" s="67">
        <f t="shared" si="6"/>
        <v>14</v>
      </c>
    </row>
    <row r="14" spans="1:20" x14ac:dyDescent="0.3">
      <c r="A14" s="63" t="s">
        <v>36</v>
      </c>
      <c r="B14" s="64">
        <f>VLOOKUP($A14,'Return Data'!$B$7:$R$2292,3,0)</f>
        <v>44616</v>
      </c>
      <c r="C14" s="65">
        <f>VLOOKUP($A14,'Return Data'!$B$7:$R$2292,4,0)</f>
        <v>384.73365039619398</v>
      </c>
      <c r="D14" s="65">
        <f>VLOOKUP($A14,'Return Data'!$B$7:$R$2292,10,0)</f>
        <v>-8.1968999999999994</v>
      </c>
      <c r="E14" s="66">
        <f t="shared" si="0"/>
        <v>9</v>
      </c>
      <c r="F14" s="65">
        <f>VLOOKUP($A14,'Return Data'!$B$7:$R$2292,11,0)</f>
        <v>0.20349999999999999</v>
      </c>
      <c r="G14" s="66">
        <f t="shared" si="1"/>
        <v>4</v>
      </c>
      <c r="H14" s="65">
        <f>VLOOKUP($A14,'Return Data'!$B$7:$R$2292,12,0)</f>
        <v>8.3697999999999997</v>
      </c>
      <c r="I14" s="66">
        <f t="shared" si="2"/>
        <v>9</v>
      </c>
      <c r="J14" s="65">
        <f>VLOOKUP($A14,'Return Data'!$B$7:$R$2292,13,0)</f>
        <v>11.670299999999999</v>
      </c>
      <c r="K14" s="66">
        <f t="shared" si="3"/>
        <v>8</v>
      </c>
      <c r="L14" s="65">
        <f>VLOOKUP($A14,'Return Data'!$B$7:$R$2292,17,0)</f>
        <v>17.804400000000001</v>
      </c>
      <c r="M14" s="66">
        <f t="shared" si="4"/>
        <v>11</v>
      </c>
      <c r="N14" s="65">
        <f>VLOOKUP($A14,'Return Data'!$B$7:$R$2292,14,0)</f>
        <v>17.293600000000001</v>
      </c>
      <c r="O14" s="66">
        <f t="shared" si="5"/>
        <v>5</v>
      </c>
      <c r="P14" s="65">
        <f>VLOOKUP($A14,'Return Data'!$B$7:$R$2292,15,0)</f>
        <v>12.1546</v>
      </c>
      <c r="Q14" s="66">
        <f t="shared" si="7"/>
        <v>5</v>
      </c>
      <c r="R14" s="65">
        <f>VLOOKUP($A14,'Return Data'!$B$7:$R$2292,16,0)</f>
        <v>15.8917</v>
      </c>
      <c r="S14" s="67">
        <f t="shared" si="6"/>
        <v>5</v>
      </c>
    </row>
    <row r="15" spans="1:20" x14ac:dyDescent="0.3">
      <c r="A15" s="63" t="s">
        <v>37</v>
      </c>
      <c r="B15" s="64">
        <f>VLOOKUP($A15,'Return Data'!$B$7:$R$2292,3,0)</f>
        <v>44616</v>
      </c>
      <c r="C15" s="65">
        <f>VLOOKUP($A15,'Return Data'!$B$7:$R$2292,4,0)</f>
        <v>53.253</v>
      </c>
      <c r="D15" s="65">
        <f>VLOOKUP($A15,'Return Data'!$B$7:$R$2292,10,0)</f>
        <v>-7.0854999999999997</v>
      </c>
      <c r="E15" s="66">
        <f t="shared" si="0"/>
        <v>4</v>
      </c>
      <c r="F15" s="65">
        <f>VLOOKUP($A15,'Return Data'!$B$7:$R$2292,11,0)</f>
        <v>-0.32569999999999999</v>
      </c>
      <c r="G15" s="66">
        <f t="shared" si="1"/>
        <v>6</v>
      </c>
      <c r="H15" s="65">
        <f>VLOOKUP($A15,'Return Data'!$B$7:$R$2292,12,0)</f>
        <v>9.1137999999999995</v>
      </c>
      <c r="I15" s="66">
        <f t="shared" si="2"/>
        <v>5</v>
      </c>
      <c r="J15" s="65">
        <f>VLOOKUP($A15,'Return Data'!$B$7:$R$2292,13,0)</f>
        <v>16.392399999999999</v>
      </c>
      <c r="K15" s="66">
        <f t="shared" si="3"/>
        <v>3</v>
      </c>
      <c r="L15" s="65">
        <f>VLOOKUP($A15,'Return Data'!$B$7:$R$2292,17,0)</f>
        <v>20.706099999999999</v>
      </c>
      <c r="M15" s="66">
        <f t="shared" si="4"/>
        <v>6</v>
      </c>
      <c r="N15" s="65">
        <f>VLOOKUP($A15,'Return Data'!$B$7:$R$2292,14,0)</f>
        <v>17.2136</v>
      </c>
      <c r="O15" s="66">
        <f t="shared" si="5"/>
        <v>6</v>
      </c>
      <c r="P15" s="65">
        <f>VLOOKUP($A15,'Return Data'!$B$7:$R$2292,15,0)</f>
        <v>11.409599999999999</v>
      </c>
      <c r="Q15" s="66">
        <f t="shared" si="7"/>
        <v>6</v>
      </c>
      <c r="R15" s="65">
        <f>VLOOKUP($A15,'Return Data'!$B$7:$R$2292,16,0)</f>
        <v>14.7745</v>
      </c>
      <c r="S15" s="67">
        <f t="shared" si="6"/>
        <v>7</v>
      </c>
    </row>
    <row r="16" spans="1:20" x14ac:dyDescent="0.3">
      <c r="A16" s="63" t="s">
        <v>38</v>
      </c>
      <c r="B16" s="64">
        <f>VLOOKUP($A16,'Return Data'!$B$7:$R$2292,3,0)</f>
        <v>44616</v>
      </c>
      <c r="C16" s="65">
        <f>VLOOKUP($A16,'Return Data'!$B$7:$R$2292,4,0)</f>
        <v>113.24509999999999</v>
      </c>
      <c r="D16" s="65">
        <f>VLOOKUP($A16,'Return Data'!$B$7:$R$2292,10,0)</f>
        <v>-7.6063000000000001</v>
      </c>
      <c r="E16" s="66">
        <f t="shared" si="0"/>
        <v>5</v>
      </c>
      <c r="F16" s="65">
        <f>VLOOKUP($A16,'Return Data'!$B$7:$R$2292,11,0)</f>
        <v>-8.2199999999999995E-2</v>
      </c>
      <c r="G16" s="66">
        <f t="shared" si="1"/>
        <v>5</v>
      </c>
      <c r="H16" s="65">
        <f>VLOOKUP($A16,'Return Data'!$B$7:$R$2292,12,0)</f>
        <v>9.7265999999999995</v>
      </c>
      <c r="I16" s="66">
        <f t="shared" si="2"/>
        <v>4</v>
      </c>
      <c r="J16" s="65">
        <f>VLOOKUP($A16,'Return Data'!$B$7:$R$2292,13,0)</f>
        <v>16.3858</v>
      </c>
      <c r="K16" s="66">
        <f t="shared" si="3"/>
        <v>4</v>
      </c>
      <c r="L16" s="65">
        <f>VLOOKUP($A16,'Return Data'!$B$7:$R$2292,17,0)</f>
        <v>22.4316</v>
      </c>
      <c r="M16" s="66">
        <f t="shared" si="4"/>
        <v>4</v>
      </c>
      <c r="N16" s="65">
        <f>VLOOKUP($A16,'Return Data'!$B$7:$R$2292,14,0)</f>
        <v>18.874500000000001</v>
      </c>
      <c r="O16" s="66">
        <f t="shared" si="5"/>
        <v>3</v>
      </c>
      <c r="P16" s="65">
        <f>VLOOKUP($A16,'Return Data'!$B$7:$R$2292,15,0)</f>
        <v>14.12</v>
      </c>
      <c r="Q16" s="66">
        <f t="shared" si="7"/>
        <v>2</v>
      </c>
      <c r="R16" s="65">
        <f>VLOOKUP($A16,'Return Data'!$B$7:$R$2292,16,0)</f>
        <v>15.6157</v>
      </c>
      <c r="S16" s="67">
        <f t="shared" si="6"/>
        <v>6</v>
      </c>
    </row>
    <row r="17" spans="1:19" x14ac:dyDescent="0.3">
      <c r="A17" s="63" t="s">
        <v>39</v>
      </c>
      <c r="B17" s="64">
        <f>VLOOKUP($A17,'Return Data'!$B$7:$R$2292,3,0)</f>
        <v>44616</v>
      </c>
      <c r="C17" s="65">
        <f>VLOOKUP($A17,'Return Data'!$B$7:$R$2292,4,0)</f>
        <v>70.069999999999993</v>
      </c>
      <c r="D17" s="65">
        <f>VLOOKUP($A17,'Return Data'!$B$7:$R$2292,10,0)</f>
        <v>-9.0591000000000008</v>
      </c>
      <c r="E17" s="66">
        <f t="shared" si="0"/>
        <v>12</v>
      </c>
      <c r="F17" s="65">
        <f>VLOOKUP($A17,'Return Data'!$B$7:$R$2292,11,0)</f>
        <v>-5.5659999999999998</v>
      </c>
      <c r="G17" s="66">
        <f t="shared" si="1"/>
        <v>13</v>
      </c>
      <c r="H17" s="65">
        <f>VLOOKUP($A17,'Return Data'!$B$7:$R$2292,12,0)</f>
        <v>0.4012</v>
      </c>
      <c r="I17" s="66">
        <f t="shared" si="2"/>
        <v>13</v>
      </c>
      <c r="J17" s="65">
        <f>VLOOKUP($A17,'Return Data'!$B$7:$R$2292,13,0)</f>
        <v>5.1627999999999998</v>
      </c>
      <c r="K17" s="66">
        <f t="shared" si="3"/>
        <v>14</v>
      </c>
      <c r="L17" s="65">
        <f>VLOOKUP($A17,'Return Data'!$B$7:$R$2292,17,0)</f>
        <v>16.960100000000001</v>
      </c>
      <c r="M17" s="66">
        <f t="shared" si="4"/>
        <v>12</v>
      </c>
      <c r="N17" s="65">
        <f>VLOOKUP($A17,'Return Data'!$B$7:$R$2292,14,0)</f>
        <v>9.9052000000000007</v>
      </c>
      <c r="O17" s="66">
        <f t="shared" si="5"/>
        <v>13</v>
      </c>
      <c r="P17" s="65">
        <f>VLOOKUP($A17,'Return Data'!$B$7:$R$2292,15,0)</f>
        <v>7.9676</v>
      </c>
      <c r="Q17" s="66">
        <f t="shared" si="7"/>
        <v>10</v>
      </c>
      <c r="R17" s="65">
        <f>VLOOKUP($A17,'Return Data'!$B$7:$R$2292,16,0)</f>
        <v>12.774900000000001</v>
      </c>
      <c r="S17" s="67">
        <f t="shared" si="6"/>
        <v>12</v>
      </c>
    </row>
    <row r="18" spans="1:19" x14ac:dyDescent="0.3">
      <c r="A18" s="63" t="s">
        <v>40</v>
      </c>
      <c r="B18" s="64">
        <f>VLOOKUP($A18,'Return Data'!$B$7:$R$2292,3,0)</f>
        <v>44616</v>
      </c>
      <c r="C18" s="65">
        <f>VLOOKUP($A18,'Return Data'!$B$7:$R$2292,4,0)</f>
        <v>180.69929999999999</v>
      </c>
      <c r="D18" s="65">
        <f>VLOOKUP($A18,'Return Data'!$B$7:$R$2292,10,0)</f>
        <v>-9.1641999999999992</v>
      </c>
      <c r="E18" s="66">
        <f t="shared" si="0"/>
        <v>13</v>
      </c>
      <c r="F18" s="65">
        <f>VLOOKUP($A18,'Return Data'!$B$7:$R$2292,11,0)</f>
        <v>-2.1673</v>
      </c>
      <c r="G18" s="66">
        <f t="shared" si="1"/>
        <v>11</v>
      </c>
      <c r="H18" s="65">
        <f>VLOOKUP($A18,'Return Data'!$B$7:$R$2292,12,0)</f>
        <v>6.306</v>
      </c>
      <c r="I18" s="66">
        <f t="shared" si="2"/>
        <v>12</v>
      </c>
      <c r="J18" s="65">
        <f>VLOOKUP($A18,'Return Data'!$B$7:$R$2292,13,0)</f>
        <v>8.7039000000000009</v>
      </c>
      <c r="K18" s="66">
        <f t="shared" si="3"/>
        <v>12</v>
      </c>
      <c r="L18" s="65">
        <f>VLOOKUP($A18,'Return Data'!$B$7:$R$2292,17,0)</f>
        <v>15.626799999999999</v>
      </c>
      <c r="M18" s="66">
        <f t="shared" si="4"/>
        <v>14</v>
      </c>
      <c r="N18" s="65">
        <f>VLOOKUP($A18,'Return Data'!$B$7:$R$2292,14,0)</f>
        <v>13.030099999999999</v>
      </c>
      <c r="O18" s="66">
        <f t="shared" si="5"/>
        <v>10</v>
      </c>
      <c r="P18" s="65">
        <f>VLOOKUP($A18,'Return Data'!$B$7:$R$2292,15,0)</f>
        <v>10.031599999999999</v>
      </c>
      <c r="Q18" s="66">
        <f t="shared" si="7"/>
        <v>9</v>
      </c>
      <c r="R18" s="65">
        <f>VLOOKUP($A18,'Return Data'!$B$7:$R$2292,16,0)</f>
        <v>17.7989</v>
      </c>
      <c r="S18" s="67">
        <f t="shared" si="6"/>
        <v>2</v>
      </c>
    </row>
    <row r="19" spans="1:19" x14ac:dyDescent="0.3">
      <c r="A19" s="63" t="s">
        <v>43</v>
      </c>
      <c r="B19" s="64">
        <f>VLOOKUP($A19,'Return Data'!$B$7:$R$2292,3,0)</f>
        <v>44616</v>
      </c>
      <c r="C19" s="65">
        <f>VLOOKUP($A19,'Return Data'!$B$7:$R$2292,4,0)</f>
        <v>372.3218</v>
      </c>
      <c r="D19" s="65">
        <f>VLOOKUP($A19,'Return Data'!$B$7:$R$2292,10,0)</f>
        <v>-8.7286000000000001</v>
      </c>
      <c r="E19" s="66">
        <f t="shared" si="0"/>
        <v>11</v>
      </c>
      <c r="F19" s="65">
        <f>VLOOKUP($A19,'Return Data'!$B$7:$R$2292,11,0)</f>
        <v>2.4874000000000001</v>
      </c>
      <c r="G19" s="66">
        <f t="shared" si="1"/>
        <v>3</v>
      </c>
      <c r="H19" s="65">
        <f>VLOOKUP($A19,'Return Data'!$B$7:$R$2292,12,0)</f>
        <v>11.1882</v>
      </c>
      <c r="I19" s="66">
        <f t="shared" si="2"/>
        <v>3</v>
      </c>
      <c r="J19" s="65">
        <f>VLOOKUP($A19,'Return Data'!$B$7:$R$2292,13,0)</f>
        <v>14.610200000000001</v>
      </c>
      <c r="K19" s="66">
        <f t="shared" si="3"/>
        <v>5</v>
      </c>
      <c r="L19" s="65">
        <f>VLOOKUP($A19,'Return Data'!$B$7:$R$2292,17,0)</f>
        <v>26.032900000000001</v>
      </c>
      <c r="M19" s="66">
        <f t="shared" si="4"/>
        <v>3</v>
      </c>
      <c r="N19" s="65">
        <f>VLOOKUP($A19,'Return Data'!$B$7:$R$2292,14,0)</f>
        <v>16.0563</v>
      </c>
      <c r="O19" s="66">
        <f t="shared" si="5"/>
        <v>7</v>
      </c>
      <c r="P19" s="65">
        <f>VLOOKUP($A19,'Return Data'!$B$7:$R$2292,15,0)</f>
        <v>10.755699999999999</v>
      </c>
      <c r="Q19" s="66">
        <f t="shared" si="7"/>
        <v>8</v>
      </c>
      <c r="R19" s="65">
        <f>VLOOKUP($A19,'Return Data'!$B$7:$R$2292,16,0)</f>
        <v>16.9541</v>
      </c>
      <c r="S19" s="67">
        <f t="shared" si="6"/>
        <v>3</v>
      </c>
    </row>
    <row r="20" spans="1:19" x14ac:dyDescent="0.3">
      <c r="A20" s="63" t="s">
        <v>44</v>
      </c>
      <c r="B20" s="64">
        <f>VLOOKUP($A20,'Return Data'!$B$7:$R$2292,3,0)</f>
        <v>44616</v>
      </c>
      <c r="C20" s="65">
        <f>VLOOKUP($A20,'Return Data'!$B$7:$R$2292,4,0)</f>
        <v>15.44</v>
      </c>
      <c r="D20" s="65">
        <f>VLOOKUP($A20,'Return Data'!$B$7:$R$2292,10,0)</f>
        <v>-8.6390999999999991</v>
      </c>
      <c r="E20" s="66">
        <f t="shared" si="0"/>
        <v>10</v>
      </c>
      <c r="F20" s="65">
        <f>VLOOKUP($A20,'Return Data'!$B$7:$R$2292,11,0)</f>
        <v>-1.3419000000000001</v>
      </c>
      <c r="G20" s="66">
        <f t="shared" si="1"/>
        <v>9</v>
      </c>
      <c r="H20" s="65">
        <f>VLOOKUP($A20,'Return Data'!$B$7:$R$2292,12,0)</f>
        <v>8.9626000000000001</v>
      </c>
      <c r="I20" s="66">
        <f t="shared" si="2"/>
        <v>6</v>
      </c>
      <c r="J20" s="65">
        <f>VLOOKUP($A20,'Return Data'!$B$7:$R$2292,13,0)</f>
        <v>10.601699999999999</v>
      </c>
      <c r="K20" s="66">
        <f t="shared" si="3"/>
        <v>10</v>
      </c>
      <c r="L20" s="65">
        <f>VLOOKUP($A20,'Return Data'!$B$7:$R$2292,17,0)</f>
        <v>21.058599999999998</v>
      </c>
      <c r="M20" s="66">
        <f t="shared" si="4"/>
        <v>5</v>
      </c>
      <c r="N20" s="65"/>
      <c r="O20" s="66"/>
      <c r="P20" s="65"/>
      <c r="Q20" s="66"/>
      <c r="R20" s="65">
        <f>VLOOKUP($A20,'Return Data'!$B$7:$R$2292,16,0)</f>
        <v>14.4199</v>
      </c>
      <c r="S20" s="67">
        <f t="shared" si="6"/>
        <v>8</v>
      </c>
    </row>
    <row r="21" spans="1:19" x14ac:dyDescent="0.3">
      <c r="A21" s="63" t="s">
        <v>45</v>
      </c>
      <c r="B21" s="64">
        <f>VLOOKUP($A21,'Return Data'!$B$7:$R$2292,3,0)</f>
        <v>44616</v>
      </c>
      <c r="C21" s="65">
        <f>VLOOKUP($A21,'Return Data'!$B$7:$R$2292,4,0)</f>
        <v>92.905100000000004</v>
      </c>
      <c r="D21" s="65">
        <f>VLOOKUP($A21,'Return Data'!$B$7:$R$2292,10,0)</f>
        <v>-7.7115999999999998</v>
      </c>
      <c r="E21" s="66">
        <f t="shared" si="0"/>
        <v>7</v>
      </c>
      <c r="F21" s="65">
        <f>VLOOKUP($A21,'Return Data'!$B$7:$R$2292,11,0)</f>
        <v>-2.6766999999999999</v>
      </c>
      <c r="G21" s="66">
        <f t="shared" si="1"/>
        <v>12</v>
      </c>
      <c r="H21" s="65">
        <f>VLOOKUP($A21,'Return Data'!$B$7:$R$2292,12,0)</f>
        <v>6.8232999999999997</v>
      </c>
      <c r="I21" s="66">
        <f t="shared" si="2"/>
        <v>11</v>
      </c>
      <c r="J21" s="65">
        <f>VLOOKUP($A21,'Return Data'!$B$7:$R$2292,13,0)</f>
        <v>11.017200000000001</v>
      </c>
      <c r="K21" s="66">
        <f t="shared" si="3"/>
        <v>9</v>
      </c>
      <c r="L21" s="65">
        <f>VLOOKUP($A21,'Return Data'!$B$7:$R$2292,17,0)</f>
        <v>18.882100000000001</v>
      </c>
      <c r="M21" s="66">
        <f t="shared" si="4"/>
        <v>8</v>
      </c>
      <c r="N21" s="65">
        <f>VLOOKUP($A21,'Return Data'!$B$7:$R$2292,14,0)</f>
        <v>17.687799999999999</v>
      </c>
      <c r="O21" s="66">
        <f>RANK(N21,N$8:N$21,0)</f>
        <v>4</v>
      </c>
      <c r="P21" s="65">
        <f>VLOOKUP($A21,'Return Data'!$B$7:$R$2292,15,0)</f>
        <v>12.926600000000001</v>
      </c>
      <c r="Q21" s="66">
        <f>RANK(P21,P$8:P$21,0)</f>
        <v>4</v>
      </c>
      <c r="R21" s="65">
        <f>VLOOKUP($A21,'Return Data'!$B$7:$R$2292,16,0)</f>
        <v>14.360799999999999</v>
      </c>
      <c r="S21" s="67">
        <f t="shared" si="6"/>
        <v>9</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-7.8770571428571428</v>
      </c>
      <c r="E23" s="74"/>
      <c r="F23" s="75">
        <f>AVERAGE(F8:F21)</f>
        <v>-0.53405000000000002</v>
      </c>
      <c r="G23" s="74"/>
      <c r="H23" s="75">
        <f>AVERAGE(H8:H21)</f>
        <v>7.858478571428571</v>
      </c>
      <c r="I23" s="74"/>
      <c r="J23" s="75">
        <f>AVERAGE(J8:J21)</f>
        <v>13.624392857142855</v>
      </c>
      <c r="K23" s="74"/>
      <c r="L23" s="75">
        <f>AVERAGE(L8:L21)</f>
        <v>20.897471428571428</v>
      </c>
      <c r="M23" s="74"/>
      <c r="N23" s="75">
        <f>AVERAGE(N8:N21)</f>
        <v>15.525969230769231</v>
      </c>
      <c r="O23" s="74"/>
      <c r="P23" s="75">
        <f>AVERAGE(P8:P21)</f>
        <v>10.805783333333336</v>
      </c>
      <c r="Q23" s="74"/>
      <c r="R23" s="75">
        <f>AVERAGE(R8:R21)</f>
        <v>14.724271428571431</v>
      </c>
      <c r="S23" s="76"/>
    </row>
    <row r="24" spans="1:19" x14ac:dyDescent="0.3">
      <c r="A24" s="73" t="s">
        <v>28</v>
      </c>
      <c r="B24" s="74"/>
      <c r="C24" s="74"/>
      <c r="D24" s="75">
        <f>MIN(D8:D21)</f>
        <v>-11.990399999999999</v>
      </c>
      <c r="E24" s="74"/>
      <c r="F24" s="75">
        <f>MIN(F8:F21)</f>
        <v>-6.2617000000000003</v>
      </c>
      <c r="G24" s="74"/>
      <c r="H24" s="75">
        <f>MIN(H8:H21)</f>
        <v>-1.6447000000000001</v>
      </c>
      <c r="I24" s="74"/>
      <c r="J24" s="75">
        <f>MIN(J8:J21)</f>
        <v>5.1627999999999998</v>
      </c>
      <c r="K24" s="74"/>
      <c r="L24" s="75">
        <f>MIN(L8:L21)</f>
        <v>15.626799999999999</v>
      </c>
      <c r="M24" s="74"/>
      <c r="N24" s="75">
        <f>MIN(N8:N21)</f>
        <v>9.9052000000000007</v>
      </c>
      <c r="O24" s="74"/>
      <c r="P24" s="75">
        <f>MIN(P8:P21)</f>
        <v>5.2643000000000004</v>
      </c>
      <c r="Q24" s="74"/>
      <c r="R24" s="75">
        <f>MIN(R8:R21)</f>
        <v>7.4387999999999996</v>
      </c>
      <c r="S24" s="76"/>
    </row>
    <row r="25" spans="1:19" ht="15" thickBot="1" x14ac:dyDescent="0.35">
      <c r="A25" s="77" t="s">
        <v>29</v>
      </c>
      <c r="B25" s="78"/>
      <c r="C25" s="78"/>
      <c r="D25" s="79">
        <f>MAX(D8:D21)</f>
        <v>-3.4047999999999998</v>
      </c>
      <c r="E25" s="78"/>
      <c r="F25" s="79">
        <f>MAX(F8:F21)</f>
        <v>7.1307</v>
      </c>
      <c r="G25" s="78"/>
      <c r="H25" s="79">
        <f>MAX(H8:H21)</f>
        <v>14.170999999999999</v>
      </c>
      <c r="I25" s="78"/>
      <c r="J25" s="79">
        <f>MAX(J8:J21)</f>
        <v>28.399699999999999</v>
      </c>
      <c r="K25" s="78"/>
      <c r="L25" s="79">
        <f>MAX(L8:L21)</f>
        <v>31.253</v>
      </c>
      <c r="M25" s="78"/>
      <c r="N25" s="79">
        <f>MAX(N8:N21)</f>
        <v>20.643699999999999</v>
      </c>
      <c r="O25" s="78"/>
      <c r="P25" s="79">
        <f>MAX(P8:P21)</f>
        <v>14.5253</v>
      </c>
      <c r="Q25" s="78"/>
      <c r="R25" s="79">
        <f>MAX(R8:R21)</f>
        <v>19.835899999999999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1851</v>
      </c>
      <c r="B8" s="64">
        <f>VLOOKUP($A8,'Return Data'!$B$7:$R$2292,3,0)</f>
        <v>44616</v>
      </c>
      <c r="C8" s="65">
        <f>VLOOKUP($A8,'Return Data'!$B$7:$R$2292,4,0)</f>
        <v>658.13</v>
      </c>
      <c r="D8" s="65">
        <f>VLOOKUP($A8,'Return Data'!$B$7:$R$2292,10,0)</f>
        <v>-10.8949</v>
      </c>
      <c r="E8" s="66">
        <f t="shared" ref="E8:E33" si="0">RANK(D8,D$8:D$33,0)</f>
        <v>22</v>
      </c>
      <c r="F8" s="65">
        <f>VLOOKUP($A8,'Return Data'!$B$7:$R$2292,11,0)</f>
        <v>-2.6707999999999998</v>
      </c>
      <c r="G8" s="66">
        <f t="shared" ref="G8:G33" si="1">RANK(F8,F$8:F$33,0)</f>
        <v>17</v>
      </c>
      <c r="H8" s="65">
        <f>VLOOKUP($A8,'Return Data'!$B$7:$R$2292,12,0)</f>
        <v>8.0495999999999999</v>
      </c>
      <c r="I8" s="66">
        <f t="shared" ref="I8:I33" si="2">RANK(H8,H$8:H$33,0)</f>
        <v>15</v>
      </c>
      <c r="J8" s="65">
        <f>VLOOKUP($A8,'Return Data'!$B$7:$R$2292,13,0)</f>
        <v>12.475899999999999</v>
      </c>
      <c r="K8" s="66">
        <f>RANK(J8,J$8:J$33,0)</f>
        <v>20</v>
      </c>
      <c r="L8" s="65">
        <f>VLOOKUP($A8,'Return Data'!$B$7:$R$2292,17,0)</f>
        <v>18.4786</v>
      </c>
      <c r="M8" s="66">
        <f>RANK(L8,L$8:L$33,0)</f>
        <v>17</v>
      </c>
      <c r="N8" s="65">
        <f>VLOOKUP($A8,'Return Data'!$B$7:$R$2292,14,0)</f>
        <v>18.737100000000002</v>
      </c>
      <c r="O8" s="66">
        <f>RANK(N8,N$8:N$33,0)</f>
        <v>11</v>
      </c>
      <c r="P8" s="65">
        <f>VLOOKUP($A8,'Return Data'!$B$7:$R$2292,15,0)</f>
        <v>12.1462</v>
      </c>
      <c r="Q8" s="66">
        <f>RANK(P8,P$8:P$33,0)</f>
        <v>17</v>
      </c>
      <c r="R8" s="65">
        <f>VLOOKUP($A8,'Return Data'!$B$7:$R$2292,16,0)</f>
        <v>16.409600000000001</v>
      </c>
      <c r="S8" s="67">
        <f>RANK(R8,R$8:R$33,0)</f>
        <v>8</v>
      </c>
    </row>
    <row r="9" spans="1:20" x14ac:dyDescent="0.3">
      <c r="A9" s="63" t="s">
        <v>883</v>
      </c>
      <c r="B9" s="64">
        <f>VLOOKUP($A9,'Return Data'!$B$7:$R$2292,3,0)</f>
        <v>44616</v>
      </c>
      <c r="C9" s="65">
        <f>VLOOKUP($A9,'Return Data'!$B$7:$R$2292,4,0)</f>
        <v>19.809999999999999</v>
      </c>
      <c r="D9" s="65">
        <f>VLOOKUP($A9,'Return Data'!$B$7:$R$2292,10,0)</f>
        <v>-11.404299999999999</v>
      </c>
      <c r="E9" s="66">
        <f t="shared" si="0"/>
        <v>24</v>
      </c>
      <c r="F9" s="65">
        <f>VLOOKUP($A9,'Return Data'!$B$7:$R$2292,11,0)</f>
        <v>-3.3187000000000002</v>
      </c>
      <c r="G9" s="66">
        <f t="shared" si="1"/>
        <v>22</v>
      </c>
      <c r="H9" s="65">
        <f>VLOOKUP($A9,'Return Data'!$B$7:$R$2292,12,0)</f>
        <v>11.9842</v>
      </c>
      <c r="I9" s="66">
        <f t="shared" si="2"/>
        <v>6</v>
      </c>
      <c r="J9" s="65">
        <f>VLOOKUP($A9,'Return Data'!$B$7:$R$2292,13,0)</f>
        <v>20.279299999999999</v>
      </c>
      <c r="K9" s="66">
        <f t="shared" ref="K9:K33" si="3">RANK(J9,J$8:J$33,0)</f>
        <v>5</v>
      </c>
      <c r="L9" s="65">
        <f>VLOOKUP($A9,'Return Data'!$B$7:$R$2292,17,0)</f>
        <v>24.8066</v>
      </c>
      <c r="M9" s="66">
        <f t="shared" ref="M9:M33" si="4">RANK(L9,L$8:L$33,0)</f>
        <v>3</v>
      </c>
      <c r="N9" s="65">
        <f>VLOOKUP($A9,'Return Data'!$B$7:$R$2292,14,0)</f>
        <v>24.2864</v>
      </c>
      <c r="O9" s="66">
        <f t="shared" ref="O9:O33" si="5">RANK(N9,N$8:N$33,0)</f>
        <v>1</v>
      </c>
      <c r="P9" s="65"/>
      <c r="Q9" s="66"/>
      <c r="R9" s="65">
        <f>VLOOKUP($A9,'Return Data'!$B$7:$R$2292,16,0)</f>
        <v>22.673100000000002</v>
      </c>
      <c r="S9" s="67">
        <f t="shared" ref="S9:S33" si="6">RANK(R9,R$8:R$33,0)</f>
        <v>3</v>
      </c>
    </row>
    <row r="10" spans="1:20" x14ac:dyDescent="0.3">
      <c r="A10" s="63" t="s">
        <v>885</v>
      </c>
      <c r="B10" s="64">
        <f>VLOOKUP($A10,'Return Data'!$B$7:$R$2292,3,0)</f>
        <v>44616</v>
      </c>
      <c r="C10" s="65">
        <f>VLOOKUP($A10,'Return Data'!$B$7:$R$2292,4,0)</f>
        <v>55.83</v>
      </c>
      <c r="D10" s="65">
        <f>VLOOKUP($A10,'Return Data'!$B$7:$R$2292,10,0)</f>
        <v>-9.3374000000000006</v>
      </c>
      <c r="E10" s="66">
        <f t="shared" si="0"/>
        <v>14</v>
      </c>
      <c r="F10" s="65">
        <f>VLOOKUP($A10,'Return Data'!$B$7:$R$2292,11,0)</f>
        <v>-3.5251000000000001</v>
      </c>
      <c r="G10" s="66">
        <f t="shared" si="1"/>
        <v>23</v>
      </c>
      <c r="H10" s="65">
        <f>VLOOKUP($A10,'Return Data'!$B$7:$R$2292,12,0)</f>
        <v>7.5723000000000003</v>
      </c>
      <c r="I10" s="66">
        <f t="shared" si="2"/>
        <v>16</v>
      </c>
      <c r="J10" s="65">
        <f>VLOOKUP($A10,'Return Data'!$B$7:$R$2292,13,0)</f>
        <v>16.506699999999999</v>
      </c>
      <c r="K10" s="66">
        <f t="shared" si="3"/>
        <v>8</v>
      </c>
      <c r="L10" s="65">
        <f>VLOOKUP($A10,'Return Data'!$B$7:$R$2292,17,0)</f>
        <v>17.7334</v>
      </c>
      <c r="M10" s="66">
        <f t="shared" si="4"/>
        <v>21</v>
      </c>
      <c r="N10" s="65">
        <f>VLOOKUP($A10,'Return Data'!$B$7:$R$2292,14,0)</f>
        <v>19.111499999999999</v>
      </c>
      <c r="O10" s="66">
        <f t="shared" si="5"/>
        <v>10</v>
      </c>
      <c r="P10" s="65">
        <f>VLOOKUP($A10,'Return Data'!$B$7:$R$2292,15,0)</f>
        <v>12.284700000000001</v>
      </c>
      <c r="Q10" s="66">
        <f t="shared" ref="Q10:Q33" si="7">RANK(P10,P$8:P$33,0)</f>
        <v>16</v>
      </c>
      <c r="R10" s="65">
        <f>VLOOKUP($A10,'Return Data'!$B$7:$R$2292,16,0)</f>
        <v>12.8653</v>
      </c>
      <c r="S10" s="67">
        <f t="shared" si="6"/>
        <v>23</v>
      </c>
    </row>
    <row r="11" spans="1:20" x14ac:dyDescent="0.3">
      <c r="A11" s="63" t="s">
        <v>887</v>
      </c>
      <c r="B11" s="64">
        <f>VLOOKUP($A11,'Return Data'!$B$7:$R$2292,3,0)</f>
        <v>44616</v>
      </c>
      <c r="C11" s="65">
        <f>VLOOKUP($A11,'Return Data'!$B$7:$R$2292,4,0)</f>
        <v>164.51</v>
      </c>
      <c r="D11" s="65">
        <f>VLOOKUP($A11,'Return Data'!$B$7:$R$2292,10,0)</f>
        <v>-8.3663000000000007</v>
      </c>
      <c r="E11" s="66">
        <f t="shared" si="0"/>
        <v>7</v>
      </c>
      <c r="F11" s="65">
        <f>VLOOKUP($A11,'Return Data'!$B$7:$R$2292,11,0)</f>
        <v>-1.2901</v>
      </c>
      <c r="G11" s="66">
        <f t="shared" si="1"/>
        <v>10</v>
      </c>
      <c r="H11" s="65">
        <f>VLOOKUP($A11,'Return Data'!$B$7:$R$2292,12,0)</f>
        <v>10.721500000000001</v>
      </c>
      <c r="I11" s="66">
        <f t="shared" si="2"/>
        <v>9</v>
      </c>
      <c r="J11" s="65">
        <f>VLOOKUP($A11,'Return Data'!$B$7:$R$2292,13,0)</f>
        <v>15.3566</v>
      </c>
      <c r="K11" s="66">
        <f t="shared" si="3"/>
        <v>13</v>
      </c>
      <c r="L11" s="65">
        <f>VLOOKUP($A11,'Return Data'!$B$7:$R$2292,17,0)</f>
        <v>21.4131</v>
      </c>
      <c r="M11" s="66">
        <f t="shared" si="4"/>
        <v>8</v>
      </c>
      <c r="N11" s="65">
        <f>VLOOKUP($A11,'Return Data'!$B$7:$R$2292,14,0)</f>
        <v>20.946400000000001</v>
      </c>
      <c r="O11" s="66">
        <f t="shared" si="5"/>
        <v>4</v>
      </c>
      <c r="P11" s="65">
        <f>VLOOKUP($A11,'Return Data'!$B$7:$R$2292,15,0)</f>
        <v>16.8047</v>
      </c>
      <c r="Q11" s="66">
        <f t="shared" si="7"/>
        <v>2</v>
      </c>
      <c r="R11" s="65">
        <f>VLOOKUP($A11,'Return Data'!$B$7:$R$2292,16,0)</f>
        <v>21.471900000000002</v>
      </c>
      <c r="S11" s="67">
        <f t="shared" si="6"/>
        <v>6</v>
      </c>
    </row>
    <row r="12" spans="1:20" x14ac:dyDescent="0.3">
      <c r="A12" s="63" t="s">
        <v>889</v>
      </c>
      <c r="B12" s="64">
        <f>VLOOKUP($A12,'Return Data'!$B$7:$R$2292,3,0)</f>
        <v>44616</v>
      </c>
      <c r="C12" s="65">
        <f>VLOOKUP($A12,'Return Data'!$B$7:$R$2292,4,0)</f>
        <v>349.20699999999999</v>
      </c>
      <c r="D12" s="65">
        <f>VLOOKUP($A12,'Return Data'!$B$7:$R$2292,10,0)</f>
        <v>-9.3683999999999994</v>
      </c>
      <c r="E12" s="66">
        <f t="shared" si="0"/>
        <v>15</v>
      </c>
      <c r="F12" s="65">
        <f>VLOOKUP($A12,'Return Data'!$B$7:$R$2292,11,0)</f>
        <v>-6.5347</v>
      </c>
      <c r="G12" s="66">
        <f t="shared" si="1"/>
        <v>26</v>
      </c>
      <c r="H12" s="65">
        <f>VLOOKUP($A12,'Return Data'!$B$7:$R$2292,12,0)</f>
        <v>1.9662999999999999</v>
      </c>
      <c r="I12" s="66">
        <f t="shared" si="2"/>
        <v>26</v>
      </c>
      <c r="J12" s="65">
        <f>VLOOKUP($A12,'Return Data'!$B$7:$R$2292,13,0)</f>
        <v>10.3378</v>
      </c>
      <c r="K12" s="66">
        <f t="shared" si="3"/>
        <v>24</v>
      </c>
      <c r="L12" s="65">
        <f>VLOOKUP($A12,'Return Data'!$B$7:$R$2292,17,0)</f>
        <v>17.844799999999999</v>
      </c>
      <c r="M12" s="66">
        <f t="shared" si="4"/>
        <v>20</v>
      </c>
      <c r="N12" s="65">
        <f>VLOOKUP($A12,'Return Data'!$B$7:$R$2292,14,0)</f>
        <v>17.915199999999999</v>
      </c>
      <c r="O12" s="66">
        <f t="shared" si="5"/>
        <v>15</v>
      </c>
      <c r="P12" s="65">
        <f>VLOOKUP($A12,'Return Data'!$B$7:$R$2292,15,0)</f>
        <v>12.988899999999999</v>
      </c>
      <c r="Q12" s="66">
        <f t="shared" si="7"/>
        <v>12</v>
      </c>
      <c r="R12" s="65">
        <f>VLOOKUP($A12,'Return Data'!$B$7:$R$2292,16,0)</f>
        <v>15.879200000000001</v>
      </c>
      <c r="S12" s="67">
        <f t="shared" si="6"/>
        <v>14</v>
      </c>
    </row>
    <row r="13" spans="1:20" x14ac:dyDescent="0.3">
      <c r="A13" s="63" t="s">
        <v>891</v>
      </c>
      <c r="B13" s="64">
        <f>VLOOKUP($A13,'Return Data'!$B$7:$R$2292,3,0)</f>
        <v>44616</v>
      </c>
      <c r="C13" s="65">
        <f>VLOOKUP($A13,'Return Data'!$B$7:$R$2292,4,0)</f>
        <v>53.813000000000002</v>
      </c>
      <c r="D13" s="65">
        <f>VLOOKUP($A13,'Return Data'!$B$7:$R$2292,10,0)</f>
        <v>-8.3816000000000006</v>
      </c>
      <c r="E13" s="66">
        <f t="shared" si="0"/>
        <v>8</v>
      </c>
      <c r="F13" s="65">
        <f>VLOOKUP($A13,'Return Data'!$B$7:$R$2292,11,0)</f>
        <v>-1.3004</v>
      </c>
      <c r="G13" s="66">
        <f t="shared" si="1"/>
        <v>11</v>
      </c>
      <c r="H13" s="65">
        <f>VLOOKUP($A13,'Return Data'!$B$7:$R$2292,12,0)</f>
        <v>8.3956</v>
      </c>
      <c r="I13" s="66">
        <f t="shared" si="2"/>
        <v>12</v>
      </c>
      <c r="J13" s="65">
        <f>VLOOKUP($A13,'Return Data'!$B$7:$R$2292,13,0)</f>
        <v>13.1571</v>
      </c>
      <c r="K13" s="66">
        <f t="shared" si="3"/>
        <v>18</v>
      </c>
      <c r="L13" s="65">
        <f>VLOOKUP($A13,'Return Data'!$B$7:$R$2292,17,0)</f>
        <v>20.891300000000001</v>
      </c>
      <c r="M13" s="66">
        <f t="shared" si="4"/>
        <v>10</v>
      </c>
      <c r="N13" s="65">
        <f>VLOOKUP($A13,'Return Data'!$B$7:$R$2292,14,0)</f>
        <v>20.085000000000001</v>
      </c>
      <c r="O13" s="66">
        <f t="shared" si="5"/>
        <v>5</v>
      </c>
      <c r="P13" s="65">
        <f>VLOOKUP($A13,'Return Data'!$B$7:$R$2292,15,0)</f>
        <v>16.078199999999999</v>
      </c>
      <c r="Q13" s="66">
        <f t="shared" si="7"/>
        <v>3</v>
      </c>
      <c r="R13" s="65">
        <f>VLOOKUP($A13,'Return Data'!$B$7:$R$2292,16,0)</f>
        <v>15.5876</v>
      </c>
      <c r="S13" s="67">
        <f t="shared" si="6"/>
        <v>15</v>
      </c>
    </row>
    <row r="14" spans="1:20" x14ac:dyDescent="0.3">
      <c r="A14" s="63" t="s">
        <v>894</v>
      </c>
      <c r="B14" s="64">
        <f>VLOOKUP($A14,'Return Data'!$B$7:$R$2292,3,0)</f>
        <v>44616</v>
      </c>
      <c r="C14" s="65">
        <f>VLOOKUP($A14,'Return Data'!$B$7:$R$2292,4,0)</f>
        <v>119.95650000000001</v>
      </c>
      <c r="D14" s="65">
        <f>VLOOKUP($A14,'Return Data'!$B$7:$R$2292,10,0)</f>
        <v>-11.8344</v>
      </c>
      <c r="E14" s="66">
        <f t="shared" si="0"/>
        <v>26</v>
      </c>
      <c r="F14" s="65">
        <f>VLOOKUP($A14,'Return Data'!$B$7:$R$2292,11,0)</f>
        <v>-2.6533000000000002</v>
      </c>
      <c r="G14" s="66">
        <f t="shared" si="1"/>
        <v>16</v>
      </c>
      <c r="H14" s="65">
        <f>VLOOKUP($A14,'Return Data'!$B$7:$R$2292,12,0)</f>
        <v>7.0204000000000004</v>
      </c>
      <c r="I14" s="66">
        <f t="shared" si="2"/>
        <v>18</v>
      </c>
      <c r="J14" s="65">
        <f>VLOOKUP($A14,'Return Data'!$B$7:$R$2292,13,0)</f>
        <v>12.3033</v>
      </c>
      <c r="K14" s="66">
        <f t="shared" si="3"/>
        <v>21</v>
      </c>
      <c r="L14" s="65">
        <f>VLOOKUP($A14,'Return Data'!$B$7:$R$2292,17,0)</f>
        <v>19.619900000000001</v>
      </c>
      <c r="M14" s="66">
        <f t="shared" si="4"/>
        <v>12</v>
      </c>
      <c r="N14" s="65">
        <f>VLOOKUP($A14,'Return Data'!$B$7:$R$2292,14,0)</f>
        <v>15.271599999999999</v>
      </c>
      <c r="O14" s="66">
        <f t="shared" si="5"/>
        <v>21</v>
      </c>
      <c r="P14" s="65">
        <f>VLOOKUP($A14,'Return Data'!$B$7:$R$2292,15,0)</f>
        <v>10.968500000000001</v>
      </c>
      <c r="Q14" s="66">
        <f t="shared" si="7"/>
        <v>19</v>
      </c>
      <c r="R14" s="65">
        <f>VLOOKUP($A14,'Return Data'!$B$7:$R$2292,16,0)</f>
        <v>14.162000000000001</v>
      </c>
      <c r="S14" s="67">
        <f t="shared" si="6"/>
        <v>19</v>
      </c>
    </row>
    <row r="15" spans="1:20" x14ac:dyDescent="0.3">
      <c r="A15" s="63" t="s">
        <v>1972</v>
      </c>
      <c r="B15" s="64">
        <f>VLOOKUP($A15,'Return Data'!$B$7:$R$2292,3,0)</f>
        <v>44616</v>
      </c>
      <c r="C15" s="65">
        <f>VLOOKUP($A15,'Return Data'!$B$7:$R$2292,4,0)</f>
        <v>174.08199999999999</v>
      </c>
      <c r="D15" s="65">
        <f>VLOOKUP($A15,'Return Data'!$B$7:$R$2292,10,0)</f>
        <v>-10.0547</v>
      </c>
      <c r="E15" s="66">
        <f t="shared" si="0"/>
        <v>19</v>
      </c>
      <c r="F15" s="65">
        <f>VLOOKUP($A15,'Return Data'!$B$7:$R$2292,11,0)</f>
        <v>0.63300000000000001</v>
      </c>
      <c r="G15" s="66">
        <f t="shared" si="1"/>
        <v>5</v>
      </c>
      <c r="H15" s="65">
        <f>VLOOKUP($A15,'Return Data'!$B$7:$R$2292,12,0)</f>
        <v>9.7139000000000006</v>
      </c>
      <c r="I15" s="66">
        <f t="shared" si="2"/>
        <v>10</v>
      </c>
      <c r="J15" s="65">
        <f>VLOOKUP($A15,'Return Data'!$B$7:$R$2292,13,0)</f>
        <v>16.314399999999999</v>
      </c>
      <c r="K15" s="66">
        <f t="shared" si="3"/>
        <v>10</v>
      </c>
      <c r="L15" s="65">
        <f>VLOOKUP($A15,'Return Data'!$B$7:$R$2292,17,0)</f>
        <v>22.513100000000001</v>
      </c>
      <c r="M15" s="66">
        <f t="shared" si="4"/>
        <v>6</v>
      </c>
      <c r="N15" s="65">
        <f>VLOOKUP($A15,'Return Data'!$B$7:$R$2292,14,0)</f>
        <v>18.085599999999999</v>
      </c>
      <c r="O15" s="66">
        <f t="shared" si="5"/>
        <v>13</v>
      </c>
      <c r="P15" s="65">
        <f>VLOOKUP($A15,'Return Data'!$B$7:$R$2292,15,0)</f>
        <v>12.532999999999999</v>
      </c>
      <c r="Q15" s="66">
        <f t="shared" si="7"/>
        <v>15</v>
      </c>
      <c r="R15" s="65">
        <f>VLOOKUP($A15,'Return Data'!$B$7:$R$2292,16,0)</f>
        <v>11.0082</v>
      </c>
      <c r="S15" s="67">
        <f t="shared" si="6"/>
        <v>26</v>
      </c>
    </row>
    <row r="16" spans="1:20" x14ac:dyDescent="0.3">
      <c r="A16" s="63" t="s">
        <v>895</v>
      </c>
      <c r="B16" s="64">
        <f>VLOOKUP($A16,'Return Data'!$B$7:$R$2292,3,0)</f>
        <v>44616</v>
      </c>
      <c r="C16" s="65">
        <f>VLOOKUP($A16,'Return Data'!$B$7:$R$2292,4,0)</f>
        <v>15.385199999999999</v>
      </c>
      <c r="D16" s="65">
        <f>VLOOKUP($A16,'Return Data'!$B$7:$R$2292,10,0)</f>
        <v>-7.6285999999999996</v>
      </c>
      <c r="E16" s="66">
        <f t="shared" si="0"/>
        <v>4</v>
      </c>
      <c r="F16" s="65">
        <f>VLOOKUP($A16,'Return Data'!$B$7:$R$2292,11,0)</f>
        <v>-0.95340000000000003</v>
      </c>
      <c r="G16" s="66">
        <f t="shared" si="1"/>
        <v>8</v>
      </c>
      <c r="H16" s="65">
        <f>VLOOKUP($A16,'Return Data'!$B$7:$R$2292,12,0)</f>
        <v>8.5935000000000006</v>
      </c>
      <c r="I16" s="66">
        <f t="shared" si="2"/>
        <v>11</v>
      </c>
      <c r="J16" s="65">
        <f>VLOOKUP($A16,'Return Data'!$B$7:$R$2292,13,0)</f>
        <v>13.425000000000001</v>
      </c>
      <c r="K16" s="66">
        <f t="shared" si="3"/>
        <v>16</v>
      </c>
      <c r="L16" s="65">
        <f>VLOOKUP($A16,'Return Data'!$B$7:$R$2292,17,0)</f>
        <v>18.5593</v>
      </c>
      <c r="M16" s="66">
        <f t="shared" si="4"/>
        <v>15</v>
      </c>
      <c r="N16" s="65"/>
      <c r="O16" s="66"/>
      <c r="P16" s="65"/>
      <c r="Q16" s="66"/>
      <c r="R16" s="65">
        <f>VLOOKUP($A16,'Return Data'!$B$7:$R$2292,16,0)</f>
        <v>15.927099999999999</v>
      </c>
      <c r="S16" s="67">
        <f t="shared" si="6"/>
        <v>13</v>
      </c>
    </row>
    <row r="17" spans="1:19" x14ac:dyDescent="0.3">
      <c r="A17" s="63" t="s">
        <v>898</v>
      </c>
      <c r="B17" s="64">
        <f>VLOOKUP($A17,'Return Data'!$B$7:$R$2292,3,0)</f>
        <v>44616</v>
      </c>
      <c r="C17" s="65">
        <f>VLOOKUP($A17,'Return Data'!$B$7:$R$2292,4,0)</f>
        <v>537.14</v>
      </c>
      <c r="D17" s="65">
        <f>VLOOKUP($A17,'Return Data'!$B$7:$R$2292,10,0)</f>
        <v>-8.3504000000000005</v>
      </c>
      <c r="E17" s="66">
        <f t="shared" si="0"/>
        <v>6</v>
      </c>
      <c r="F17" s="65">
        <f>VLOOKUP($A17,'Return Data'!$B$7:$R$2292,11,0)</f>
        <v>5.2060000000000004</v>
      </c>
      <c r="G17" s="66">
        <f t="shared" si="1"/>
        <v>1</v>
      </c>
      <c r="H17" s="65">
        <f>VLOOKUP($A17,'Return Data'!$B$7:$R$2292,12,0)</f>
        <v>13.870799999999999</v>
      </c>
      <c r="I17" s="66">
        <f t="shared" si="2"/>
        <v>3</v>
      </c>
      <c r="J17" s="65">
        <f>VLOOKUP($A17,'Return Data'!$B$7:$R$2292,13,0)</f>
        <v>20.399899999999999</v>
      </c>
      <c r="K17" s="66">
        <f t="shared" si="3"/>
        <v>4</v>
      </c>
      <c r="L17" s="65">
        <f>VLOOKUP($A17,'Return Data'!$B$7:$R$2292,17,0)</f>
        <v>23.668099999999999</v>
      </c>
      <c r="M17" s="66">
        <f t="shared" si="4"/>
        <v>5</v>
      </c>
      <c r="N17" s="65">
        <f>VLOOKUP($A17,'Return Data'!$B$7:$R$2292,14,0)</f>
        <v>19.272400000000001</v>
      </c>
      <c r="O17" s="66">
        <f t="shared" si="5"/>
        <v>8</v>
      </c>
      <c r="P17" s="65">
        <f>VLOOKUP($A17,'Return Data'!$B$7:$R$2292,15,0)</f>
        <v>12.657</v>
      </c>
      <c r="Q17" s="66">
        <f t="shared" si="7"/>
        <v>13</v>
      </c>
      <c r="R17" s="65">
        <f>VLOOKUP($A17,'Return Data'!$B$7:$R$2292,16,0)</f>
        <v>14.599399999999999</v>
      </c>
      <c r="S17" s="67">
        <f t="shared" si="6"/>
        <v>18</v>
      </c>
    </row>
    <row r="18" spans="1:19" x14ac:dyDescent="0.3">
      <c r="A18" s="63" t="s">
        <v>899</v>
      </c>
      <c r="B18" s="64">
        <f>VLOOKUP($A18,'Return Data'!$B$7:$R$2292,3,0)</f>
        <v>44616</v>
      </c>
      <c r="C18" s="65">
        <f>VLOOKUP($A18,'Return Data'!$B$7:$R$2292,4,0)</f>
        <v>71.05</v>
      </c>
      <c r="D18" s="65">
        <f>VLOOKUP($A18,'Return Data'!$B$7:$R$2292,10,0)</f>
        <v>-7.9424999999999999</v>
      </c>
      <c r="E18" s="66">
        <f t="shared" si="0"/>
        <v>5</v>
      </c>
      <c r="F18" s="65">
        <f>VLOOKUP($A18,'Return Data'!$B$7:$R$2292,11,0)</f>
        <v>-1.5791999999999999</v>
      </c>
      <c r="G18" s="66">
        <f t="shared" si="1"/>
        <v>12</v>
      </c>
      <c r="H18" s="65">
        <f>VLOOKUP($A18,'Return Data'!$B$7:$R$2292,12,0)</f>
        <v>5.8710000000000004</v>
      </c>
      <c r="I18" s="66">
        <f t="shared" si="2"/>
        <v>22</v>
      </c>
      <c r="J18" s="65">
        <f>VLOOKUP($A18,'Return Data'!$B$7:$R$2292,13,0)</f>
        <v>13.010999999999999</v>
      </c>
      <c r="K18" s="66">
        <f t="shared" si="3"/>
        <v>19</v>
      </c>
      <c r="L18" s="65">
        <f>VLOOKUP($A18,'Return Data'!$B$7:$R$2292,17,0)</f>
        <v>17.567900000000002</v>
      </c>
      <c r="M18" s="66">
        <f t="shared" si="4"/>
        <v>22</v>
      </c>
      <c r="N18" s="65">
        <f>VLOOKUP($A18,'Return Data'!$B$7:$R$2292,14,0)</f>
        <v>16.421399999999998</v>
      </c>
      <c r="O18" s="66">
        <f t="shared" si="5"/>
        <v>18</v>
      </c>
      <c r="P18" s="65">
        <f>VLOOKUP($A18,'Return Data'!$B$7:$R$2292,15,0)</f>
        <v>12.571899999999999</v>
      </c>
      <c r="Q18" s="66">
        <f t="shared" si="7"/>
        <v>14</v>
      </c>
      <c r="R18" s="65">
        <f>VLOOKUP($A18,'Return Data'!$B$7:$R$2292,16,0)</f>
        <v>13.219200000000001</v>
      </c>
      <c r="S18" s="67">
        <f t="shared" si="6"/>
        <v>22</v>
      </c>
    </row>
    <row r="19" spans="1:19" x14ac:dyDescent="0.3">
      <c r="A19" s="63" t="s">
        <v>902</v>
      </c>
      <c r="B19" s="64">
        <f>VLOOKUP($A19,'Return Data'!$B$7:$R$2292,3,0)</f>
        <v>44616</v>
      </c>
      <c r="C19" s="65">
        <f>VLOOKUP($A19,'Return Data'!$B$7:$R$2292,4,0)</f>
        <v>54.08</v>
      </c>
      <c r="D19" s="65">
        <f>VLOOKUP($A19,'Return Data'!$B$7:$R$2292,10,0)</f>
        <v>-8.6178000000000008</v>
      </c>
      <c r="E19" s="66">
        <f t="shared" si="0"/>
        <v>10</v>
      </c>
      <c r="F19" s="65">
        <f>VLOOKUP($A19,'Return Data'!$B$7:$R$2292,11,0)</f>
        <v>-3.2039</v>
      </c>
      <c r="G19" s="66">
        <f t="shared" si="1"/>
        <v>21</v>
      </c>
      <c r="H19" s="65">
        <f>VLOOKUP($A19,'Return Data'!$B$7:$R$2292,12,0)</f>
        <v>6.1641000000000004</v>
      </c>
      <c r="I19" s="66">
        <f t="shared" si="2"/>
        <v>21</v>
      </c>
      <c r="J19" s="65">
        <f>VLOOKUP($A19,'Return Data'!$B$7:$R$2292,13,0)</f>
        <v>8.5725999999999996</v>
      </c>
      <c r="K19" s="66">
        <f t="shared" si="3"/>
        <v>25</v>
      </c>
      <c r="L19" s="65">
        <f>VLOOKUP($A19,'Return Data'!$B$7:$R$2292,17,0)</f>
        <v>14.897</v>
      </c>
      <c r="M19" s="66">
        <f t="shared" si="4"/>
        <v>25</v>
      </c>
      <c r="N19" s="65">
        <f>VLOOKUP($A19,'Return Data'!$B$7:$R$2292,14,0)</f>
        <v>15.8162</v>
      </c>
      <c r="O19" s="66">
        <f t="shared" si="5"/>
        <v>20</v>
      </c>
      <c r="P19" s="65">
        <f>VLOOKUP($A19,'Return Data'!$B$7:$R$2292,15,0)</f>
        <v>14.4993</v>
      </c>
      <c r="Q19" s="66">
        <f t="shared" si="7"/>
        <v>6</v>
      </c>
      <c r="R19" s="65">
        <f>VLOOKUP($A19,'Return Data'!$B$7:$R$2292,16,0)</f>
        <v>16.128699999999998</v>
      </c>
      <c r="S19" s="67">
        <f t="shared" si="6"/>
        <v>11</v>
      </c>
    </row>
    <row r="20" spans="1:19" x14ac:dyDescent="0.3">
      <c r="A20" s="63" t="s">
        <v>904</v>
      </c>
      <c r="B20" s="64">
        <f>VLOOKUP($A20,'Return Data'!$B$7:$R$2292,3,0)</f>
        <v>44616</v>
      </c>
      <c r="C20" s="65">
        <f>VLOOKUP($A20,'Return Data'!$B$7:$R$2292,4,0)</f>
        <v>199.48699999999999</v>
      </c>
      <c r="D20" s="65">
        <f>VLOOKUP($A20,'Return Data'!$B$7:$R$2292,10,0)</f>
        <v>-6.3273999999999999</v>
      </c>
      <c r="E20" s="66">
        <f t="shared" si="0"/>
        <v>1</v>
      </c>
      <c r="F20" s="65">
        <f>VLOOKUP($A20,'Return Data'!$B$7:$R$2292,11,0)</f>
        <v>-1.8996999999999999</v>
      </c>
      <c r="G20" s="66">
        <f t="shared" si="1"/>
        <v>14</v>
      </c>
      <c r="H20" s="65">
        <f>VLOOKUP($A20,'Return Data'!$B$7:$R$2292,12,0)</f>
        <v>7.5286</v>
      </c>
      <c r="I20" s="66">
        <f t="shared" si="2"/>
        <v>17</v>
      </c>
      <c r="J20" s="65">
        <f>VLOOKUP($A20,'Return Data'!$B$7:$R$2292,13,0)</f>
        <v>13.191800000000001</v>
      </c>
      <c r="K20" s="66">
        <f t="shared" si="3"/>
        <v>17</v>
      </c>
      <c r="L20" s="65">
        <f>VLOOKUP($A20,'Return Data'!$B$7:$R$2292,17,0)</f>
        <v>18.489599999999999</v>
      </c>
      <c r="M20" s="66">
        <f t="shared" si="4"/>
        <v>16</v>
      </c>
      <c r="N20" s="65">
        <f>VLOOKUP($A20,'Return Data'!$B$7:$R$2292,14,0)</f>
        <v>19.186199999999999</v>
      </c>
      <c r="O20" s="66">
        <f t="shared" si="5"/>
        <v>9</v>
      </c>
      <c r="P20" s="65">
        <f>VLOOKUP($A20,'Return Data'!$B$7:$R$2292,15,0)</f>
        <v>14.3047</v>
      </c>
      <c r="Q20" s="66">
        <f t="shared" si="7"/>
        <v>7</v>
      </c>
      <c r="R20" s="65">
        <f>VLOOKUP($A20,'Return Data'!$B$7:$R$2292,16,0)</f>
        <v>16.128699999999998</v>
      </c>
      <c r="S20" s="67">
        <f t="shared" si="6"/>
        <v>11</v>
      </c>
    </row>
    <row r="21" spans="1:19" x14ac:dyDescent="0.3">
      <c r="A21" s="63" t="s">
        <v>905</v>
      </c>
      <c r="B21" s="64">
        <f>VLOOKUP($A21,'Return Data'!$B$7:$R$2292,3,0)</f>
        <v>44616</v>
      </c>
      <c r="C21" s="65">
        <f>VLOOKUP($A21,'Return Data'!$B$7:$R$2292,4,0)</f>
        <v>68.363</v>
      </c>
      <c r="D21" s="65">
        <f>VLOOKUP($A21,'Return Data'!$B$7:$R$2292,10,0)</f>
        <v>-10.1822</v>
      </c>
      <c r="E21" s="66">
        <f t="shared" si="0"/>
        <v>21</v>
      </c>
      <c r="F21" s="65">
        <f>VLOOKUP($A21,'Return Data'!$B$7:$R$2292,11,0)</f>
        <v>-2.2953000000000001</v>
      </c>
      <c r="G21" s="66">
        <f t="shared" si="1"/>
        <v>15</v>
      </c>
      <c r="H21" s="65">
        <f>VLOOKUP($A21,'Return Data'!$B$7:$R$2292,12,0)</f>
        <v>6.8071999999999999</v>
      </c>
      <c r="I21" s="66">
        <f t="shared" si="2"/>
        <v>19</v>
      </c>
      <c r="J21" s="65">
        <f>VLOOKUP($A21,'Return Data'!$B$7:$R$2292,13,0)</f>
        <v>11.733499999999999</v>
      </c>
      <c r="K21" s="66">
        <f t="shared" si="3"/>
        <v>22</v>
      </c>
      <c r="L21" s="65">
        <f>VLOOKUP($A21,'Return Data'!$B$7:$R$2292,17,0)</f>
        <v>14.057700000000001</v>
      </c>
      <c r="M21" s="66">
        <f t="shared" si="4"/>
        <v>26</v>
      </c>
      <c r="N21" s="65">
        <f>VLOOKUP($A21,'Return Data'!$B$7:$R$2292,14,0)</f>
        <v>14.6877</v>
      </c>
      <c r="O21" s="66">
        <f t="shared" si="5"/>
        <v>22</v>
      </c>
      <c r="P21" s="65">
        <f>VLOOKUP($A21,'Return Data'!$B$7:$R$2292,15,0)</f>
        <v>10.5905</v>
      </c>
      <c r="Q21" s="66">
        <f t="shared" si="7"/>
        <v>20</v>
      </c>
      <c r="R21" s="65">
        <f>VLOOKUP($A21,'Return Data'!$B$7:$R$2292,16,0)</f>
        <v>13.450799999999999</v>
      </c>
      <c r="S21" s="67">
        <f t="shared" si="6"/>
        <v>21</v>
      </c>
    </row>
    <row r="22" spans="1:19" x14ac:dyDescent="0.3">
      <c r="A22" s="63" t="s">
        <v>907</v>
      </c>
      <c r="B22" s="64">
        <f>VLOOKUP($A22,'Return Data'!$B$7:$R$2292,3,0)</f>
        <v>44616</v>
      </c>
      <c r="C22" s="65">
        <f>VLOOKUP($A22,'Return Data'!$B$7:$R$2292,4,0)</f>
        <v>24.778600000000001</v>
      </c>
      <c r="D22" s="65">
        <f>VLOOKUP($A22,'Return Data'!$B$7:$R$2292,10,0)</f>
        <v>-7.3734999999999999</v>
      </c>
      <c r="E22" s="66">
        <f t="shared" si="0"/>
        <v>3</v>
      </c>
      <c r="F22" s="65">
        <f>VLOOKUP($A22,'Return Data'!$B$7:$R$2292,11,0)</f>
        <v>0.57150000000000001</v>
      </c>
      <c r="G22" s="66">
        <f t="shared" si="1"/>
        <v>6</v>
      </c>
      <c r="H22" s="65">
        <f>VLOOKUP($A22,'Return Data'!$B$7:$R$2292,12,0)</f>
        <v>13.1035</v>
      </c>
      <c r="I22" s="66">
        <f t="shared" si="2"/>
        <v>5</v>
      </c>
      <c r="J22" s="65">
        <f>VLOOKUP($A22,'Return Data'!$B$7:$R$2292,13,0)</f>
        <v>18.6953</v>
      </c>
      <c r="K22" s="66">
        <f t="shared" si="3"/>
        <v>6</v>
      </c>
      <c r="L22" s="65">
        <f>VLOOKUP($A22,'Return Data'!$B$7:$R$2292,17,0)</f>
        <v>17.927600000000002</v>
      </c>
      <c r="M22" s="66">
        <f t="shared" si="4"/>
        <v>18</v>
      </c>
      <c r="N22" s="65">
        <f>VLOOKUP($A22,'Return Data'!$B$7:$R$2292,14,0)</f>
        <v>19.638000000000002</v>
      </c>
      <c r="O22" s="66">
        <f t="shared" si="5"/>
        <v>6</v>
      </c>
      <c r="P22" s="65">
        <f>VLOOKUP($A22,'Return Data'!$B$7:$R$2292,15,0)</f>
        <v>15.208299999999999</v>
      </c>
      <c r="Q22" s="66">
        <f t="shared" si="7"/>
        <v>4</v>
      </c>
      <c r="R22" s="65">
        <f>VLOOKUP($A22,'Return Data'!$B$7:$R$2292,16,0)</f>
        <v>13.8347</v>
      </c>
      <c r="S22" s="67">
        <f t="shared" si="6"/>
        <v>20</v>
      </c>
    </row>
    <row r="23" spans="1:19" x14ac:dyDescent="0.3">
      <c r="A23" s="63" t="s">
        <v>909</v>
      </c>
      <c r="B23" s="64">
        <f>VLOOKUP($A23,'Return Data'!$B$7:$R$2292,3,0)</f>
        <v>44616</v>
      </c>
      <c r="C23" s="65">
        <f>VLOOKUP($A23,'Return Data'!$B$7:$R$2292,4,0)</f>
        <v>16.0625</v>
      </c>
      <c r="D23" s="65">
        <f>VLOOKUP($A23,'Return Data'!$B$7:$R$2292,10,0)</f>
        <v>-9.7545999999999999</v>
      </c>
      <c r="E23" s="66">
        <f t="shared" si="0"/>
        <v>17</v>
      </c>
      <c r="F23" s="65">
        <f>VLOOKUP($A23,'Return Data'!$B$7:$R$2292,11,0)</f>
        <v>1.7625</v>
      </c>
      <c r="G23" s="66">
        <f t="shared" si="1"/>
        <v>4</v>
      </c>
      <c r="H23" s="65">
        <f>VLOOKUP($A23,'Return Data'!$B$7:$R$2292,12,0)</f>
        <v>11.8551</v>
      </c>
      <c r="I23" s="66">
        <f t="shared" si="2"/>
        <v>7</v>
      </c>
      <c r="J23" s="65">
        <f>VLOOKUP($A23,'Return Data'!$B$7:$R$2292,13,0)</f>
        <v>20.440100000000001</v>
      </c>
      <c r="K23" s="66">
        <f t="shared" si="3"/>
        <v>3</v>
      </c>
      <c r="L23" s="65">
        <f>VLOOKUP($A23,'Return Data'!$B$7:$R$2292,17,0)</f>
        <v>25.997900000000001</v>
      </c>
      <c r="M23" s="66">
        <f t="shared" si="4"/>
        <v>2</v>
      </c>
      <c r="N23" s="65"/>
      <c r="O23" s="66"/>
      <c r="P23" s="65"/>
      <c r="Q23" s="66"/>
      <c r="R23" s="65">
        <f>VLOOKUP($A23,'Return Data'!$B$7:$R$2292,16,0)</f>
        <v>24.581399999999999</v>
      </c>
      <c r="S23" s="67">
        <f t="shared" si="6"/>
        <v>1</v>
      </c>
    </row>
    <row r="24" spans="1:19" x14ac:dyDescent="0.3">
      <c r="A24" s="63" t="s">
        <v>911</v>
      </c>
      <c r="B24" s="64">
        <f>VLOOKUP($A24,'Return Data'!$B$7:$R$2292,3,0)</f>
        <v>44616</v>
      </c>
      <c r="C24" s="65">
        <f>VLOOKUP($A24,'Return Data'!$B$7:$R$2292,4,0)</f>
        <v>96.805999999999997</v>
      </c>
      <c r="D24" s="65">
        <f>VLOOKUP($A24,'Return Data'!$B$7:$R$2292,10,0)</f>
        <v>-9.4559999999999995</v>
      </c>
      <c r="E24" s="66">
        <f t="shared" si="0"/>
        <v>16</v>
      </c>
      <c r="F24" s="65">
        <f>VLOOKUP($A24,'Return Data'!$B$7:$R$2292,11,0)</f>
        <v>-2.7711000000000001</v>
      </c>
      <c r="G24" s="66">
        <f t="shared" si="1"/>
        <v>18</v>
      </c>
      <c r="H24" s="65">
        <f>VLOOKUP($A24,'Return Data'!$B$7:$R$2292,12,0)</f>
        <v>6.7792000000000003</v>
      </c>
      <c r="I24" s="66">
        <f t="shared" si="2"/>
        <v>20</v>
      </c>
      <c r="J24" s="65">
        <f>VLOOKUP($A24,'Return Data'!$B$7:$R$2292,13,0)</f>
        <v>14.0007</v>
      </c>
      <c r="K24" s="66">
        <f t="shared" si="3"/>
        <v>14</v>
      </c>
      <c r="L24" s="65">
        <f>VLOOKUP($A24,'Return Data'!$B$7:$R$2292,17,0)</f>
        <v>24.1874</v>
      </c>
      <c r="M24" s="66">
        <f t="shared" si="4"/>
        <v>4</v>
      </c>
      <c r="N24" s="65">
        <f>VLOOKUP($A24,'Return Data'!$B$7:$R$2292,14,0)</f>
        <v>23.465299999999999</v>
      </c>
      <c r="O24" s="66">
        <f t="shared" si="5"/>
        <v>2</v>
      </c>
      <c r="P24" s="65">
        <f>VLOOKUP($A24,'Return Data'!$B$7:$R$2292,15,0)</f>
        <v>18.0505</v>
      </c>
      <c r="Q24" s="66">
        <f t="shared" si="7"/>
        <v>1</v>
      </c>
      <c r="R24" s="65">
        <f>VLOOKUP($A24,'Return Data'!$B$7:$R$2292,16,0)</f>
        <v>23.502700000000001</v>
      </c>
      <c r="S24" s="67">
        <f t="shared" si="6"/>
        <v>2</v>
      </c>
    </row>
    <row r="25" spans="1:19" x14ac:dyDescent="0.3">
      <c r="A25" s="63" t="s">
        <v>913</v>
      </c>
      <c r="B25" s="64">
        <f>VLOOKUP($A25,'Return Data'!$B$7:$R$2292,3,0)</f>
        <v>44616</v>
      </c>
      <c r="C25" s="65">
        <f>VLOOKUP($A25,'Return Data'!$B$7:$R$2292,4,0)</f>
        <v>15.878</v>
      </c>
      <c r="D25" s="65">
        <f>VLOOKUP($A25,'Return Data'!$B$7:$R$2292,10,0)</f>
        <v>-9.782</v>
      </c>
      <c r="E25" s="66">
        <f t="shared" si="0"/>
        <v>18</v>
      </c>
      <c r="F25" s="65">
        <f>VLOOKUP($A25,'Return Data'!$B$7:$R$2292,11,0)</f>
        <v>-2.7774000000000001</v>
      </c>
      <c r="G25" s="66">
        <f t="shared" si="1"/>
        <v>19</v>
      </c>
      <c r="H25" s="65">
        <f>VLOOKUP($A25,'Return Data'!$B$7:$R$2292,12,0)</f>
        <v>11.1975</v>
      </c>
      <c r="I25" s="66">
        <f t="shared" si="2"/>
        <v>8</v>
      </c>
      <c r="J25" s="65">
        <f>VLOOKUP($A25,'Return Data'!$B$7:$R$2292,13,0)</f>
        <v>16.840199999999999</v>
      </c>
      <c r="K25" s="66">
        <f t="shared" si="3"/>
        <v>7</v>
      </c>
      <c r="L25" s="65">
        <f>VLOOKUP($A25,'Return Data'!$B$7:$R$2292,17,0)</f>
        <v>18.935099999999998</v>
      </c>
      <c r="M25" s="66">
        <f t="shared" si="4"/>
        <v>14</v>
      </c>
      <c r="N25" s="65"/>
      <c r="O25" s="66"/>
      <c r="P25" s="65"/>
      <c r="Q25" s="66"/>
      <c r="R25" s="65">
        <f>VLOOKUP($A25,'Return Data'!$B$7:$R$2292,16,0)</f>
        <v>21.652899999999999</v>
      </c>
      <c r="S25" s="67">
        <f t="shared" si="6"/>
        <v>4</v>
      </c>
    </row>
    <row r="26" spans="1:19" x14ac:dyDescent="0.3">
      <c r="A26" s="63" t="s">
        <v>1962</v>
      </c>
      <c r="B26" s="64">
        <f>VLOOKUP($A26,'Return Data'!$B$7:$R$2292,3,0)</f>
        <v>44616</v>
      </c>
      <c r="C26" s="65">
        <f>VLOOKUP($A26,'Return Data'!$B$7:$R$2292,4,0)</f>
        <v>25.369199999999999</v>
      </c>
      <c r="D26" s="65">
        <f>VLOOKUP($A26,'Return Data'!$B$7:$R$2292,10,0)</f>
        <v>-6.8791000000000002</v>
      </c>
      <c r="E26" s="66">
        <f t="shared" si="0"/>
        <v>2</v>
      </c>
      <c r="F26" s="65">
        <f>VLOOKUP($A26,'Return Data'!$B$7:$R$2292,11,0)</f>
        <v>3.0266999999999999</v>
      </c>
      <c r="G26" s="66">
        <f t="shared" si="1"/>
        <v>2</v>
      </c>
      <c r="H26" s="65">
        <f>VLOOKUP($A26,'Return Data'!$B$7:$R$2292,12,0)</f>
        <v>14.3406</v>
      </c>
      <c r="I26" s="66">
        <f t="shared" si="2"/>
        <v>1</v>
      </c>
      <c r="J26" s="65">
        <f>VLOOKUP($A26,'Return Data'!$B$7:$R$2292,13,0)</f>
        <v>20.471800000000002</v>
      </c>
      <c r="K26" s="66">
        <f t="shared" si="3"/>
        <v>2</v>
      </c>
      <c r="L26" s="65">
        <f>VLOOKUP($A26,'Return Data'!$B$7:$R$2292,17,0)</f>
        <v>20.612400000000001</v>
      </c>
      <c r="M26" s="66">
        <f t="shared" si="4"/>
        <v>11</v>
      </c>
      <c r="N26" s="65">
        <f>VLOOKUP($A26,'Return Data'!$B$7:$R$2292,14,0)</f>
        <v>19.282800000000002</v>
      </c>
      <c r="O26" s="66">
        <f t="shared" si="5"/>
        <v>7</v>
      </c>
      <c r="P26" s="65">
        <f>VLOOKUP($A26,'Return Data'!$B$7:$R$2292,15,0)</f>
        <v>14.237299999999999</v>
      </c>
      <c r="Q26" s="66">
        <f t="shared" si="7"/>
        <v>9</v>
      </c>
      <c r="R26" s="65">
        <f>VLOOKUP($A26,'Return Data'!$B$7:$R$2292,16,0)</f>
        <v>16.139800000000001</v>
      </c>
      <c r="S26" s="67">
        <f t="shared" si="6"/>
        <v>10</v>
      </c>
    </row>
    <row r="27" spans="1:19" x14ac:dyDescent="0.3">
      <c r="A27" s="63" t="s">
        <v>916</v>
      </c>
      <c r="B27" s="64">
        <f>VLOOKUP($A27,'Return Data'!$B$7:$R$2292,3,0)</f>
        <v>44616</v>
      </c>
      <c r="C27" s="65">
        <f>VLOOKUP($A27,'Return Data'!$B$7:$R$2292,4,0)</f>
        <v>793.76430000000005</v>
      </c>
      <c r="D27" s="65">
        <f>VLOOKUP($A27,'Return Data'!$B$7:$R$2292,10,0)</f>
        <v>-8.7971000000000004</v>
      </c>
      <c r="E27" s="66">
        <f t="shared" si="0"/>
        <v>11</v>
      </c>
      <c r="F27" s="65">
        <f>VLOOKUP($A27,'Return Data'!$B$7:$R$2292,11,0)</f>
        <v>-3.0527000000000002</v>
      </c>
      <c r="G27" s="66">
        <f t="shared" si="1"/>
        <v>20</v>
      </c>
      <c r="H27" s="65">
        <f>VLOOKUP($A27,'Return Data'!$B$7:$R$2292,12,0)</f>
        <v>8.2339000000000002</v>
      </c>
      <c r="I27" s="66">
        <f t="shared" si="2"/>
        <v>13</v>
      </c>
      <c r="J27" s="65">
        <f>VLOOKUP($A27,'Return Data'!$B$7:$R$2292,13,0)</f>
        <v>11.604100000000001</v>
      </c>
      <c r="K27" s="66">
        <f t="shared" si="3"/>
        <v>23</v>
      </c>
      <c r="L27" s="65">
        <f>VLOOKUP($A27,'Return Data'!$B$7:$R$2292,17,0)</f>
        <v>17.9054</v>
      </c>
      <c r="M27" s="66">
        <f t="shared" si="4"/>
        <v>19</v>
      </c>
      <c r="N27" s="65">
        <f>VLOOKUP($A27,'Return Data'!$B$7:$R$2292,14,0)</f>
        <v>16.723500000000001</v>
      </c>
      <c r="O27" s="66">
        <f t="shared" si="5"/>
        <v>17</v>
      </c>
      <c r="P27" s="65">
        <f>VLOOKUP($A27,'Return Data'!$B$7:$R$2292,15,0)</f>
        <v>9.8276000000000003</v>
      </c>
      <c r="Q27" s="66">
        <f t="shared" si="7"/>
        <v>21</v>
      </c>
      <c r="R27" s="65">
        <f>VLOOKUP($A27,'Return Data'!$B$7:$R$2292,16,0)</f>
        <v>12.411799999999999</v>
      </c>
      <c r="S27" s="67">
        <f t="shared" si="6"/>
        <v>25</v>
      </c>
    </row>
    <row r="28" spans="1:19" x14ac:dyDescent="0.3">
      <c r="A28" s="63" t="s">
        <v>920</v>
      </c>
      <c r="B28" s="64">
        <f>VLOOKUP($A28,'Return Data'!$B$7:$R$2292,3,0)</f>
        <v>44616</v>
      </c>
      <c r="C28" s="65">
        <f>VLOOKUP($A28,'Return Data'!$B$7:$R$2292,4,0)</f>
        <v>62.361400000000003</v>
      </c>
      <c r="D28" s="65">
        <f>VLOOKUP($A28,'Return Data'!$B$7:$R$2292,10,0)</f>
        <v>-11.285</v>
      </c>
      <c r="E28" s="66">
        <f t="shared" si="0"/>
        <v>23</v>
      </c>
      <c r="F28" s="65">
        <f>VLOOKUP($A28,'Return Data'!$B$7:$R$2292,11,0)</f>
        <v>2.2000999999999999</v>
      </c>
      <c r="G28" s="66">
        <f t="shared" si="1"/>
        <v>3</v>
      </c>
      <c r="H28" s="65">
        <f>VLOOKUP($A28,'Return Data'!$B$7:$R$2292,12,0)</f>
        <v>5.7892999999999999</v>
      </c>
      <c r="I28" s="66">
        <f t="shared" si="2"/>
        <v>23</v>
      </c>
      <c r="J28" s="65">
        <f>VLOOKUP($A28,'Return Data'!$B$7:$R$2292,13,0)</f>
        <v>23.2271</v>
      </c>
      <c r="K28" s="66">
        <f t="shared" si="3"/>
        <v>1</v>
      </c>
      <c r="L28" s="65">
        <f>VLOOKUP($A28,'Return Data'!$B$7:$R$2292,17,0)</f>
        <v>26.171399999999998</v>
      </c>
      <c r="M28" s="66">
        <f t="shared" si="4"/>
        <v>1</v>
      </c>
      <c r="N28" s="65">
        <f>VLOOKUP($A28,'Return Data'!$B$7:$R$2292,14,0)</f>
        <v>21.893699999999999</v>
      </c>
      <c r="O28" s="66">
        <f t="shared" si="5"/>
        <v>3</v>
      </c>
      <c r="P28" s="65">
        <f>VLOOKUP($A28,'Return Data'!$B$7:$R$2292,15,0)</f>
        <v>13.033099999999999</v>
      </c>
      <c r="Q28" s="66">
        <f t="shared" si="7"/>
        <v>11</v>
      </c>
      <c r="R28" s="65">
        <f>VLOOKUP($A28,'Return Data'!$B$7:$R$2292,16,0)</f>
        <v>17.282900000000001</v>
      </c>
      <c r="S28" s="67">
        <f t="shared" si="6"/>
        <v>7</v>
      </c>
    </row>
    <row r="29" spans="1:19" x14ac:dyDescent="0.3">
      <c r="A29" s="63" t="s">
        <v>1855</v>
      </c>
      <c r="B29" s="64">
        <f>VLOOKUP($A29,'Return Data'!$B$7:$R$2292,3,0)</f>
        <v>44616</v>
      </c>
      <c r="C29" s="65">
        <f>VLOOKUP($A29,'Return Data'!$B$7:$R$2292,4,0)</f>
        <v>353.70299999999997</v>
      </c>
      <c r="D29" s="65">
        <f>VLOOKUP($A29,'Return Data'!$B$7:$R$2292,10,0)</f>
        <v>-8.5669000000000004</v>
      </c>
      <c r="E29" s="66">
        <f t="shared" si="0"/>
        <v>9</v>
      </c>
      <c r="F29" s="65">
        <f>VLOOKUP($A29,'Return Data'!$B$7:$R$2292,11,0)</f>
        <v>0.45029999999999998</v>
      </c>
      <c r="G29" s="66">
        <f t="shared" si="1"/>
        <v>7</v>
      </c>
      <c r="H29" s="65">
        <f>VLOOKUP($A29,'Return Data'!$B$7:$R$2292,12,0)</f>
        <v>8.1054999999999993</v>
      </c>
      <c r="I29" s="66">
        <f t="shared" si="2"/>
        <v>14</v>
      </c>
      <c r="J29" s="65">
        <f>VLOOKUP($A29,'Return Data'!$B$7:$R$2292,13,0)</f>
        <v>16.4435</v>
      </c>
      <c r="K29" s="66">
        <f t="shared" si="3"/>
        <v>9</v>
      </c>
      <c r="L29" s="65">
        <f>VLOOKUP($A29,'Return Data'!$B$7:$R$2292,17,0)</f>
        <v>19.324200000000001</v>
      </c>
      <c r="M29" s="66">
        <f t="shared" si="4"/>
        <v>13</v>
      </c>
      <c r="N29" s="65">
        <f>VLOOKUP($A29,'Return Data'!$B$7:$R$2292,14,0)</f>
        <v>18.545100000000001</v>
      </c>
      <c r="O29" s="66">
        <f t="shared" si="5"/>
        <v>12</v>
      </c>
      <c r="P29" s="65">
        <f>VLOOKUP($A29,'Return Data'!$B$7:$R$2292,15,0)</f>
        <v>14.301399999999999</v>
      </c>
      <c r="Q29" s="66">
        <f t="shared" si="7"/>
        <v>8</v>
      </c>
      <c r="R29" s="65">
        <f>VLOOKUP($A29,'Return Data'!$B$7:$R$2292,16,0)</f>
        <v>16.324200000000001</v>
      </c>
      <c r="S29" s="67">
        <f t="shared" si="6"/>
        <v>9</v>
      </c>
    </row>
    <row r="30" spans="1:19" x14ac:dyDescent="0.3">
      <c r="A30" s="63" t="s">
        <v>922</v>
      </c>
      <c r="B30" s="64">
        <f>VLOOKUP($A30,'Return Data'!$B$7:$R$2292,3,0)</f>
        <v>44616</v>
      </c>
      <c r="C30" s="65">
        <f>VLOOKUP($A30,'Return Data'!$B$7:$R$2292,4,0)</f>
        <v>54.8142</v>
      </c>
      <c r="D30" s="65">
        <f>VLOOKUP($A30,'Return Data'!$B$7:$R$2292,10,0)</f>
        <v>-9.0259999999999998</v>
      </c>
      <c r="E30" s="66">
        <f t="shared" si="0"/>
        <v>12</v>
      </c>
      <c r="F30" s="65">
        <f>VLOOKUP($A30,'Return Data'!$B$7:$R$2292,11,0)</f>
        <v>-1.7358</v>
      </c>
      <c r="G30" s="66">
        <f t="shared" si="1"/>
        <v>13</v>
      </c>
      <c r="H30" s="65">
        <f>VLOOKUP($A30,'Return Data'!$B$7:$R$2292,12,0)</f>
        <v>14.2424</v>
      </c>
      <c r="I30" s="66">
        <f t="shared" si="2"/>
        <v>2</v>
      </c>
      <c r="J30" s="65">
        <f>VLOOKUP($A30,'Return Data'!$B$7:$R$2292,13,0)</f>
        <v>15.874499999999999</v>
      </c>
      <c r="K30" s="66">
        <f t="shared" si="3"/>
        <v>11</v>
      </c>
      <c r="L30" s="65">
        <f>VLOOKUP($A30,'Return Data'!$B$7:$R$2292,17,0)</f>
        <v>17.543099999999999</v>
      </c>
      <c r="M30" s="66">
        <f t="shared" si="4"/>
        <v>23</v>
      </c>
      <c r="N30" s="65">
        <f>VLOOKUP($A30,'Return Data'!$B$7:$R$2292,14,0)</f>
        <v>17.936399999999999</v>
      </c>
      <c r="O30" s="66">
        <f t="shared" si="5"/>
        <v>14</v>
      </c>
      <c r="P30" s="65">
        <f>VLOOKUP($A30,'Return Data'!$B$7:$R$2292,15,0)</f>
        <v>14.936199999999999</v>
      </c>
      <c r="Q30" s="66">
        <f t="shared" si="7"/>
        <v>5</v>
      </c>
      <c r="R30" s="65">
        <f>VLOOKUP($A30,'Return Data'!$B$7:$R$2292,16,0)</f>
        <v>14.9376</v>
      </c>
      <c r="S30" s="67">
        <f t="shared" si="6"/>
        <v>17</v>
      </c>
    </row>
    <row r="31" spans="1:19" x14ac:dyDescent="0.3">
      <c r="A31" s="63" t="s">
        <v>924</v>
      </c>
      <c r="B31" s="64">
        <f>VLOOKUP($A31,'Return Data'!$B$7:$R$2292,3,0)</f>
        <v>44616</v>
      </c>
      <c r="C31" s="65">
        <f>VLOOKUP($A31,'Return Data'!$B$7:$R$2292,4,0)</f>
        <v>326.38189999999997</v>
      </c>
      <c r="D31" s="65">
        <f>VLOOKUP($A31,'Return Data'!$B$7:$R$2292,10,0)</f>
        <v>-9.0370000000000008</v>
      </c>
      <c r="E31" s="66">
        <f t="shared" si="0"/>
        <v>13</v>
      </c>
      <c r="F31" s="65">
        <f>VLOOKUP($A31,'Return Data'!$B$7:$R$2292,11,0)</f>
        <v>-4.8491</v>
      </c>
      <c r="G31" s="66">
        <f t="shared" si="1"/>
        <v>25</v>
      </c>
      <c r="H31" s="65">
        <f>VLOOKUP($A31,'Return Data'!$B$7:$R$2292,12,0)</f>
        <v>4.1603000000000003</v>
      </c>
      <c r="I31" s="66">
        <f t="shared" si="2"/>
        <v>25</v>
      </c>
      <c r="J31" s="65">
        <f>VLOOKUP($A31,'Return Data'!$B$7:$R$2292,13,0)</f>
        <v>6.4438000000000004</v>
      </c>
      <c r="K31" s="66">
        <f t="shared" si="3"/>
        <v>26</v>
      </c>
      <c r="L31" s="65">
        <f>VLOOKUP($A31,'Return Data'!$B$7:$R$2292,17,0)</f>
        <v>16.791499999999999</v>
      </c>
      <c r="M31" s="66">
        <f t="shared" si="4"/>
        <v>24</v>
      </c>
      <c r="N31" s="65">
        <f>VLOOKUP($A31,'Return Data'!$B$7:$R$2292,14,0)</f>
        <v>17.756399999999999</v>
      </c>
      <c r="O31" s="66">
        <f t="shared" si="5"/>
        <v>16</v>
      </c>
      <c r="P31" s="65">
        <f>VLOOKUP($A31,'Return Data'!$B$7:$R$2292,15,0)</f>
        <v>13.293799999999999</v>
      </c>
      <c r="Q31" s="66">
        <f t="shared" si="7"/>
        <v>10</v>
      </c>
      <c r="R31" s="65">
        <f>VLOOKUP($A31,'Return Data'!$B$7:$R$2292,16,0)</f>
        <v>15.2849</v>
      </c>
      <c r="S31" s="67">
        <f t="shared" si="6"/>
        <v>16</v>
      </c>
    </row>
    <row r="32" spans="1:19" x14ac:dyDescent="0.3">
      <c r="A32" s="63" t="s">
        <v>925</v>
      </c>
      <c r="B32" s="64">
        <f>VLOOKUP($A32,'Return Data'!$B$7:$R$2292,3,0)</f>
        <v>44616</v>
      </c>
      <c r="C32" s="65">
        <f>VLOOKUP($A32,'Return Data'!$B$7:$R$2292,4,0)</f>
        <v>15.42</v>
      </c>
      <c r="D32" s="65">
        <f>VLOOKUP($A32,'Return Data'!$B$7:$R$2292,10,0)</f>
        <v>-11.5318</v>
      </c>
      <c r="E32" s="66">
        <f t="shared" si="0"/>
        <v>25</v>
      </c>
      <c r="F32" s="65">
        <f>VLOOKUP($A32,'Return Data'!$B$7:$R$2292,11,0)</f>
        <v>-1.0269999999999999</v>
      </c>
      <c r="G32" s="66">
        <f t="shared" si="1"/>
        <v>9</v>
      </c>
      <c r="H32" s="65">
        <f>VLOOKUP($A32,'Return Data'!$B$7:$R$2292,12,0)</f>
        <v>13.632999999999999</v>
      </c>
      <c r="I32" s="66">
        <f t="shared" si="2"/>
        <v>4</v>
      </c>
      <c r="J32" s="65">
        <f>VLOOKUP($A32,'Return Data'!$B$7:$R$2292,13,0)</f>
        <v>15.7658</v>
      </c>
      <c r="K32" s="66">
        <f t="shared" si="3"/>
        <v>12</v>
      </c>
      <c r="L32" s="65">
        <f>VLOOKUP($A32,'Return Data'!$B$7:$R$2292,17,0)</f>
        <v>21.095199999999998</v>
      </c>
      <c r="M32" s="66">
        <f t="shared" si="4"/>
        <v>9</v>
      </c>
      <c r="N32" s="65"/>
      <c r="O32" s="66"/>
      <c r="P32" s="65"/>
      <c r="Q32" s="66"/>
      <c r="R32" s="65">
        <f>VLOOKUP($A32,'Return Data'!$B$7:$R$2292,16,0)</f>
        <v>21.520499999999998</v>
      </c>
      <c r="S32" s="67">
        <f t="shared" si="6"/>
        <v>5</v>
      </c>
    </row>
    <row r="33" spans="1:19" x14ac:dyDescent="0.3">
      <c r="A33" s="63" t="s">
        <v>927</v>
      </c>
      <c r="B33" s="64">
        <f>VLOOKUP($A33,'Return Data'!$B$7:$R$2292,3,0)</f>
        <v>44616</v>
      </c>
      <c r="C33" s="65">
        <f>VLOOKUP($A33,'Return Data'!$B$7:$R$2292,4,0)</f>
        <v>93.774199999999993</v>
      </c>
      <c r="D33" s="65">
        <f>VLOOKUP($A33,'Return Data'!$B$7:$R$2292,10,0)</f>
        <v>-10.160600000000001</v>
      </c>
      <c r="E33" s="66">
        <f t="shared" si="0"/>
        <v>20</v>
      </c>
      <c r="F33" s="65">
        <f>VLOOKUP($A33,'Return Data'!$B$7:$R$2292,11,0)</f>
        <v>-3.7267999999999999</v>
      </c>
      <c r="G33" s="66">
        <f t="shared" si="1"/>
        <v>24</v>
      </c>
      <c r="H33" s="65">
        <f>VLOOKUP($A33,'Return Data'!$B$7:$R$2292,12,0)</f>
        <v>5.4885000000000002</v>
      </c>
      <c r="I33" s="66">
        <f t="shared" si="2"/>
        <v>24</v>
      </c>
      <c r="J33" s="65">
        <f>VLOOKUP($A33,'Return Data'!$B$7:$R$2292,13,0)</f>
        <v>13.892899999999999</v>
      </c>
      <c r="K33" s="66">
        <f t="shared" si="3"/>
        <v>15</v>
      </c>
      <c r="L33" s="65">
        <f>VLOOKUP($A33,'Return Data'!$B$7:$R$2292,17,0)</f>
        <v>22.436399999999999</v>
      </c>
      <c r="M33" s="66">
        <f t="shared" si="4"/>
        <v>7</v>
      </c>
      <c r="N33" s="65">
        <f>VLOOKUP($A33,'Return Data'!$B$7:$R$2292,14,0)</f>
        <v>16.193100000000001</v>
      </c>
      <c r="O33" s="66">
        <f t="shared" si="5"/>
        <v>19</v>
      </c>
      <c r="P33" s="65">
        <f>VLOOKUP($A33,'Return Data'!$B$7:$R$2292,15,0)</f>
        <v>11.303100000000001</v>
      </c>
      <c r="Q33" s="66">
        <f t="shared" si="7"/>
        <v>18</v>
      </c>
      <c r="R33" s="65">
        <f>VLOOKUP($A33,'Return Data'!$B$7:$R$2292,16,0)</f>
        <v>12.6768</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-9.2438653846153862</v>
      </c>
      <c r="E35" s="74"/>
      <c r="F35" s="75">
        <f>AVERAGE(F8:F33)</f>
        <v>-1.435169230769231</v>
      </c>
      <c r="G35" s="74"/>
      <c r="H35" s="75">
        <f>AVERAGE(H8:H33)</f>
        <v>8.8918384615384625</v>
      </c>
      <c r="I35" s="74"/>
      <c r="J35" s="75">
        <f>AVERAGE(J8:J33)</f>
        <v>15.029411538461543</v>
      </c>
      <c r="K35" s="74"/>
      <c r="L35" s="75">
        <f>AVERAGE(L8:L33)</f>
        <v>19.979538461538461</v>
      </c>
      <c r="M35" s="74"/>
      <c r="N35" s="75">
        <f>AVERAGE(N8:N33)</f>
        <v>18.693500000000004</v>
      </c>
      <c r="O35" s="74"/>
      <c r="P35" s="75">
        <f>AVERAGE(P8:P33)</f>
        <v>13.458042857142853</v>
      </c>
      <c r="Q35" s="74"/>
      <c r="R35" s="75">
        <f>AVERAGE(R8:R33)</f>
        <v>16.525423076923076</v>
      </c>
      <c r="S35" s="76"/>
    </row>
    <row r="36" spans="1:19" x14ac:dyDescent="0.3">
      <c r="A36" s="73" t="s">
        <v>28</v>
      </c>
      <c r="B36" s="74"/>
      <c r="C36" s="74"/>
      <c r="D36" s="75">
        <f>MIN(D8:D33)</f>
        <v>-11.8344</v>
      </c>
      <c r="E36" s="74"/>
      <c r="F36" s="75">
        <f>MIN(F8:F33)</f>
        <v>-6.5347</v>
      </c>
      <c r="G36" s="74"/>
      <c r="H36" s="75">
        <f>MIN(H8:H33)</f>
        <v>1.9662999999999999</v>
      </c>
      <c r="I36" s="74"/>
      <c r="J36" s="75">
        <f>MIN(J8:J33)</f>
        <v>6.4438000000000004</v>
      </c>
      <c r="K36" s="74"/>
      <c r="L36" s="75">
        <f>MIN(L8:L33)</f>
        <v>14.057700000000001</v>
      </c>
      <c r="M36" s="74"/>
      <c r="N36" s="75">
        <f>MIN(N8:N33)</f>
        <v>14.6877</v>
      </c>
      <c r="O36" s="74"/>
      <c r="P36" s="75">
        <f>MIN(P8:P33)</f>
        <v>9.8276000000000003</v>
      </c>
      <c r="Q36" s="74"/>
      <c r="R36" s="75">
        <f>MIN(R8:R33)</f>
        <v>11.0082</v>
      </c>
      <c r="S36" s="76"/>
    </row>
    <row r="37" spans="1:19" ht="15" thickBot="1" x14ac:dyDescent="0.35">
      <c r="A37" s="77" t="s">
        <v>29</v>
      </c>
      <c r="B37" s="78"/>
      <c r="C37" s="78"/>
      <c r="D37" s="79">
        <f>MAX(D8:D33)</f>
        <v>-6.3273999999999999</v>
      </c>
      <c r="E37" s="78"/>
      <c r="F37" s="79">
        <f>MAX(F8:F33)</f>
        <v>5.2060000000000004</v>
      </c>
      <c r="G37" s="78"/>
      <c r="H37" s="79">
        <f>MAX(H8:H33)</f>
        <v>14.3406</v>
      </c>
      <c r="I37" s="78"/>
      <c r="J37" s="79">
        <f>MAX(J8:J33)</f>
        <v>23.2271</v>
      </c>
      <c r="K37" s="78"/>
      <c r="L37" s="79">
        <f>MAX(L8:L33)</f>
        <v>26.171399999999998</v>
      </c>
      <c r="M37" s="78"/>
      <c r="N37" s="79">
        <f>MAX(N8:N33)</f>
        <v>24.2864</v>
      </c>
      <c r="O37" s="78"/>
      <c r="P37" s="79">
        <f>MAX(P8:P33)</f>
        <v>18.0505</v>
      </c>
      <c r="Q37" s="78"/>
      <c r="R37" s="79">
        <f>MAX(R8:R33)</f>
        <v>24.581399999999999</v>
      </c>
      <c r="S37" s="80"/>
    </row>
    <row r="38" spans="1:19" x14ac:dyDescent="0.3">
      <c r="A38" s="112" t="s">
        <v>432</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1850</v>
      </c>
      <c r="B8" s="64">
        <f>VLOOKUP($A8,'Return Data'!$B$7:$R$2292,3,0)</f>
        <v>44616</v>
      </c>
      <c r="C8" s="65">
        <f>VLOOKUP($A8,'Return Data'!$B$7:$R$2292,4,0)</f>
        <v>733.94168295501504</v>
      </c>
      <c r="D8" s="65">
        <f>VLOOKUP($A8,'Return Data'!$B$7:$R$2292,10,0)</f>
        <v>-11.0923</v>
      </c>
      <c r="E8" s="66">
        <f t="shared" ref="E8:E33" si="0">RANK(D8,D$8:D$33,0)</f>
        <v>22</v>
      </c>
      <c r="F8" s="65">
        <f>VLOOKUP($A8,'Return Data'!$B$7:$R$2292,11,0)</f>
        <v>-3.1038000000000001</v>
      </c>
      <c r="G8" s="66">
        <f t="shared" ref="G8:G33" si="1">RANK(F8,F$8:F$33,0)</f>
        <v>17</v>
      </c>
      <c r="H8" s="65">
        <f>VLOOKUP($A8,'Return Data'!$B$7:$R$2292,12,0)</f>
        <v>7.3483999999999998</v>
      </c>
      <c r="I8" s="66">
        <f t="shared" ref="I8:I33" si="2">RANK(H8,H$8:H$33,0)</f>
        <v>13</v>
      </c>
      <c r="J8" s="65">
        <f>VLOOKUP($A8,'Return Data'!$B$7:$R$2292,13,0)</f>
        <v>11.513500000000001</v>
      </c>
      <c r="K8" s="66">
        <f t="shared" ref="K8:K32" si="3">RANK(J8,J$8:J$33,0)</f>
        <v>19</v>
      </c>
      <c r="L8" s="65">
        <f>VLOOKUP($A8,'Return Data'!$B$7:$R$2292,17,0)</f>
        <v>17.423400000000001</v>
      </c>
      <c r="M8" s="66">
        <f t="shared" ref="M8:M32" si="4">RANK(L8,L$8:L$33,0)</f>
        <v>14</v>
      </c>
      <c r="N8" s="65">
        <f>VLOOKUP($A8,'Return Data'!$B$7:$R$2292,14,0)</f>
        <v>17.6858</v>
      </c>
      <c r="O8" s="66">
        <f t="shared" ref="O8:O31" si="5">RANK(N8,N$8:N$33,0)</f>
        <v>11</v>
      </c>
      <c r="P8" s="65">
        <f>VLOOKUP($A8,'Return Data'!$B$7:$R$2292,15,0)</f>
        <v>11.0236</v>
      </c>
      <c r="Q8" s="66">
        <f t="shared" ref="Q8:Q31" si="6">RANK(P8,P$8:P$33,0)</f>
        <v>16</v>
      </c>
      <c r="R8" s="65">
        <f>VLOOKUP($A8,'Return Data'!$B$7:$R$2292,16,0)</f>
        <v>17.5017</v>
      </c>
      <c r="S8" s="67">
        <f t="shared" ref="S8:S32" si="7">RANK(R8,R$8:R$33,0)</f>
        <v>9</v>
      </c>
    </row>
    <row r="9" spans="1:20" x14ac:dyDescent="0.3">
      <c r="A9" s="63" t="s">
        <v>884</v>
      </c>
      <c r="B9" s="64">
        <f>VLOOKUP($A9,'Return Data'!$B$7:$R$2292,3,0)</f>
        <v>44616</v>
      </c>
      <c r="C9" s="65">
        <f>VLOOKUP($A9,'Return Data'!$B$7:$R$2292,4,0)</f>
        <v>18.73</v>
      </c>
      <c r="D9" s="65">
        <f>VLOOKUP($A9,'Return Data'!$B$7:$R$2292,10,0)</f>
        <v>-11.7342</v>
      </c>
      <c r="E9" s="66">
        <f t="shared" si="0"/>
        <v>24</v>
      </c>
      <c r="F9" s="65">
        <f>VLOOKUP($A9,'Return Data'!$B$7:$R$2292,11,0)</f>
        <v>-3.9979</v>
      </c>
      <c r="G9" s="66">
        <f t="shared" si="1"/>
        <v>23</v>
      </c>
      <c r="H9" s="65">
        <f>VLOOKUP($A9,'Return Data'!$B$7:$R$2292,12,0)</f>
        <v>10.6974</v>
      </c>
      <c r="I9" s="66">
        <f t="shared" si="2"/>
        <v>6</v>
      </c>
      <c r="J9" s="65">
        <f>VLOOKUP($A9,'Return Data'!$B$7:$R$2292,13,0)</f>
        <v>18.4693</v>
      </c>
      <c r="K9" s="66">
        <f t="shared" si="3"/>
        <v>3</v>
      </c>
      <c r="L9" s="65">
        <f>VLOOKUP($A9,'Return Data'!$B$7:$R$2292,17,0)</f>
        <v>22.867100000000001</v>
      </c>
      <c r="M9" s="66">
        <f t="shared" si="4"/>
        <v>4</v>
      </c>
      <c r="N9" s="65">
        <f>VLOOKUP($A9,'Return Data'!$B$7:$R$2292,14,0)</f>
        <v>22.268599999999999</v>
      </c>
      <c r="O9" s="66">
        <f t="shared" si="5"/>
        <v>1</v>
      </c>
      <c r="P9" s="65"/>
      <c r="Q9" s="66"/>
      <c r="R9" s="65">
        <f>VLOOKUP($A9,'Return Data'!$B$7:$R$2292,16,0)</f>
        <v>20.634399999999999</v>
      </c>
      <c r="S9" s="67">
        <f t="shared" si="7"/>
        <v>3</v>
      </c>
    </row>
    <row r="10" spans="1:20" x14ac:dyDescent="0.3">
      <c r="A10" s="63" t="s">
        <v>886</v>
      </c>
      <c r="B10" s="64">
        <f>VLOOKUP($A10,'Return Data'!$B$7:$R$2292,3,0)</f>
        <v>44616</v>
      </c>
      <c r="C10" s="65">
        <f>VLOOKUP($A10,'Return Data'!$B$7:$R$2292,4,0)</f>
        <v>50.41</v>
      </c>
      <c r="D10" s="65">
        <f>VLOOKUP($A10,'Return Data'!$B$7:$R$2292,10,0)</f>
        <v>-9.5623000000000005</v>
      </c>
      <c r="E10" s="66">
        <f t="shared" si="0"/>
        <v>14</v>
      </c>
      <c r="F10" s="65">
        <f>VLOOKUP($A10,'Return Data'!$B$7:$R$2292,11,0)</f>
        <v>-3.9809999999999999</v>
      </c>
      <c r="G10" s="66">
        <f t="shared" si="1"/>
        <v>22</v>
      </c>
      <c r="H10" s="65">
        <f>VLOOKUP($A10,'Return Data'!$B$7:$R$2292,12,0)</f>
        <v>6.8235000000000001</v>
      </c>
      <c r="I10" s="66">
        <f t="shared" si="2"/>
        <v>16</v>
      </c>
      <c r="J10" s="65">
        <f>VLOOKUP($A10,'Return Data'!$B$7:$R$2292,13,0)</f>
        <v>15.3811</v>
      </c>
      <c r="K10" s="66">
        <f t="shared" si="3"/>
        <v>9</v>
      </c>
      <c r="L10" s="65">
        <f>VLOOKUP($A10,'Return Data'!$B$7:$R$2292,17,0)</f>
        <v>16.510100000000001</v>
      </c>
      <c r="M10" s="66">
        <f t="shared" si="4"/>
        <v>20</v>
      </c>
      <c r="N10" s="65">
        <f>VLOOKUP($A10,'Return Data'!$B$7:$R$2292,14,0)</f>
        <v>17.795100000000001</v>
      </c>
      <c r="O10" s="66">
        <f t="shared" si="5"/>
        <v>9</v>
      </c>
      <c r="P10" s="65">
        <f>VLOOKUP($A10,'Return Data'!$B$7:$R$2292,15,0)</f>
        <v>10.9991</v>
      </c>
      <c r="Q10" s="66">
        <f t="shared" si="6"/>
        <v>17</v>
      </c>
      <c r="R10" s="65">
        <f>VLOOKUP($A10,'Return Data'!$B$7:$R$2292,16,0)</f>
        <v>12.878</v>
      </c>
      <c r="S10" s="67">
        <f t="shared" si="7"/>
        <v>16</v>
      </c>
    </row>
    <row r="11" spans="1:20" x14ac:dyDescent="0.3">
      <c r="A11" s="63" t="s">
        <v>888</v>
      </c>
      <c r="B11" s="64">
        <f>VLOOKUP($A11,'Return Data'!$B$7:$R$2292,3,0)</f>
        <v>44616</v>
      </c>
      <c r="C11" s="65">
        <f>VLOOKUP($A11,'Return Data'!$B$7:$R$2292,4,0)</f>
        <v>149.07</v>
      </c>
      <c r="D11" s="65">
        <f>VLOOKUP($A11,'Return Data'!$B$7:$R$2292,10,0)</f>
        <v>-8.6412999999999993</v>
      </c>
      <c r="E11" s="66">
        <f t="shared" si="0"/>
        <v>7</v>
      </c>
      <c r="F11" s="65">
        <f>VLOOKUP($A11,'Return Data'!$B$7:$R$2292,11,0)</f>
        <v>-1.8824000000000001</v>
      </c>
      <c r="G11" s="66">
        <f t="shared" si="1"/>
        <v>10</v>
      </c>
      <c r="H11" s="65">
        <f>VLOOKUP($A11,'Return Data'!$B$7:$R$2292,12,0)</f>
        <v>9.7151999999999994</v>
      </c>
      <c r="I11" s="66">
        <f t="shared" si="2"/>
        <v>9</v>
      </c>
      <c r="J11" s="65">
        <f>VLOOKUP($A11,'Return Data'!$B$7:$R$2292,13,0)</f>
        <v>13.985300000000001</v>
      </c>
      <c r="K11" s="66">
        <f t="shared" si="3"/>
        <v>13</v>
      </c>
      <c r="L11" s="65">
        <f>VLOOKUP($A11,'Return Data'!$B$7:$R$2292,17,0)</f>
        <v>19.982099999999999</v>
      </c>
      <c r="M11" s="66">
        <f t="shared" si="4"/>
        <v>8</v>
      </c>
      <c r="N11" s="65">
        <f>VLOOKUP($A11,'Return Data'!$B$7:$R$2292,14,0)</f>
        <v>19.5305</v>
      </c>
      <c r="O11" s="66">
        <f t="shared" si="5"/>
        <v>4</v>
      </c>
      <c r="P11" s="65">
        <f>VLOOKUP($A11,'Return Data'!$B$7:$R$2292,15,0)</f>
        <v>15.400399999999999</v>
      </c>
      <c r="Q11" s="66">
        <f t="shared" si="6"/>
        <v>2</v>
      </c>
      <c r="R11" s="65">
        <f>VLOOKUP($A11,'Return Data'!$B$7:$R$2292,16,0)</f>
        <v>17.258800000000001</v>
      </c>
      <c r="S11" s="67">
        <f t="shared" si="7"/>
        <v>11</v>
      </c>
    </row>
    <row r="12" spans="1:20" x14ac:dyDescent="0.3">
      <c r="A12" s="63" t="s">
        <v>890</v>
      </c>
      <c r="B12" s="64">
        <f>VLOOKUP($A12,'Return Data'!$B$7:$R$2292,3,0)</f>
        <v>44616</v>
      </c>
      <c r="C12" s="65">
        <f>VLOOKUP($A12,'Return Data'!$B$7:$R$2292,4,0)</f>
        <v>323.22699999999998</v>
      </c>
      <c r="D12" s="65">
        <f>VLOOKUP($A12,'Return Data'!$B$7:$R$2292,10,0)</f>
        <v>-9.5820000000000007</v>
      </c>
      <c r="E12" s="66">
        <f t="shared" si="0"/>
        <v>15</v>
      </c>
      <c r="F12" s="65">
        <f>VLOOKUP($A12,'Return Data'!$B$7:$R$2292,11,0)</f>
        <v>-6.9733000000000001</v>
      </c>
      <c r="G12" s="66">
        <f t="shared" si="1"/>
        <v>26</v>
      </c>
      <c r="H12" s="65">
        <f>VLOOKUP($A12,'Return Data'!$B$7:$R$2292,12,0)</f>
        <v>1.2521</v>
      </c>
      <c r="I12" s="66">
        <f t="shared" si="2"/>
        <v>26</v>
      </c>
      <c r="J12" s="65">
        <f>VLOOKUP($A12,'Return Data'!$B$7:$R$2292,13,0)</f>
        <v>9.3084000000000007</v>
      </c>
      <c r="K12" s="66">
        <f t="shared" si="3"/>
        <v>24</v>
      </c>
      <c r="L12" s="65">
        <f>VLOOKUP($A12,'Return Data'!$B$7:$R$2292,17,0)</f>
        <v>16.7361</v>
      </c>
      <c r="M12" s="66">
        <f t="shared" si="4"/>
        <v>18</v>
      </c>
      <c r="N12" s="65">
        <f>VLOOKUP($A12,'Return Data'!$B$7:$R$2292,14,0)</f>
        <v>16.805</v>
      </c>
      <c r="O12" s="66">
        <f t="shared" si="5"/>
        <v>15</v>
      </c>
      <c r="P12" s="65">
        <f>VLOOKUP($A12,'Return Data'!$B$7:$R$2292,15,0)</f>
        <v>11.870100000000001</v>
      </c>
      <c r="Q12" s="66">
        <f t="shared" si="6"/>
        <v>13</v>
      </c>
      <c r="R12" s="65">
        <f>VLOOKUP($A12,'Return Data'!$B$7:$R$2292,16,0)</f>
        <v>17.292300000000001</v>
      </c>
      <c r="S12" s="67">
        <f t="shared" si="7"/>
        <v>10</v>
      </c>
    </row>
    <row r="13" spans="1:20" x14ac:dyDescent="0.3">
      <c r="A13" s="63" t="s">
        <v>892</v>
      </c>
      <c r="B13" s="64">
        <f>VLOOKUP($A13,'Return Data'!$B$7:$R$2292,3,0)</f>
        <v>44616</v>
      </c>
      <c r="C13" s="65">
        <f>VLOOKUP($A13,'Return Data'!$B$7:$R$2292,4,0)</f>
        <v>48.173000000000002</v>
      </c>
      <c r="D13" s="65">
        <f>VLOOKUP($A13,'Return Data'!$B$7:$R$2292,10,0)</f>
        <v>-8.7805</v>
      </c>
      <c r="E13" s="66">
        <f t="shared" si="0"/>
        <v>9</v>
      </c>
      <c r="F13" s="65">
        <f>VLOOKUP($A13,'Return Data'!$B$7:$R$2292,11,0)</f>
        <v>-2.1133000000000002</v>
      </c>
      <c r="G13" s="66">
        <f t="shared" si="1"/>
        <v>11</v>
      </c>
      <c r="H13" s="65">
        <f>VLOOKUP($A13,'Return Data'!$B$7:$R$2292,12,0)</f>
        <v>7.0749000000000004</v>
      </c>
      <c r="I13" s="66">
        <f t="shared" si="2"/>
        <v>15</v>
      </c>
      <c r="J13" s="65">
        <f>VLOOKUP($A13,'Return Data'!$B$7:$R$2292,13,0)</f>
        <v>11.3569</v>
      </c>
      <c r="K13" s="66">
        <f t="shared" si="3"/>
        <v>21</v>
      </c>
      <c r="L13" s="65">
        <f>VLOOKUP($A13,'Return Data'!$B$7:$R$2292,17,0)</f>
        <v>19.003299999999999</v>
      </c>
      <c r="M13" s="66">
        <f t="shared" si="4"/>
        <v>10</v>
      </c>
      <c r="N13" s="65">
        <f>VLOOKUP($A13,'Return Data'!$B$7:$R$2292,14,0)</f>
        <v>18.232299999999999</v>
      </c>
      <c r="O13" s="66">
        <f t="shared" si="5"/>
        <v>6</v>
      </c>
      <c r="P13" s="65">
        <f>VLOOKUP($A13,'Return Data'!$B$7:$R$2292,15,0)</f>
        <v>14.543900000000001</v>
      </c>
      <c r="Q13" s="66">
        <f t="shared" si="6"/>
        <v>3</v>
      </c>
      <c r="R13" s="65">
        <f>VLOOKUP($A13,'Return Data'!$B$7:$R$2292,16,0)</f>
        <v>11.2805</v>
      </c>
      <c r="S13" s="67">
        <f t="shared" si="7"/>
        <v>26</v>
      </c>
    </row>
    <row r="14" spans="1:20" x14ac:dyDescent="0.3">
      <c r="A14" s="63" t="s">
        <v>893</v>
      </c>
      <c r="B14" s="64">
        <f>VLOOKUP($A14,'Return Data'!$B$7:$R$2292,3,0)</f>
        <v>44616</v>
      </c>
      <c r="C14" s="65">
        <f>VLOOKUP($A14,'Return Data'!$B$7:$R$2292,4,0)</f>
        <v>111.9708</v>
      </c>
      <c r="D14" s="65">
        <f>VLOOKUP($A14,'Return Data'!$B$7:$R$2292,10,0)</f>
        <v>-11.993399999999999</v>
      </c>
      <c r="E14" s="66">
        <f t="shared" si="0"/>
        <v>26</v>
      </c>
      <c r="F14" s="65">
        <f>VLOOKUP($A14,'Return Data'!$B$7:$R$2292,11,0)</f>
        <v>-3.0024999999999999</v>
      </c>
      <c r="G14" s="66">
        <f t="shared" si="1"/>
        <v>16</v>
      </c>
      <c r="H14" s="65">
        <f>VLOOKUP($A14,'Return Data'!$B$7:$R$2292,12,0)</f>
        <v>6.4451000000000001</v>
      </c>
      <c r="I14" s="66">
        <f t="shared" si="2"/>
        <v>18</v>
      </c>
      <c r="J14" s="65">
        <f>VLOOKUP($A14,'Return Data'!$B$7:$R$2292,13,0)</f>
        <v>11.5016</v>
      </c>
      <c r="K14" s="66">
        <f t="shared" si="3"/>
        <v>20</v>
      </c>
      <c r="L14" s="65">
        <f>VLOOKUP($A14,'Return Data'!$B$7:$R$2292,17,0)</f>
        <v>18.634899999999998</v>
      </c>
      <c r="M14" s="66">
        <f t="shared" si="4"/>
        <v>11</v>
      </c>
      <c r="N14" s="65">
        <f>VLOOKUP($A14,'Return Data'!$B$7:$R$2292,14,0)</f>
        <v>14.3405</v>
      </c>
      <c r="O14" s="66">
        <f t="shared" si="5"/>
        <v>21</v>
      </c>
      <c r="P14" s="65">
        <f>VLOOKUP($A14,'Return Data'!$B$7:$R$2292,15,0)</f>
        <v>10.089700000000001</v>
      </c>
      <c r="Q14" s="66">
        <f t="shared" si="6"/>
        <v>19</v>
      </c>
      <c r="R14" s="65">
        <f>VLOOKUP($A14,'Return Data'!$B$7:$R$2292,16,0)</f>
        <v>15.2742</v>
      </c>
      <c r="S14" s="67">
        <f t="shared" si="7"/>
        <v>12</v>
      </c>
    </row>
    <row r="15" spans="1:20" x14ac:dyDescent="0.3">
      <c r="A15" s="63" t="s">
        <v>1973</v>
      </c>
      <c r="B15" s="64">
        <f>VLOOKUP($A15,'Return Data'!$B$7:$R$2292,3,0)</f>
        <v>44616</v>
      </c>
      <c r="C15" s="65">
        <f>VLOOKUP($A15,'Return Data'!$B$7:$R$2292,4,0)</f>
        <v>229.37237307406099</v>
      </c>
      <c r="D15" s="65">
        <f>VLOOKUP($A15,'Return Data'!$B$7:$R$2292,10,0)</f>
        <v>-10.265000000000001</v>
      </c>
      <c r="E15" s="66">
        <f t="shared" si="0"/>
        <v>19</v>
      </c>
      <c r="F15" s="65">
        <f>VLOOKUP($A15,'Return Data'!$B$7:$R$2292,11,0)</f>
        <v>0.2722</v>
      </c>
      <c r="G15" s="66">
        <f t="shared" si="1"/>
        <v>5</v>
      </c>
      <c r="H15" s="65">
        <f>VLOOKUP($A15,'Return Data'!$B$7:$R$2292,12,0)</f>
        <v>9.1684000000000001</v>
      </c>
      <c r="I15" s="66">
        <f t="shared" si="2"/>
        <v>10</v>
      </c>
      <c r="J15" s="65">
        <f>VLOOKUP($A15,'Return Data'!$B$7:$R$2292,13,0)</f>
        <v>15.5189</v>
      </c>
      <c r="K15" s="66">
        <f t="shared" si="3"/>
        <v>8</v>
      </c>
      <c r="L15" s="65">
        <f>VLOOKUP($A15,'Return Data'!$B$7:$R$2292,17,0)</f>
        <v>21.874400000000001</v>
      </c>
      <c r="M15" s="66">
        <f t="shared" si="4"/>
        <v>6</v>
      </c>
      <c r="N15" s="65">
        <f>VLOOKUP($A15,'Return Data'!$B$7:$R$2292,14,0)</f>
        <v>17.601600000000001</v>
      </c>
      <c r="O15" s="66">
        <f t="shared" si="5"/>
        <v>12</v>
      </c>
      <c r="P15" s="65">
        <f>VLOOKUP($A15,'Return Data'!$B$7:$R$2292,15,0)</f>
        <v>12.205299999999999</v>
      </c>
      <c r="Q15" s="66">
        <f t="shared" si="6"/>
        <v>10</v>
      </c>
      <c r="R15" s="65">
        <f>VLOOKUP($A15,'Return Data'!$B$7:$R$2292,16,0)</f>
        <v>11.8225</v>
      </c>
      <c r="S15" s="67">
        <f t="shared" si="7"/>
        <v>21</v>
      </c>
    </row>
    <row r="16" spans="1:20" x14ac:dyDescent="0.3">
      <c r="A16" s="63" t="s">
        <v>896</v>
      </c>
      <c r="B16" s="64">
        <f>VLOOKUP($A16,'Return Data'!$B$7:$R$2292,3,0)</f>
        <v>44616</v>
      </c>
      <c r="C16" s="65">
        <f>VLOOKUP($A16,'Return Data'!$B$7:$R$2292,4,0)</f>
        <v>14.6601</v>
      </c>
      <c r="D16" s="65">
        <f>VLOOKUP($A16,'Return Data'!$B$7:$R$2292,10,0)</f>
        <v>-8.0236999999999998</v>
      </c>
      <c r="E16" s="66">
        <f t="shared" si="0"/>
        <v>4</v>
      </c>
      <c r="F16" s="65">
        <f>VLOOKUP($A16,'Return Data'!$B$7:$R$2292,11,0)</f>
        <v>-1.7952999999999999</v>
      </c>
      <c r="G16" s="66">
        <f t="shared" si="1"/>
        <v>9</v>
      </c>
      <c r="H16" s="65">
        <f>VLOOKUP($A16,'Return Data'!$B$7:$R$2292,12,0)</f>
        <v>7.2107000000000001</v>
      </c>
      <c r="I16" s="66">
        <f t="shared" si="2"/>
        <v>14</v>
      </c>
      <c r="J16" s="65">
        <f>VLOOKUP($A16,'Return Data'!$B$7:$R$2292,13,0)</f>
        <v>11.515000000000001</v>
      </c>
      <c r="K16" s="66">
        <f t="shared" si="3"/>
        <v>18</v>
      </c>
      <c r="L16" s="65">
        <f>VLOOKUP($A16,'Return Data'!$B$7:$R$2292,17,0)</f>
        <v>16.578199999999999</v>
      </c>
      <c r="M16" s="66">
        <f t="shared" si="4"/>
        <v>19</v>
      </c>
      <c r="N16" s="65"/>
      <c r="O16" s="66"/>
      <c r="P16" s="65"/>
      <c r="Q16" s="66"/>
      <c r="R16" s="65">
        <f>VLOOKUP($A16,'Return Data'!$B$7:$R$2292,16,0)</f>
        <v>14.023</v>
      </c>
      <c r="S16" s="67">
        <f t="shared" si="7"/>
        <v>14</v>
      </c>
    </row>
    <row r="17" spans="1:19" x14ac:dyDescent="0.3">
      <c r="A17" s="63" t="s">
        <v>897</v>
      </c>
      <c r="B17" s="64">
        <f>VLOOKUP($A17,'Return Data'!$B$7:$R$2292,3,0)</f>
        <v>44616</v>
      </c>
      <c r="C17" s="65">
        <f>VLOOKUP($A17,'Return Data'!$B$7:$R$2292,4,0)</f>
        <v>495.19</v>
      </c>
      <c r="D17" s="65">
        <f>VLOOKUP($A17,'Return Data'!$B$7:$R$2292,10,0)</f>
        <v>-8.5352999999999994</v>
      </c>
      <c r="E17" s="66">
        <f t="shared" si="0"/>
        <v>6</v>
      </c>
      <c r="F17" s="65">
        <f>VLOOKUP($A17,'Return Data'!$B$7:$R$2292,11,0)</f>
        <v>4.7888000000000002</v>
      </c>
      <c r="G17" s="66">
        <f t="shared" si="1"/>
        <v>1</v>
      </c>
      <c r="H17" s="65">
        <f>VLOOKUP($A17,'Return Data'!$B$7:$R$2292,12,0)</f>
        <v>13.1966</v>
      </c>
      <c r="I17" s="66">
        <f t="shared" si="2"/>
        <v>1</v>
      </c>
      <c r="J17" s="65">
        <f>VLOOKUP($A17,'Return Data'!$B$7:$R$2292,13,0)</f>
        <v>19.504300000000001</v>
      </c>
      <c r="K17" s="66">
        <f t="shared" si="3"/>
        <v>2</v>
      </c>
      <c r="L17" s="65">
        <f>VLOOKUP($A17,'Return Data'!$B$7:$R$2292,17,0)</f>
        <v>22.726099999999999</v>
      </c>
      <c r="M17" s="66">
        <f t="shared" si="4"/>
        <v>5</v>
      </c>
      <c r="N17" s="65">
        <f>VLOOKUP($A17,'Return Data'!$B$7:$R$2292,14,0)</f>
        <v>18.349799999999998</v>
      </c>
      <c r="O17" s="66">
        <f t="shared" si="5"/>
        <v>5</v>
      </c>
      <c r="P17" s="65">
        <f>VLOOKUP($A17,'Return Data'!$B$7:$R$2292,15,0)</f>
        <v>11.595599999999999</v>
      </c>
      <c r="Q17" s="66">
        <f t="shared" si="6"/>
        <v>14</v>
      </c>
      <c r="R17" s="65">
        <f>VLOOKUP($A17,'Return Data'!$B$7:$R$2292,16,0)</f>
        <v>17.942699999999999</v>
      </c>
      <c r="S17" s="67">
        <f t="shared" si="7"/>
        <v>7</v>
      </c>
    </row>
    <row r="18" spans="1:19" x14ac:dyDescent="0.3">
      <c r="A18" s="63" t="s">
        <v>900</v>
      </c>
      <c r="B18" s="64">
        <f>VLOOKUP($A18,'Return Data'!$B$7:$R$2292,3,0)</f>
        <v>44616</v>
      </c>
      <c r="C18" s="65">
        <f>VLOOKUP($A18,'Return Data'!$B$7:$R$2292,4,0)</f>
        <v>63.43</v>
      </c>
      <c r="D18" s="65">
        <f>VLOOKUP($A18,'Return Data'!$B$7:$R$2292,10,0)</f>
        <v>-8.2187999999999999</v>
      </c>
      <c r="E18" s="66">
        <f t="shared" si="0"/>
        <v>5</v>
      </c>
      <c r="F18" s="65">
        <f>VLOOKUP($A18,'Return Data'!$B$7:$R$2292,11,0)</f>
        <v>-2.1897000000000002</v>
      </c>
      <c r="G18" s="66">
        <f t="shared" si="1"/>
        <v>12</v>
      </c>
      <c r="H18" s="65">
        <f>VLOOKUP($A18,'Return Data'!$B$7:$R$2292,12,0)</f>
        <v>4.9123000000000001</v>
      </c>
      <c r="I18" s="66">
        <f t="shared" si="2"/>
        <v>23</v>
      </c>
      <c r="J18" s="65">
        <f>VLOOKUP($A18,'Return Data'!$B$7:$R$2292,13,0)</f>
        <v>11.652900000000001</v>
      </c>
      <c r="K18" s="66">
        <f t="shared" si="3"/>
        <v>17</v>
      </c>
      <c r="L18" s="65">
        <f>VLOOKUP($A18,'Return Data'!$B$7:$R$2292,17,0)</f>
        <v>16.159700000000001</v>
      </c>
      <c r="M18" s="66">
        <f t="shared" si="4"/>
        <v>22</v>
      </c>
      <c r="N18" s="65">
        <f>VLOOKUP($A18,'Return Data'!$B$7:$R$2292,14,0)</f>
        <v>15.0169</v>
      </c>
      <c r="O18" s="66">
        <f t="shared" si="5"/>
        <v>19</v>
      </c>
      <c r="P18" s="65">
        <f>VLOOKUP($A18,'Return Data'!$B$7:$R$2292,15,0)</f>
        <v>11.0924</v>
      </c>
      <c r="Q18" s="66">
        <f t="shared" si="6"/>
        <v>15</v>
      </c>
      <c r="R18" s="65">
        <f>VLOOKUP($A18,'Return Data'!$B$7:$R$2292,16,0)</f>
        <v>11.804399999999999</v>
      </c>
      <c r="S18" s="67">
        <f t="shared" si="7"/>
        <v>23</v>
      </c>
    </row>
    <row r="19" spans="1:19" x14ac:dyDescent="0.3">
      <c r="A19" s="63" t="s">
        <v>901</v>
      </c>
      <c r="B19" s="64">
        <f>VLOOKUP($A19,'Return Data'!$B$7:$R$2292,3,0)</f>
        <v>44616</v>
      </c>
      <c r="C19" s="65">
        <f>VLOOKUP($A19,'Return Data'!$B$7:$R$2292,4,0)</f>
        <v>47.59</v>
      </c>
      <c r="D19" s="65">
        <f>VLOOKUP($A19,'Return Data'!$B$7:$R$2292,10,0)</f>
        <v>-8.9186999999999994</v>
      </c>
      <c r="E19" s="66">
        <f t="shared" si="0"/>
        <v>11</v>
      </c>
      <c r="F19" s="65">
        <f>VLOOKUP($A19,'Return Data'!$B$7:$R$2292,11,0)</f>
        <v>-3.8391999999999999</v>
      </c>
      <c r="G19" s="66">
        <f t="shared" si="1"/>
        <v>21</v>
      </c>
      <c r="H19" s="65">
        <f>VLOOKUP($A19,'Return Data'!$B$7:$R$2292,12,0)</f>
        <v>5.1247999999999996</v>
      </c>
      <c r="I19" s="66">
        <f t="shared" si="2"/>
        <v>21</v>
      </c>
      <c r="J19" s="65">
        <f>VLOOKUP($A19,'Return Data'!$B$7:$R$2292,13,0)</f>
        <v>7.1364000000000001</v>
      </c>
      <c r="K19" s="66">
        <f t="shared" si="3"/>
        <v>25</v>
      </c>
      <c r="L19" s="65">
        <f>VLOOKUP($A19,'Return Data'!$B$7:$R$2292,17,0)</f>
        <v>13.407299999999999</v>
      </c>
      <c r="M19" s="66">
        <f t="shared" si="4"/>
        <v>25</v>
      </c>
      <c r="N19" s="65">
        <f>VLOOKUP($A19,'Return Data'!$B$7:$R$2292,14,0)</f>
        <v>14.401199999999999</v>
      </c>
      <c r="O19" s="66">
        <f t="shared" si="5"/>
        <v>20</v>
      </c>
      <c r="P19" s="65">
        <f>VLOOKUP($A19,'Return Data'!$B$7:$R$2292,15,0)</f>
        <v>12.9499</v>
      </c>
      <c r="Q19" s="66">
        <f t="shared" si="6"/>
        <v>8</v>
      </c>
      <c r="R19" s="65">
        <f>VLOOKUP($A19,'Return Data'!$B$7:$R$2292,16,0)</f>
        <v>11.312799999999999</v>
      </c>
      <c r="S19" s="67">
        <f t="shared" si="7"/>
        <v>25</v>
      </c>
    </row>
    <row r="20" spans="1:19" x14ac:dyDescent="0.3">
      <c r="A20" s="63" t="s">
        <v>903</v>
      </c>
      <c r="B20" s="64">
        <f>VLOOKUP($A20,'Return Data'!$B$7:$R$2292,3,0)</f>
        <v>44616</v>
      </c>
      <c r="C20" s="65">
        <f>VLOOKUP($A20,'Return Data'!$B$7:$R$2292,4,0)</f>
        <v>180.64</v>
      </c>
      <c r="D20" s="65">
        <f>VLOOKUP($A20,'Return Data'!$B$7:$R$2292,10,0)</f>
        <v>-6.6174999999999997</v>
      </c>
      <c r="E20" s="66">
        <f t="shared" si="0"/>
        <v>1</v>
      </c>
      <c r="F20" s="65">
        <f>VLOOKUP($A20,'Return Data'!$B$7:$R$2292,11,0)</f>
        <v>-2.5064000000000002</v>
      </c>
      <c r="G20" s="66">
        <f t="shared" si="1"/>
        <v>14</v>
      </c>
      <c r="H20" s="65">
        <f>VLOOKUP($A20,'Return Data'!$B$7:$R$2292,12,0)</f>
        <v>6.5370999999999997</v>
      </c>
      <c r="I20" s="66">
        <f t="shared" si="2"/>
        <v>17</v>
      </c>
      <c r="J20" s="65">
        <f>VLOOKUP($A20,'Return Data'!$B$7:$R$2292,13,0)</f>
        <v>11.814</v>
      </c>
      <c r="K20" s="66">
        <f t="shared" si="3"/>
        <v>16</v>
      </c>
      <c r="L20" s="65">
        <f>VLOOKUP($A20,'Return Data'!$B$7:$R$2292,17,0)</f>
        <v>17.066600000000001</v>
      </c>
      <c r="M20" s="66">
        <f t="shared" si="4"/>
        <v>16</v>
      </c>
      <c r="N20" s="65">
        <f>VLOOKUP($A20,'Return Data'!$B$7:$R$2292,14,0)</f>
        <v>17.824999999999999</v>
      </c>
      <c r="O20" s="66">
        <f t="shared" si="5"/>
        <v>8</v>
      </c>
      <c r="P20" s="65">
        <f>VLOOKUP($A20,'Return Data'!$B$7:$R$2292,15,0)</f>
        <v>12.9506</v>
      </c>
      <c r="Q20" s="66">
        <f t="shared" si="6"/>
        <v>7</v>
      </c>
      <c r="R20" s="65">
        <f>VLOOKUP($A20,'Return Data'!$B$7:$R$2292,16,0)</f>
        <v>18.014700000000001</v>
      </c>
      <c r="S20" s="67">
        <f t="shared" si="7"/>
        <v>6</v>
      </c>
    </row>
    <row r="21" spans="1:19" x14ac:dyDescent="0.3">
      <c r="A21" s="63" t="s">
        <v>906</v>
      </c>
      <c r="B21" s="64">
        <f>VLOOKUP($A21,'Return Data'!$B$7:$R$2292,3,0)</f>
        <v>44616</v>
      </c>
      <c r="C21" s="65">
        <f>VLOOKUP($A21,'Return Data'!$B$7:$R$2292,4,0)</f>
        <v>63.671999999999997</v>
      </c>
      <c r="D21" s="65">
        <f>VLOOKUP($A21,'Return Data'!$B$7:$R$2292,10,0)</f>
        <v>-10.3956</v>
      </c>
      <c r="E21" s="66">
        <f t="shared" si="0"/>
        <v>21</v>
      </c>
      <c r="F21" s="65">
        <f>VLOOKUP($A21,'Return Data'!$B$7:$R$2292,11,0)</f>
        <v>-2.7507999999999999</v>
      </c>
      <c r="G21" s="66">
        <f t="shared" si="1"/>
        <v>15</v>
      </c>
      <c r="H21" s="65">
        <f>VLOOKUP($A21,'Return Data'!$B$7:$R$2292,12,0)</f>
        <v>6.0598999999999998</v>
      </c>
      <c r="I21" s="66">
        <f t="shared" si="2"/>
        <v>19</v>
      </c>
      <c r="J21" s="65">
        <f>VLOOKUP($A21,'Return Data'!$B$7:$R$2292,13,0)</f>
        <v>10.7127</v>
      </c>
      <c r="K21" s="66">
        <f t="shared" si="3"/>
        <v>23</v>
      </c>
      <c r="L21" s="65">
        <f>VLOOKUP($A21,'Return Data'!$B$7:$R$2292,17,0)</f>
        <v>13.0496</v>
      </c>
      <c r="M21" s="66">
        <f t="shared" si="4"/>
        <v>26</v>
      </c>
      <c r="N21" s="65">
        <f>VLOOKUP($A21,'Return Data'!$B$7:$R$2292,14,0)</f>
        <v>13.686199999999999</v>
      </c>
      <c r="O21" s="66">
        <f t="shared" si="5"/>
        <v>22</v>
      </c>
      <c r="P21" s="65">
        <f>VLOOKUP($A21,'Return Data'!$B$7:$R$2292,15,0)</f>
        <v>9.6560000000000006</v>
      </c>
      <c r="Q21" s="66">
        <f t="shared" si="6"/>
        <v>20</v>
      </c>
      <c r="R21" s="65">
        <f>VLOOKUP($A21,'Return Data'!$B$7:$R$2292,16,0)</f>
        <v>12.452999999999999</v>
      </c>
      <c r="S21" s="67">
        <f t="shared" si="7"/>
        <v>18</v>
      </c>
    </row>
    <row r="22" spans="1:19" x14ac:dyDescent="0.3">
      <c r="A22" s="63" t="s">
        <v>908</v>
      </c>
      <c r="B22" s="64">
        <f>VLOOKUP($A22,'Return Data'!$B$7:$R$2292,3,0)</f>
        <v>44616</v>
      </c>
      <c r="C22" s="65">
        <f>VLOOKUP($A22,'Return Data'!$B$7:$R$2292,4,0)</f>
        <v>22.541399999999999</v>
      </c>
      <c r="D22" s="65">
        <f>VLOOKUP($A22,'Return Data'!$B$7:$R$2292,10,0)</f>
        <v>-7.7211999999999996</v>
      </c>
      <c r="E22" s="66">
        <f t="shared" si="0"/>
        <v>3</v>
      </c>
      <c r="F22" s="65">
        <f>VLOOKUP($A22,'Return Data'!$B$7:$R$2292,11,0)</f>
        <v>-0.19919999999999999</v>
      </c>
      <c r="G22" s="66">
        <f t="shared" si="1"/>
        <v>7</v>
      </c>
      <c r="H22" s="65">
        <f>VLOOKUP($A22,'Return Data'!$B$7:$R$2292,12,0)</f>
        <v>11.772600000000001</v>
      </c>
      <c r="I22" s="66">
        <f t="shared" si="2"/>
        <v>5</v>
      </c>
      <c r="J22" s="65">
        <f>VLOOKUP($A22,'Return Data'!$B$7:$R$2292,13,0)</f>
        <v>16.825700000000001</v>
      </c>
      <c r="K22" s="66">
        <f t="shared" si="3"/>
        <v>6</v>
      </c>
      <c r="L22" s="65">
        <f>VLOOKUP($A22,'Return Data'!$B$7:$R$2292,17,0)</f>
        <v>16.027799999999999</v>
      </c>
      <c r="M22" s="66">
        <f t="shared" si="4"/>
        <v>23</v>
      </c>
      <c r="N22" s="65">
        <f>VLOOKUP($A22,'Return Data'!$B$7:$R$2292,14,0)</f>
        <v>17.857900000000001</v>
      </c>
      <c r="O22" s="66">
        <f t="shared" si="5"/>
        <v>7</v>
      </c>
      <c r="P22" s="65">
        <f>VLOOKUP($A22,'Return Data'!$B$7:$R$2292,15,0)</f>
        <v>13.4244</v>
      </c>
      <c r="Q22" s="66">
        <f t="shared" si="6"/>
        <v>6</v>
      </c>
      <c r="R22" s="65">
        <f>VLOOKUP($A22,'Return Data'!$B$7:$R$2292,16,0)</f>
        <v>12.306800000000001</v>
      </c>
      <c r="S22" s="67">
        <f t="shared" si="7"/>
        <v>20</v>
      </c>
    </row>
    <row r="23" spans="1:19" x14ac:dyDescent="0.3">
      <c r="A23" s="63" t="s">
        <v>910</v>
      </c>
      <c r="B23" s="64">
        <f>VLOOKUP($A23,'Return Data'!$B$7:$R$2292,3,0)</f>
        <v>44616</v>
      </c>
      <c r="C23" s="65">
        <f>VLOOKUP($A23,'Return Data'!$B$7:$R$2292,4,0)</f>
        <v>15.432499999999999</v>
      </c>
      <c r="D23" s="65">
        <f>VLOOKUP($A23,'Return Data'!$B$7:$R$2292,10,0)</f>
        <v>-10.183199999999999</v>
      </c>
      <c r="E23" s="66">
        <f t="shared" si="0"/>
        <v>18</v>
      </c>
      <c r="F23" s="65">
        <f>VLOOKUP($A23,'Return Data'!$B$7:$R$2292,11,0)</f>
        <v>0.76990000000000003</v>
      </c>
      <c r="G23" s="66">
        <f t="shared" si="1"/>
        <v>4</v>
      </c>
      <c r="H23" s="65">
        <f>VLOOKUP($A23,'Return Data'!$B$7:$R$2292,12,0)</f>
        <v>10.228999999999999</v>
      </c>
      <c r="I23" s="66">
        <f t="shared" si="2"/>
        <v>7</v>
      </c>
      <c r="J23" s="65">
        <f>VLOOKUP($A23,'Return Data'!$B$7:$R$2292,13,0)</f>
        <v>18.142600000000002</v>
      </c>
      <c r="K23" s="66">
        <f t="shared" si="3"/>
        <v>4</v>
      </c>
      <c r="L23" s="65">
        <f>VLOOKUP($A23,'Return Data'!$B$7:$R$2292,17,0)</f>
        <v>23.689699999999998</v>
      </c>
      <c r="M23" s="66">
        <f t="shared" si="4"/>
        <v>2</v>
      </c>
      <c r="N23" s="65"/>
      <c r="O23" s="66"/>
      <c r="P23" s="65"/>
      <c r="Q23" s="66"/>
      <c r="R23" s="65">
        <f>VLOOKUP($A23,'Return Data'!$B$7:$R$2292,16,0)</f>
        <v>22.290900000000001</v>
      </c>
      <c r="S23" s="67">
        <f t="shared" si="7"/>
        <v>1</v>
      </c>
    </row>
    <row r="24" spans="1:19" x14ac:dyDescent="0.3">
      <c r="A24" s="63" t="s">
        <v>912</v>
      </c>
      <c r="B24" s="64">
        <f>VLOOKUP($A24,'Return Data'!$B$7:$R$2292,3,0)</f>
        <v>44616</v>
      </c>
      <c r="C24" s="65">
        <f>VLOOKUP($A24,'Return Data'!$B$7:$R$2292,4,0)</f>
        <v>88.85</v>
      </c>
      <c r="D24" s="65">
        <f>VLOOKUP($A24,'Return Data'!$B$7:$R$2292,10,0)</f>
        <v>-9.6842000000000006</v>
      </c>
      <c r="E24" s="66">
        <f t="shared" si="0"/>
        <v>16</v>
      </c>
      <c r="F24" s="65">
        <f>VLOOKUP($A24,'Return Data'!$B$7:$R$2292,11,0)</f>
        <v>-3.2641</v>
      </c>
      <c r="G24" s="66">
        <f t="shared" si="1"/>
        <v>18</v>
      </c>
      <c r="H24" s="65">
        <f>VLOOKUP($A24,'Return Data'!$B$7:$R$2292,12,0)</f>
        <v>5.9668000000000001</v>
      </c>
      <c r="I24" s="66">
        <f t="shared" si="2"/>
        <v>20</v>
      </c>
      <c r="J24" s="65">
        <f>VLOOKUP($A24,'Return Data'!$B$7:$R$2292,13,0)</f>
        <v>12.8483</v>
      </c>
      <c r="K24" s="66">
        <f t="shared" si="3"/>
        <v>15</v>
      </c>
      <c r="L24" s="65">
        <f>VLOOKUP($A24,'Return Data'!$B$7:$R$2292,17,0)</f>
        <v>22.931000000000001</v>
      </c>
      <c r="M24" s="66">
        <f t="shared" si="4"/>
        <v>3</v>
      </c>
      <c r="N24" s="65">
        <f>VLOOKUP($A24,'Return Data'!$B$7:$R$2292,14,0)</f>
        <v>22.190999999999999</v>
      </c>
      <c r="O24" s="66">
        <f t="shared" si="5"/>
        <v>2</v>
      </c>
      <c r="P24" s="65">
        <f>VLOOKUP($A24,'Return Data'!$B$7:$R$2292,15,0)</f>
        <v>16.971499999999999</v>
      </c>
      <c r="Q24" s="66">
        <f t="shared" si="6"/>
        <v>1</v>
      </c>
      <c r="R24" s="65">
        <f>VLOOKUP($A24,'Return Data'!$B$7:$R$2292,16,0)</f>
        <v>20.645499999999998</v>
      </c>
      <c r="S24" s="67">
        <f t="shared" si="7"/>
        <v>2</v>
      </c>
    </row>
    <row r="25" spans="1:19" x14ac:dyDescent="0.3">
      <c r="A25" s="63" t="s">
        <v>914</v>
      </c>
      <c r="B25" s="64">
        <f>VLOOKUP($A25,'Return Data'!$B$7:$R$2292,3,0)</f>
        <v>44616</v>
      </c>
      <c r="C25" s="65">
        <f>VLOOKUP($A25,'Return Data'!$B$7:$R$2292,4,0)</f>
        <v>15.250999999999999</v>
      </c>
      <c r="D25" s="65">
        <f>VLOOKUP($A25,'Return Data'!$B$7:$R$2292,10,0)</f>
        <v>-10.0968</v>
      </c>
      <c r="E25" s="66">
        <f t="shared" si="0"/>
        <v>17</v>
      </c>
      <c r="F25" s="65">
        <f>VLOOKUP($A25,'Return Data'!$B$7:$R$2292,11,0)</f>
        <v>-3.5284</v>
      </c>
      <c r="G25" s="66">
        <f t="shared" si="1"/>
        <v>20</v>
      </c>
      <c r="H25" s="65">
        <f>VLOOKUP($A25,'Return Data'!$B$7:$R$2292,12,0)</f>
        <v>9.8553999999999995</v>
      </c>
      <c r="I25" s="66">
        <f t="shared" si="2"/>
        <v>8</v>
      </c>
      <c r="J25" s="65">
        <f>VLOOKUP($A25,'Return Data'!$B$7:$R$2292,13,0)</f>
        <v>14.930099999999999</v>
      </c>
      <c r="K25" s="66">
        <f t="shared" si="3"/>
        <v>10</v>
      </c>
      <c r="L25" s="65">
        <f>VLOOKUP($A25,'Return Data'!$B$7:$R$2292,17,0)</f>
        <v>16.921199999999999</v>
      </c>
      <c r="M25" s="66">
        <f t="shared" si="4"/>
        <v>17</v>
      </c>
      <c r="N25" s="65"/>
      <c r="O25" s="66"/>
      <c r="P25" s="65"/>
      <c r="Q25" s="66"/>
      <c r="R25" s="65">
        <f>VLOOKUP($A25,'Return Data'!$B$7:$R$2292,16,0)</f>
        <v>19.5928</v>
      </c>
      <c r="S25" s="67">
        <f t="shared" si="7"/>
        <v>5</v>
      </c>
    </row>
    <row r="26" spans="1:19" x14ac:dyDescent="0.3">
      <c r="A26" s="63" t="s">
        <v>1963</v>
      </c>
      <c r="B26" s="64">
        <f>VLOOKUP($A26,'Return Data'!$B$7:$R$2292,3,0)</f>
        <v>44616</v>
      </c>
      <c r="C26" s="65">
        <f>VLOOKUP($A26,'Return Data'!$B$7:$R$2292,4,0)</f>
        <v>22.6235</v>
      </c>
      <c r="D26" s="65">
        <f>VLOOKUP($A26,'Return Data'!$B$7:$R$2292,10,0)</f>
        <v>-7.3975999999999997</v>
      </c>
      <c r="E26" s="66">
        <f t="shared" si="0"/>
        <v>2</v>
      </c>
      <c r="F26" s="65">
        <f>VLOOKUP($A26,'Return Data'!$B$7:$R$2292,11,0)</f>
        <v>1.9366000000000001</v>
      </c>
      <c r="G26" s="66">
        <f t="shared" si="1"/>
        <v>2</v>
      </c>
      <c r="H26" s="65">
        <f>VLOOKUP($A26,'Return Data'!$B$7:$R$2292,12,0)</f>
        <v>12.557</v>
      </c>
      <c r="I26" s="66">
        <f t="shared" si="2"/>
        <v>4</v>
      </c>
      <c r="J26" s="65">
        <f>VLOOKUP($A26,'Return Data'!$B$7:$R$2292,13,0)</f>
        <v>17.959099999999999</v>
      </c>
      <c r="K26" s="66">
        <f t="shared" si="3"/>
        <v>5</v>
      </c>
      <c r="L26" s="65">
        <f>VLOOKUP($A26,'Return Data'!$B$7:$R$2292,17,0)</f>
        <v>18.124600000000001</v>
      </c>
      <c r="M26" s="66">
        <f t="shared" si="4"/>
        <v>13</v>
      </c>
      <c r="N26" s="65">
        <f>VLOOKUP($A26,'Return Data'!$B$7:$R$2292,14,0)</f>
        <v>16.948599999999999</v>
      </c>
      <c r="O26" s="66">
        <f t="shared" si="5"/>
        <v>14</v>
      </c>
      <c r="P26" s="65">
        <f>VLOOKUP($A26,'Return Data'!$B$7:$R$2292,15,0)</f>
        <v>12.170500000000001</v>
      </c>
      <c r="Q26" s="66">
        <f t="shared" si="6"/>
        <v>12</v>
      </c>
      <c r="R26" s="65">
        <f>VLOOKUP($A26,'Return Data'!$B$7:$R$2292,16,0)</f>
        <v>14.0212</v>
      </c>
      <c r="S26" s="67">
        <f t="shared" si="7"/>
        <v>15</v>
      </c>
    </row>
    <row r="27" spans="1:19" x14ac:dyDescent="0.3">
      <c r="A27" s="63" t="s">
        <v>915</v>
      </c>
      <c r="B27" s="64">
        <f>VLOOKUP($A27,'Return Data'!$B$7:$R$2292,3,0)</f>
        <v>44616</v>
      </c>
      <c r="C27" s="65">
        <f>VLOOKUP($A27,'Return Data'!$B$7:$R$2292,4,0)</f>
        <v>751.50400000000002</v>
      </c>
      <c r="D27" s="65">
        <f>VLOOKUP($A27,'Return Data'!$B$7:$R$2292,10,0)</f>
        <v>-8.8930000000000007</v>
      </c>
      <c r="E27" s="66">
        <f t="shared" si="0"/>
        <v>10</v>
      </c>
      <c r="F27" s="65">
        <f>VLOOKUP($A27,'Return Data'!$B$7:$R$2292,11,0)</f>
        <v>-3.2702</v>
      </c>
      <c r="G27" s="66">
        <f t="shared" si="1"/>
        <v>19</v>
      </c>
      <c r="H27" s="65">
        <f>VLOOKUP($A27,'Return Data'!$B$7:$R$2292,12,0)</f>
        <v>7.8620000000000001</v>
      </c>
      <c r="I27" s="66">
        <f t="shared" si="2"/>
        <v>11</v>
      </c>
      <c r="J27" s="65">
        <f>VLOOKUP($A27,'Return Data'!$B$7:$R$2292,13,0)</f>
        <v>11.0817</v>
      </c>
      <c r="K27" s="66">
        <f t="shared" si="3"/>
        <v>22</v>
      </c>
      <c r="L27" s="65">
        <f>VLOOKUP($A27,'Return Data'!$B$7:$R$2292,17,0)</f>
        <v>17.329799999999999</v>
      </c>
      <c r="M27" s="66">
        <f t="shared" si="4"/>
        <v>15</v>
      </c>
      <c r="N27" s="65">
        <f>VLOOKUP($A27,'Return Data'!$B$7:$R$2292,14,0)</f>
        <v>16.127800000000001</v>
      </c>
      <c r="O27" s="66">
        <f t="shared" si="5"/>
        <v>17</v>
      </c>
      <c r="P27" s="65">
        <f>VLOOKUP($A27,'Return Data'!$B$7:$R$2292,15,0)</f>
        <v>9.2027999999999999</v>
      </c>
      <c r="Q27" s="66">
        <f t="shared" si="6"/>
        <v>21</v>
      </c>
      <c r="R27" s="65">
        <f>VLOOKUP($A27,'Return Data'!$B$7:$R$2292,16,0)</f>
        <v>17.776299999999999</v>
      </c>
      <c r="S27" s="67">
        <f t="shared" si="7"/>
        <v>8</v>
      </c>
    </row>
    <row r="28" spans="1:19" x14ac:dyDescent="0.3">
      <c r="A28" s="63" t="s">
        <v>919</v>
      </c>
      <c r="B28" s="64">
        <f>VLOOKUP($A28,'Return Data'!$B$7:$R$2292,3,0)</f>
        <v>44616</v>
      </c>
      <c r="C28" s="65">
        <f>VLOOKUP($A28,'Return Data'!$B$7:$R$2292,4,0)</f>
        <v>59.920999999999999</v>
      </c>
      <c r="D28" s="65">
        <f>VLOOKUP($A28,'Return Data'!$B$7:$R$2292,10,0)</f>
        <v>-11.628</v>
      </c>
      <c r="E28" s="66">
        <f t="shared" si="0"/>
        <v>23</v>
      </c>
      <c r="F28" s="65">
        <f>VLOOKUP($A28,'Return Data'!$B$7:$R$2292,11,0)</f>
        <v>1.26</v>
      </c>
      <c r="G28" s="66">
        <f t="shared" si="1"/>
        <v>3</v>
      </c>
      <c r="H28" s="65">
        <f>VLOOKUP($A28,'Return Data'!$B$7:$R$2292,12,0)</f>
        <v>4.3494000000000002</v>
      </c>
      <c r="I28" s="66">
        <f t="shared" si="2"/>
        <v>24</v>
      </c>
      <c r="J28" s="65">
        <f>VLOOKUP($A28,'Return Data'!$B$7:$R$2292,13,0)</f>
        <v>20.996099999999998</v>
      </c>
      <c r="K28" s="66">
        <f t="shared" si="3"/>
        <v>1</v>
      </c>
      <c r="L28" s="65">
        <f>VLOOKUP($A28,'Return Data'!$B$7:$R$2292,17,0)</f>
        <v>24.832899999999999</v>
      </c>
      <c r="M28" s="66">
        <f t="shared" si="4"/>
        <v>1</v>
      </c>
      <c r="N28" s="65">
        <f>VLOOKUP($A28,'Return Data'!$B$7:$R$2292,14,0)</f>
        <v>20.923100000000002</v>
      </c>
      <c r="O28" s="66">
        <f t="shared" si="5"/>
        <v>3</v>
      </c>
      <c r="P28" s="65">
        <f>VLOOKUP($A28,'Return Data'!$B$7:$R$2292,15,0)</f>
        <v>12.3567</v>
      </c>
      <c r="Q28" s="66">
        <f t="shared" si="6"/>
        <v>9</v>
      </c>
      <c r="R28" s="65">
        <f>VLOOKUP($A28,'Return Data'!$B$7:$R$2292,16,0)</f>
        <v>12.486700000000001</v>
      </c>
      <c r="S28" s="67">
        <f t="shared" si="7"/>
        <v>17</v>
      </c>
    </row>
    <row r="29" spans="1:19" x14ac:dyDescent="0.3">
      <c r="A29" s="63" t="s">
        <v>1856</v>
      </c>
      <c r="B29" s="64">
        <f>VLOOKUP($A29,'Return Data'!$B$7:$R$2292,3,0)</f>
        <v>44616</v>
      </c>
      <c r="C29" s="65">
        <f>VLOOKUP($A29,'Return Data'!$B$7:$R$2292,4,0)</f>
        <v>494.50095483752</v>
      </c>
      <c r="D29" s="65">
        <f>VLOOKUP($A29,'Return Data'!$B$7:$R$2292,10,0)</f>
        <v>-8.7597000000000005</v>
      </c>
      <c r="E29" s="66">
        <f t="shared" si="0"/>
        <v>8</v>
      </c>
      <c r="F29" s="65">
        <f>VLOOKUP($A29,'Return Data'!$B$7:$R$2292,11,0)</f>
        <v>4.3900000000000002E-2</v>
      </c>
      <c r="G29" s="66">
        <f t="shared" si="1"/>
        <v>6</v>
      </c>
      <c r="H29" s="65">
        <f>VLOOKUP($A29,'Return Data'!$B$7:$R$2292,12,0)</f>
        <v>7.4640000000000004</v>
      </c>
      <c r="I29" s="66">
        <f t="shared" si="2"/>
        <v>12</v>
      </c>
      <c r="J29" s="65">
        <f>VLOOKUP($A29,'Return Data'!$B$7:$R$2292,13,0)</f>
        <v>15.5511</v>
      </c>
      <c r="K29" s="66">
        <f t="shared" si="3"/>
        <v>7</v>
      </c>
      <c r="L29" s="65">
        <f>VLOOKUP($A29,'Return Data'!$B$7:$R$2292,17,0)</f>
        <v>18.446100000000001</v>
      </c>
      <c r="M29" s="66">
        <f t="shared" si="4"/>
        <v>12</v>
      </c>
      <c r="N29" s="65">
        <f>VLOOKUP($A29,'Return Data'!$B$7:$R$2292,14,0)</f>
        <v>17.730799999999999</v>
      </c>
      <c r="O29" s="66">
        <f t="shared" si="5"/>
        <v>10</v>
      </c>
      <c r="P29" s="65">
        <f>VLOOKUP($A29,'Return Data'!$B$7:$R$2292,15,0)</f>
        <v>13.4903</v>
      </c>
      <c r="Q29" s="66">
        <f t="shared" si="6"/>
        <v>5</v>
      </c>
      <c r="R29" s="65">
        <f>VLOOKUP($A29,'Return Data'!$B$7:$R$2292,16,0)</f>
        <v>14.3939</v>
      </c>
      <c r="S29" s="67">
        <f t="shared" si="7"/>
        <v>13</v>
      </c>
    </row>
    <row r="30" spans="1:19" x14ac:dyDescent="0.3">
      <c r="A30" s="63" t="s">
        <v>921</v>
      </c>
      <c r="B30" s="64">
        <f>VLOOKUP($A30,'Return Data'!$B$7:$R$2292,3,0)</f>
        <v>44616</v>
      </c>
      <c r="C30" s="65">
        <f>VLOOKUP($A30,'Return Data'!$B$7:$R$2292,4,0)</f>
        <v>50.593299999999999</v>
      </c>
      <c r="D30" s="65">
        <f>VLOOKUP($A30,'Return Data'!$B$7:$R$2292,10,0)</f>
        <v>-9.3088999999999995</v>
      </c>
      <c r="E30" s="66">
        <f t="shared" si="0"/>
        <v>13</v>
      </c>
      <c r="F30" s="65">
        <f>VLOOKUP($A30,'Return Data'!$B$7:$R$2292,11,0)</f>
        <v>-2.3546</v>
      </c>
      <c r="G30" s="66">
        <f t="shared" si="1"/>
        <v>13</v>
      </c>
      <c r="H30" s="65">
        <f>VLOOKUP($A30,'Return Data'!$B$7:$R$2292,12,0)</f>
        <v>13.1608</v>
      </c>
      <c r="I30" s="66">
        <f t="shared" si="2"/>
        <v>2</v>
      </c>
      <c r="J30" s="65">
        <f>VLOOKUP($A30,'Return Data'!$B$7:$R$2292,13,0)</f>
        <v>14.4373</v>
      </c>
      <c r="K30" s="66">
        <f t="shared" si="3"/>
        <v>12</v>
      </c>
      <c r="L30" s="65">
        <f>VLOOKUP($A30,'Return Data'!$B$7:$R$2292,17,0)</f>
        <v>16.022200000000002</v>
      </c>
      <c r="M30" s="66">
        <f t="shared" si="4"/>
        <v>24</v>
      </c>
      <c r="N30" s="65">
        <f>VLOOKUP($A30,'Return Data'!$B$7:$R$2292,14,0)</f>
        <v>16.530899999999999</v>
      </c>
      <c r="O30" s="66">
        <f t="shared" si="5"/>
        <v>16</v>
      </c>
      <c r="P30" s="65">
        <f>VLOOKUP($A30,'Return Data'!$B$7:$R$2292,15,0)</f>
        <v>13.603</v>
      </c>
      <c r="Q30" s="66">
        <f t="shared" si="6"/>
        <v>4</v>
      </c>
      <c r="R30" s="65">
        <f>VLOOKUP($A30,'Return Data'!$B$7:$R$2292,16,0)</f>
        <v>11.4117</v>
      </c>
      <c r="S30" s="67">
        <f t="shared" si="7"/>
        <v>24</v>
      </c>
    </row>
    <row r="31" spans="1:19" x14ac:dyDescent="0.3">
      <c r="A31" s="63" t="s">
        <v>923</v>
      </c>
      <c r="B31" s="64">
        <f>VLOOKUP($A31,'Return Data'!$B$7:$R$2292,3,0)</f>
        <v>44616</v>
      </c>
      <c r="C31" s="65">
        <f>VLOOKUP($A31,'Return Data'!$B$7:$R$2292,4,0)</f>
        <v>297.15339999999998</v>
      </c>
      <c r="D31" s="65">
        <f>VLOOKUP($A31,'Return Data'!$B$7:$R$2292,10,0)</f>
        <v>-9.2934000000000001</v>
      </c>
      <c r="E31" s="66">
        <f t="shared" si="0"/>
        <v>12</v>
      </c>
      <c r="F31" s="65">
        <f>VLOOKUP($A31,'Return Data'!$B$7:$R$2292,11,0)</f>
        <v>-5.3773</v>
      </c>
      <c r="G31" s="66">
        <f t="shared" si="1"/>
        <v>25</v>
      </c>
      <c r="H31" s="65">
        <f>VLOOKUP($A31,'Return Data'!$B$7:$R$2292,12,0)</f>
        <v>3.3033999999999999</v>
      </c>
      <c r="I31" s="66">
        <f t="shared" si="2"/>
        <v>25</v>
      </c>
      <c r="J31" s="65">
        <f>VLOOKUP($A31,'Return Data'!$B$7:$R$2292,13,0)</f>
        <v>5.2979000000000003</v>
      </c>
      <c r="K31" s="66">
        <f t="shared" si="3"/>
        <v>26</v>
      </c>
      <c r="L31" s="65">
        <f>VLOOKUP($A31,'Return Data'!$B$7:$R$2292,17,0)</f>
        <v>16.3536</v>
      </c>
      <c r="M31" s="66">
        <f t="shared" si="4"/>
        <v>21</v>
      </c>
      <c r="N31" s="65">
        <f>VLOOKUP($A31,'Return Data'!$B$7:$R$2292,14,0)</f>
        <v>16.9497</v>
      </c>
      <c r="O31" s="66">
        <f t="shared" si="5"/>
        <v>13</v>
      </c>
      <c r="P31" s="65">
        <f>VLOOKUP($A31,'Return Data'!$B$7:$R$2292,15,0)</f>
        <v>12.1783</v>
      </c>
      <c r="Q31" s="66">
        <f t="shared" si="6"/>
        <v>11</v>
      </c>
      <c r="R31" s="65">
        <f>VLOOKUP($A31,'Return Data'!$B$7:$R$2292,16,0)</f>
        <v>12.3993</v>
      </c>
      <c r="S31" s="67">
        <f t="shared" si="7"/>
        <v>19</v>
      </c>
    </row>
    <row r="32" spans="1:19" x14ac:dyDescent="0.3">
      <c r="A32" s="63" t="s">
        <v>926</v>
      </c>
      <c r="B32" s="64">
        <f>VLOOKUP($A32,'Return Data'!$B$7:$R$2292,3,0)</f>
        <v>44616</v>
      </c>
      <c r="C32" s="65">
        <f>VLOOKUP($A32,'Return Data'!$B$7:$R$2292,4,0)</f>
        <v>15.07</v>
      </c>
      <c r="D32" s="65">
        <f>VLOOKUP($A32,'Return Data'!$B$7:$R$2292,10,0)</f>
        <v>-11.819800000000001</v>
      </c>
      <c r="E32" s="66">
        <f t="shared" si="0"/>
        <v>25</v>
      </c>
      <c r="F32" s="65">
        <f>VLOOKUP($A32,'Return Data'!$B$7:$R$2292,11,0)</f>
        <v>-1.5676000000000001</v>
      </c>
      <c r="G32" s="66">
        <f t="shared" si="1"/>
        <v>8</v>
      </c>
      <c r="H32" s="65">
        <f>VLOOKUP($A32,'Return Data'!$B$7:$R$2292,12,0)</f>
        <v>12.715</v>
      </c>
      <c r="I32" s="66">
        <f t="shared" si="2"/>
        <v>3</v>
      </c>
      <c r="J32" s="65">
        <f>VLOOKUP($A32,'Return Data'!$B$7:$R$2292,13,0)</f>
        <v>14.6008</v>
      </c>
      <c r="K32" s="66">
        <f t="shared" si="3"/>
        <v>11</v>
      </c>
      <c r="L32" s="65">
        <f>VLOOKUP($A32,'Return Data'!$B$7:$R$2292,17,0)</f>
        <v>19.885899999999999</v>
      </c>
      <c r="M32" s="66">
        <f t="shared" si="4"/>
        <v>9</v>
      </c>
      <c r="N32" s="65"/>
      <c r="O32" s="66"/>
      <c r="P32" s="65"/>
      <c r="Q32" s="66"/>
      <c r="R32" s="65">
        <f>VLOOKUP($A32,'Return Data'!$B$7:$R$2292,16,0)</f>
        <v>20.2713</v>
      </c>
      <c r="S32" s="67">
        <f t="shared" si="7"/>
        <v>4</v>
      </c>
    </row>
    <row r="33" spans="1:19" x14ac:dyDescent="0.3">
      <c r="A33" s="63" t="s">
        <v>928</v>
      </c>
      <c r="B33" s="64">
        <f>VLOOKUP($A33,'Return Data'!$B$7:$R$2292,3,0)</f>
        <v>44616</v>
      </c>
      <c r="C33" s="65">
        <f>VLOOKUP($A33,'Return Data'!$B$7:$R$2292,4,0)</f>
        <v>179.76140000000001</v>
      </c>
      <c r="D33" s="65">
        <f>VLOOKUP($A33,'Return Data'!$B$7:$R$2292,10,0)</f>
        <v>-10.302300000000001</v>
      </c>
      <c r="E33" s="66">
        <f t="shared" si="0"/>
        <v>20</v>
      </c>
      <c r="F33" s="65">
        <f>VLOOKUP($A33,'Return Data'!$B$7:$R$2292,11,0)</f>
        <v>-4.0086000000000004</v>
      </c>
      <c r="G33" s="66">
        <f t="shared" si="1"/>
        <v>24</v>
      </c>
      <c r="H33" s="65">
        <f>VLOOKUP($A33,'Return Data'!$B$7:$R$2292,12,0)</f>
        <v>5.0354000000000001</v>
      </c>
      <c r="I33" s="66">
        <f t="shared" si="2"/>
        <v>22</v>
      </c>
      <c r="J33" s="65">
        <f>VLOOKUP($A33,'Return Data'!$B$7:$R$2292,13,0)</f>
        <v>13.258100000000001</v>
      </c>
      <c r="K33" s="66">
        <f>RANK(J33,J$8:J$33,0)</f>
        <v>14</v>
      </c>
      <c r="L33" s="65">
        <f>VLOOKUP($A33,'Return Data'!$B$7:$R$2292,17,0)</f>
        <v>21.808700000000002</v>
      </c>
      <c r="M33" s="66">
        <f>RANK(L33,L$8:L$33,0)</f>
        <v>7</v>
      </c>
      <c r="N33" s="65">
        <f>VLOOKUP($A33,'Return Data'!$B$7:$R$2292,14,0)</f>
        <v>15.605600000000001</v>
      </c>
      <c r="O33" s="66">
        <f>RANK(N33,N$8:N$33,0)</f>
        <v>18</v>
      </c>
      <c r="P33" s="65">
        <f>VLOOKUP($A33,'Return Data'!$B$7:$R$2292,15,0)</f>
        <v>10.715199999999999</v>
      </c>
      <c r="Q33" s="66">
        <f>RANK(P33,P$8:P$33,0)</f>
        <v>18</v>
      </c>
      <c r="R33" s="65">
        <f>VLOOKUP($A33,'Return Data'!$B$7:$R$2292,16,0)</f>
        <v>11.8071</v>
      </c>
      <c r="S33" s="67">
        <f>RANK(R33,R$8:R$33,0)</f>
        <v>22</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-9.5172576923076928</v>
      </c>
      <c r="E35" s="74"/>
      <c r="F35" s="75">
        <f>AVERAGE(F8:F33)</f>
        <v>-2.0243923076923074</v>
      </c>
      <c r="G35" s="74"/>
      <c r="H35" s="75">
        <f>AVERAGE(H8:H33)</f>
        <v>7.9168153846153846</v>
      </c>
      <c r="I35" s="74"/>
      <c r="J35" s="75">
        <f>AVERAGE(J8:J33)</f>
        <v>13.665350000000005</v>
      </c>
      <c r="K35" s="74"/>
      <c r="L35" s="75">
        <f>AVERAGE(L8:L33)</f>
        <v>18.63047692307692</v>
      </c>
      <c r="M35" s="74"/>
      <c r="N35" s="75">
        <f>AVERAGE(N8:N33)</f>
        <v>17.47290454545454</v>
      </c>
      <c r="O35" s="74"/>
      <c r="P35" s="75">
        <f>AVERAGE(P8:P33)</f>
        <v>12.309014285714284</v>
      </c>
      <c r="Q35" s="74"/>
      <c r="R35" s="75">
        <f>AVERAGE(R8:R33)</f>
        <v>15.342173076923077</v>
      </c>
      <c r="S35" s="76"/>
    </row>
    <row r="36" spans="1:19" x14ac:dyDescent="0.3">
      <c r="A36" s="73" t="s">
        <v>28</v>
      </c>
      <c r="B36" s="74"/>
      <c r="C36" s="74"/>
      <c r="D36" s="75">
        <f>MIN(D8:D33)</f>
        <v>-11.993399999999999</v>
      </c>
      <c r="E36" s="74"/>
      <c r="F36" s="75">
        <f>MIN(F8:F33)</f>
        <v>-6.9733000000000001</v>
      </c>
      <c r="G36" s="74"/>
      <c r="H36" s="75">
        <f>MIN(H8:H33)</f>
        <v>1.2521</v>
      </c>
      <c r="I36" s="74"/>
      <c r="J36" s="75">
        <f>MIN(J8:J33)</f>
        <v>5.2979000000000003</v>
      </c>
      <c r="K36" s="74"/>
      <c r="L36" s="75">
        <f>MIN(L8:L33)</f>
        <v>13.0496</v>
      </c>
      <c r="M36" s="74"/>
      <c r="N36" s="75">
        <f>MIN(N8:N33)</f>
        <v>13.686199999999999</v>
      </c>
      <c r="O36" s="74"/>
      <c r="P36" s="75">
        <f>MIN(P8:P33)</f>
        <v>9.2027999999999999</v>
      </c>
      <c r="Q36" s="74"/>
      <c r="R36" s="75">
        <f>MIN(R8:R33)</f>
        <v>11.2805</v>
      </c>
      <c r="S36" s="76"/>
    </row>
    <row r="37" spans="1:19" ht="15" thickBot="1" x14ac:dyDescent="0.35">
      <c r="A37" s="77" t="s">
        <v>29</v>
      </c>
      <c r="B37" s="78"/>
      <c r="C37" s="78"/>
      <c r="D37" s="79">
        <f>MAX(D8:D33)</f>
        <v>-6.6174999999999997</v>
      </c>
      <c r="E37" s="78"/>
      <c r="F37" s="79">
        <f>MAX(F8:F33)</f>
        <v>4.7888000000000002</v>
      </c>
      <c r="G37" s="78"/>
      <c r="H37" s="79">
        <f>MAX(H8:H33)</f>
        <v>13.1966</v>
      </c>
      <c r="I37" s="78"/>
      <c r="J37" s="79">
        <f>MAX(J8:J33)</f>
        <v>20.996099999999998</v>
      </c>
      <c r="K37" s="78"/>
      <c r="L37" s="79">
        <f>MAX(L8:L33)</f>
        <v>24.832899999999999</v>
      </c>
      <c r="M37" s="78"/>
      <c r="N37" s="79">
        <f>MAX(N8:N33)</f>
        <v>22.268599999999999</v>
      </c>
      <c r="O37" s="78"/>
      <c r="P37" s="79">
        <f>MAX(P8:P33)</f>
        <v>16.971499999999999</v>
      </c>
      <c r="Q37" s="78"/>
      <c r="R37" s="79">
        <f>MAX(R8:R33)</f>
        <v>22.290900000000001</v>
      </c>
      <c r="S37" s="80"/>
    </row>
    <row r="38" spans="1:19" x14ac:dyDescent="0.3">
      <c r="A38" s="112" t="s">
        <v>432</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44616</v>
      </c>
      <c r="C8" s="65">
        <f>VLOOKUP($A8,'Return Data'!$B$7:$R$2292,4,0)</f>
        <v>50.26</v>
      </c>
      <c r="D8" s="65">
        <f>VLOOKUP($A8,'Return Data'!$B$7:$R$2292,10,0)</f>
        <v>-9.8960000000000008</v>
      </c>
      <c r="E8" s="66">
        <f t="shared" ref="E8:E39" si="0">RANK(D8,D$8:D$64,0)</f>
        <v>44</v>
      </c>
      <c r="F8" s="65">
        <f>VLOOKUP($A8,'Return Data'!$B$7:$R$2292,11,0)</f>
        <v>-6.1787999999999998</v>
      </c>
      <c r="G8" s="66">
        <f t="shared" ref="G8:G39" si="1">RANK(F8,F$8:F$64,0)</f>
        <v>54</v>
      </c>
      <c r="H8" s="65">
        <f>VLOOKUP($A8,'Return Data'!$B$7:$R$2292,12,0)</f>
        <v>-1.5088999999999999</v>
      </c>
      <c r="I8" s="66">
        <f t="shared" ref="I8:I39" si="2">RANK(H8,H$8:H$64,0)</f>
        <v>56</v>
      </c>
      <c r="J8" s="65">
        <f>VLOOKUP($A8,'Return Data'!$B$7:$R$2292,13,0)</f>
        <v>-3.1972</v>
      </c>
      <c r="K8" s="66">
        <f t="shared" ref="K8:K39" si="3">RANK(J8,J$8:J$64,0)</f>
        <v>57</v>
      </c>
      <c r="L8" s="65">
        <f>VLOOKUP($A8,'Return Data'!$B$7:$R$2292,17,0)</f>
        <v>7.8136999999999999</v>
      </c>
      <c r="M8" s="66">
        <f t="shared" ref="M8:M39" si="4">RANK(L8,L$8:L$64,0)</f>
        <v>57</v>
      </c>
      <c r="N8" s="65">
        <f>VLOOKUP($A8,'Return Data'!$B$7:$R$2292,14,0)</f>
        <v>8.4748999999999999</v>
      </c>
      <c r="O8" s="66">
        <f t="shared" ref="O8:O27" si="5">RANK(N8,N$8:N$64,0)</f>
        <v>55</v>
      </c>
      <c r="P8" s="65">
        <f>VLOOKUP($A8,'Return Data'!$B$7:$R$2292,15,0)</f>
        <v>9.5967000000000002</v>
      </c>
      <c r="Q8" s="66">
        <f>RANK(P8,P$8:P$64,0)</f>
        <v>38</v>
      </c>
      <c r="R8" s="65">
        <f>VLOOKUP($A8,'Return Data'!$B$7:$R$2292,16,0)</f>
        <v>13.7301</v>
      </c>
      <c r="S8" s="67">
        <f t="shared" ref="S8:S39" si="6">RANK(R8,R$8:R$64,0)</f>
        <v>36</v>
      </c>
    </row>
    <row r="9" spans="1:20" x14ac:dyDescent="0.3">
      <c r="A9" s="63" t="s">
        <v>164</v>
      </c>
      <c r="B9" s="64">
        <f>VLOOKUP($A9,'Return Data'!$B$7:$R$2292,3,0)</f>
        <v>44616</v>
      </c>
      <c r="C9" s="65">
        <f>VLOOKUP($A9,'Return Data'!$B$7:$R$2292,4,0)</f>
        <v>41.21</v>
      </c>
      <c r="D9" s="65">
        <f>VLOOKUP($A9,'Return Data'!$B$7:$R$2292,10,0)</f>
        <v>-10.237399999999999</v>
      </c>
      <c r="E9" s="66">
        <f t="shared" si="0"/>
        <v>47</v>
      </c>
      <c r="F9" s="65">
        <f>VLOOKUP($A9,'Return Data'!$B$7:$R$2292,11,0)</f>
        <v>-6.2983000000000002</v>
      </c>
      <c r="G9" s="66">
        <f t="shared" si="1"/>
        <v>55</v>
      </c>
      <c r="H9" s="65">
        <f>VLOOKUP($A9,'Return Data'!$B$7:$R$2292,12,0)</f>
        <v>-1.2698</v>
      </c>
      <c r="I9" s="66">
        <f t="shared" si="2"/>
        <v>55</v>
      </c>
      <c r="J9" s="65">
        <f>VLOOKUP($A9,'Return Data'!$B$7:$R$2292,13,0)</f>
        <v>-2.6688999999999998</v>
      </c>
      <c r="K9" s="66">
        <f t="shared" si="3"/>
        <v>56</v>
      </c>
      <c r="L9" s="65">
        <f>VLOOKUP($A9,'Return Data'!$B$7:$R$2292,17,0)</f>
        <v>8.7302</v>
      </c>
      <c r="M9" s="66">
        <f t="shared" si="4"/>
        <v>56</v>
      </c>
      <c r="N9" s="65">
        <f>VLOOKUP($A9,'Return Data'!$B$7:$R$2292,14,0)</f>
        <v>9.4008000000000003</v>
      </c>
      <c r="O9" s="66">
        <f t="shared" si="5"/>
        <v>54</v>
      </c>
      <c r="P9" s="65">
        <f>VLOOKUP($A9,'Return Data'!$B$7:$R$2292,15,0)</f>
        <v>10.3599</v>
      </c>
      <c r="Q9" s="66">
        <f>RANK(P9,P$8:P$64,0)</f>
        <v>36</v>
      </c>
      <c r="R9" s="65">
        <f>VLOOKUP($A9,'Return Data'!$B$7:$R$2292,16,0)</f>
        <v>14.460699999999999</v>
      </c>
      <c r="S9" s="67">
        <f t="shared" si="6"/>
        <v>27</v>
      </c>
    </row>
    <row r="10" spans="1:20" x14ac:dyDescent="0.3">
      <c r="A10" s="63" t="s">
        <v>165</v>
      </c>
      <c r="B10" s="64">
        <f>VLOOKUP($A10,'Return Data'!$B$7:$R$2292,3,0)</f>
        <v>44616</v>
      </c>
      <c r="C10" s="65">
        <f>VLOOKUP($A10,'Return Data'!$B$7:$R$2292,4,0)</f>
        <v>71.377799999999993</v>
      </c>
      <c r="D10" s="65">
        <f>VLOOKUP($A10,'Return Data'!$B$7:$R$2292,10,0)</f>
        <v>-13.3573</v>
      </c>
      <c r="E10" s="66">
        <f t="shared" si="0"/>
        <v>57</v>
      </c>
      <c r="F10" s="65">
        <f>VLOOKUP($A10,'Return Data'!$B$7:$R$2292,11,0)</f>
        <v>-8.1180000000000003</v>
      </c>
      <c r="G10" s="66">
        <f t="shared" si="1"/>
        <v>57</v>
      </c>
      <c r="H10" s="65">
        <f>VLOOKUP($A10,'Return Data'!$B$7:$R$2292,12,0)</f>
        <v>3.3231000000000002</v>
      </c>
      <c r="I10" s="66">
        <f t="shared" si="2"/>
        <v>52</v>
      </c>
      <c r="J10" s="65">
        <f>VLOOKUP($A10,'Return Data'!$B$7:$R$2292,13,0)</f>
        <v>5.9409000000000001</v>
      </c>
      <c r="K10" s="66">
        <f t="shared" si="3"/>
        <v>54</v>
      </c>
      <c r="L10" s="65">
        <f>VLOOKUP($A10,'Return Data'!$B$7:$R$2292,17,0)</f>
        <v>13.823399999999999</v>
      </c>
      <c r="M10" s="66">
        <f t="shared" si="4"/>
        <v>49</v>
      </c>
      <c r="N10" s="65">
        <f>VLOOKUP($A10,'Return Data'!$B$7:$R$2292,14,0)</f>
        <v>17.710999999999999</v>
      </c>
      <c r="O10" s="66">
        <f t="shared" si="5"/>
        <v>30</v>
      </c>
      <c r="P10" s="65">
        <f>VLOOKUP($A10,'Return Data'!$B$7:$R$2292,15,0)</f>
        <v>15.566700000000001</v>
      </c>
      <c r="Q10" s="66">
        <f>RANK(P10,P$8:P$64,0)</f>
        <v>9</v>
      </c>
      <c r="R10" s="65">
        <f>VLOOKUP($A10,'Return Data'!$B$7:$R$2292,16,0)</f>
        <v>18.6541</v>
      </c>
      <c r="S10" s="67">
        <f t="shared" si="6"/>
        <v>7</v>
      </c>
    </row>
    <row r="11" spans="1:20" x14ac:dyDescent="0.3">
      <c r="A11" s="63" t="s">
        <v>166</v>
      </c>
      <c r="B11" s="64">
        <f>VLOOKUP($A11,'Return Data'!$B$7:$R$2292,3,0)</f>
        <v>44616</v>
      </c>
      <c r="C11" s="65">
        <f>VLOOKUP($A11,'Return Data'!$B$7:$R$2292,4,0)</f>
        <v>72</v>
      </c>
      <c r="D11" s="65">
        <f>VLOOKUP($A11,'Return Data'!$B$7:$R$2292,10,0)</f>
        <v>-9.3884000000000007</v>
      </c>
      <c r="E11" s="66">
        <f t="shared" si="0"/>
        <v>40</v>
      </c>
      <c r="F11" s="65">
        <f>VLOOKUP($A11,'Return Data'!$B$7:$R$2292,11,0)</f>
        <v>0.20880000000000001</v>
      </c>
      <c r="G11" s="66">
        <f t="shared" si="1"/>
        <v>22</v>
      </c>
      <c r="H11" s="65">
        <f>VLOOKUP($A11,'Return Data'!$B$7:$R$2292,12,0)</f>
        <v>11.8186</v>
      </c>
      <c r="I11" s="66">
        <f t="shared" si="2"/>
        <v>15</v>
      </c>
      <c r="J11" s="65">
        <f>VLOOKUP($A11,'Return Data'!$B$7:$R$2292,13,0)</f>
        <v>16.618099999999998</v>
      </c>
      <c r="K11" s="66">
        <f t="shared" si="3"/>
        <v>19</v>
      </c>
      <c r="L11" s="65">
        <f>VLOOKUP($A11,'Return Data'!$B$7:$R$2292,17,0)</f>
        <v>21.137</v>
      </c>
      <c r="M11" s="66">
        <f t="shared" si="4"/>
        <v>25</v>
      </c>
      <c r="N11" s="65">
        <f>VLOOKUP($A11,'Return Data'!$B$7:$R$2292,14,0)</f>
        <v>17.380800000000001</v>
      </c>
      <c r="O11" s="66">
        <f t="shared" si="5"/>
        <v>34</v>
      </c>
      <c r="P11" s="65">
        <f>VLOOKUP($A11,'Return Data'!$B$7:$R$2292,15,0)</f>
        <v>11.3428</v>
      </c>
      <c r="Q11" s="66">
        <f>RANK(P11,P$8:P$64,0)</f>
        <v>33</v>
      </c>
      <c r="R11" s="65">
        <f>VLOOKUP($A11,'Return Data'!$B$7:$R$2292,16,0)</f>
        <v>8.7266999999999992</v>
      </c>
      <c r="S11" s="67">
        <f t="shared" si="6"/>
        <v>53</v>
      </c>
    </row>
    <row r="12" spans="1:20" x14ac:dyDescent="0.3">
      <c r="A12" s="63" t="s">
        <v>167</v>
      </c>
      <c r="B12" s="64">
        <f>VLOOKUP($A12,'Return Data'!$B$7:$R$2292,3,0)</f>
        <v>44616</v>
      </c>
      <c r="C12" s="65">
        <f>VLOOKUP($A12,'Return Data'!$B$7:$R$2292,4,0)</f>
        <v>60.01</v>
      </c>
      <c r="D12" s="65">
        <f>VLOOKUP($A12,'Return Data'!$B$7:$R$2292,10,0)</f>
        <v>-8.2204999999999995</v>
      </c>
      <c r="E12" s="66">
        <f t="shared" si="0"/>
        <v>28</v>
      </c>
      <c r="F12" s="65">
        <f>VLOOKUP($A12,'Return Data'!$B$7:$R$2292,11,0)</f>
        <v>-1.8386</v>
      </c>
      <c r="G12" s="66">
        <f t="shared" si="1"/>
        <v>37</v>
      </c>
      <c r="H12" s="65">
        <f>VLOOKUP($A12,'Return Data'!$B$7:$R$2292,12,0)</f>
        <v>6.1128</v>
      </c>
      <c r="I12" s="66">
        <f t="shared" si="2"/>
        <v>48</v>
      </c>
      <c r="J12" s="65">
        <f>VLOOKUP($A12,'Return Data'!$B$7:$R$2292,13,0)</f>
        <v>8.1943999999999999</v>
      </c>
      <c r="K12" s="66">
        <f t="shared" si="3"/>
        <v>49</v>
      </c>
      <c r="L12" s="65">
        <f>VLOOKUP($A12,'Return Data'!$B$7:$R$2292,17,0)</f>
        <v>15.799200000000001</v>
      </c>
      <c r="M12" s="66">
        <f t="shared" si="4"/>
        <v>43</v>
      </c>
      <c r="N12" s="65">
        <f>VLOOKUP($A12,'Return Data'!$B$7:$R$2292,14,0)</f>
        <v>17.837299999999999</v>
      </c>
      <c r="O12" s="66">
        <f t="shared" si="5"/>
        <v>29</v>
      </c>
      <c r="P12" s="65">
        <f>VLOOKUP($A12,'Return Data'!$B$7:$R$2292,15,0)</f>
        <v>13.667999999999999</v>
      </c>
      <c r="Q12" s="66">
        <f>RANK(P12,P$8:P$64,0)</f>
        <v>18</v>
      </c>
      <c r="R12" s="65">
        <f>VLOOKUP($A12,'Return Data'!$B$7:$R$2292,16,0)</f>
        <v>14.7552</v>
      </c>
      <c r="S12" s="67">
        <f t="shared" si="6"/>
        <v>25</v>
      </c>
    </row>
    <row r="13" spans="1:20" x14ac:dyDescent="0.3">
      <c r="A13" s="63" t="s">
        <v>168</v>
      </c>
      <c r="B13" s="64">
        <f>VLOOKUP($A13,'Return Data'!$B$7:$R$2292,3,0)</f>
        <v>44616</v>
      </c>
      <c r="C13" s="65">
        <f>VLOOKUP($A13,'Return Data'!$B$7:$R$2292,4,0)</f>
        <v>15.97</v>
      </c>
      <c r="D13" s="65">
        <f>VLOOKUP($A13,'Return Data'!$B$7:$R$2292,10,0)</f>
        <v>-9.8249999999999993</v>
      </c>
      <c r="E13" s="66">
        <f t="shared" si="0"/>
        <v>43</v>
      </c>
      <c r="F13" s="65">
        <f>VLOOKUP($A13,'Return Data'!$B$7:$R$2292,11,0)</f>
        <v>-5.0534999999999997</v>
      </c>
      <c r="G13" s="66">
        <f t="shared" si="1"/>
        <v>51</v>
      </c>
      <c r="H13" s="65">
        <f>VLOOKUP($A13,'Return Data'!$B$7:$R$2292,12,0)</f>
        <v>9.8348999999999993</v>
      </c>
      <c r="I13" s="66">
        <f t="shared" si="2"/>
        <v>26</v>
      </c>
      <c r="J13" s="65">
        <f>VLOOKUP($A13,'Return Data'!$B$7:$R$2292,13,0)</f>
        <v>21.260400000000001</v>
      </c>
      <c r="K13" s="66">
        <f t="shared" si="3"/>
        <v>14</v>
      </c>
      <c r="L13" s="65">
        <f>VLOOKUP($A13,'Return Data'!$B$7:$R$2292,17,0)</f>
        <v>25.830400000000001</v>
      </c>
      <c r="M13" s="66">
        <f t="shared" si="4"/>
        <v>15</v>
      </c>
      <c r="N13" s="65">
        <f>VLOOKUP($A13,'Return Data'!$B$7:$R$2292,14,0)</f>
        <v>25.938800000000001</v>
      </c>
      <c r="O13" s="66">
        <f t="shared" si="5"/>
        <v>7</v>
      </c>
      <c r="P13" s="65"/>
      <c r="Q13" s="66"/>
      <c r="R13" s="65">
        <f>VLOOKUP($A13,'Return Data'!$B$7:$R$2292,16,0)</f>
        <v>12.361700000000001</v>
      </c>
      <c r="S13" s="67">
        <f t="shared" si="6"/>
        <v>47</v>
      </c>
    </row>
    <row r="14" spans="1:20" x14ac:dyDescent="0.3">
      <c r="A14" s="63" t="s">
        <v>169</v>
      </c>
      <c r="B14" s="64">
        <f>VLOOKUP($A14,'Return Data'!$B$7:$R$2292,3,0)</f>
        <v>44616</v>
      </c>
      <c r="C14" s="65">
        <f>VLOOKUP($A14,'Return Data'!$B$7:$R$2292,4,0)</f>
        <v>19.23</v>
      </c>
      <c r="D14" s="65">
        <f>VLOOKUP($A14,'Return Data'!$B$7:$R$2292,10,0)</f>
        <v>-9.0779999999999994</v>
      </c>
      <c r="E14" s="66">
        <f t="shared" si="0"/>
        <v>37</v>
      </c>
      <c r="F14" s="65">
        <f>VLOOKUP($A14,'Return Data'!$B$7:$R$2292,11,0)</f>
        <v>-5.8276000000000003</v>
      </c>
      <c r="G14" s="66">
        <f t="shared" si="1"/>
        <v>53</v>
      </c>
      <c r="H14" s="65">
        <f>VLOOKUP($A14,'Return Data'!$B$7:$R$2292,12,0)</f>
        <v>8.2161000000000008</v>
      </c>
      <c r="I14" s="66">
        <f t="shared" si="2"/>
        <v>38</v>
      </c>
      <c r="J14" s="65">
        <f>VLOOKUP($A14,'Return Data'!$B$7:$R$2292,13,0)</f>
        <v>19.738499999999998</v>
      </c>
      <c r="K14" s="66">
        <f t="shared" si="3"/>
        <v>16</v>
      </c>
      <c r="L14" s="65">
        <f>VLOOKUP($A14,'Return Data'!$B$7:$R$2292,17,0)</f>
        <v>23.0168</v>
      </c>
      <c r="M14" s="66">
        <f t="shared" si="4"/>
        <v>21</v>
      </c>
      <c r="N14" s="65">
        <f>VLOOKUP($A14,'Return Data'!$B$7:$R$2292,14,0)</f>
        <v>23.910399999999999</v>
      </c>
      <c r="O14" s="66">
        <f t="shared" si="5"/>
        <v>9</v>
      </c>
      <c r="P14" s="65"/>
      <c r="Q14" s="66"/>
      <c r="R14" s="65">
        <f>VLOOKUP($A14,'Return Data'!$B$7:$R$2292,16,0)</f>
        <v>21.53</v>
      </c>
      <c r="S14" s="67">
        <f t="shared" si="6"/>
        <v>4</v>
      </c>
    </row>
    <row r="15" spans="1:20" x14ac:dyDescent="0.3">
      <c r="A15" s="63" t="s">
        <v>170</v>
      </c>
      <c r="B15" s="64">
        <f>VLOOKUP($A15,'Return Data'!$B$7:$R$2292,3,0)</f>
        <v>44616</v>
      </c>
      <c r="C15" s="65">
        <f>VLOOKUP($A15,'Return Data'!$B$7:$R$2292,4,0)</f>
        <v>101.18</v>
      </c>
      <c r="D15" s="65">
        <f>VLOOKUP($A15,'Return Data'!$B$7:$R$2292,10,0)</f>
        <v>-10.301399999999999</v>
      </c>
      <c r="E15" s="66">
        <f t="shared" si="0"/>
        <v>49</v>
      </c>
      <c r="F15" s="65">
        <f>VLOOKUP($A15,'Return Data'!$B$7:$R$2292,11,0)</f>
        <v>-4.7986000000000004</v>
      </c>
      <c r="G15" s="66">
        <f t="shared" si="1"/>
        <v>49</v>
      </c>
      <c r="H15" s="65">
        <f>VLOOKUP($A15,'Return Data'!$B$7:$R$2292,12,0)</f>
        <v>7.9484000000000004</v>
      </c>
      <c r="I15" s="66">
        <f t="shared" si="2"/>
        <v>41</v>
      </c>
      <c r="J15" s="65">
        <f>VLOOKUP($A15,'Return Data'!$B$7:$R$2292,13,0)</f>
        <v>16.338999999999999</v>
      </c>
      <c r="K15" s="66">
        <f t="shared" si="3"/>
        <v>20</v>
      </c>
      <c r="L15" s="65">
        <f>VLOOKUP($A15,'Return Data'!$B$7:$R$2292,17,0)</f>
        <v>24.392600000000002</v>
      </c>
      <c r="M15" s="66">
        <f t="shared" si="4"/>
        <v>18</v>
      </c>
      <c r="N15" s="65">
        <f>VLOOKUP($A15,'Return Data'!$B$7:$R$2292,14,0)</f>
        <v>26.270399999999999</v>
      </c>
      <c r="O15" s="66">
        <f t="shared" si="5"/>
        <v>5</v>
      </c>
      <c r="P15" s="65">
        <f>VLOOKUP($A15,'Return Data'!$B$7:$R$2292,15,0)</f>
        <v>18.495200000000001</v>
      </c>
      <c r="Q15" s="66">
        <f t="shared" ref="Q15:Q22" si="7">RANK(P15,P$8:P$64,0)</f>
        <v>4</v>
      </c>
      <c r="R15" s="65">
        <f>VLOOKUP($A15,'Return Data'!$B$7:$R$2292,16,0)</f>
        <v>17.357099999999999</v>
      </c>
      <c r="S15" s="67">
        <f t="shared" si="6"/>
        <v>12</v>
      </c>
    </row>
    <row r="16" spans="1:20" x14ac:dyDescent="0.3">
      <c r="A16" s="63" t="s">
        <v>171</v>
      </c>
      <c r="B16" s="64">
        <f>VLOOKUP($A16,'Return Data'!$B$7:$R$2292,3,0)</f>
        <v>44616</v>
      </c>
      <c r="C16" s="65">
        <f>VLOOKUP($A16,'Return Data'!$B$7:$R$2292,4,0)</f>
        <v>115.82</v>
      </c>
      <c r="D16" s="65">
        <f>VLOOKUP($A16,'Return Data'!$B$7:$R$2292,10,0)</f>
        <v>-7.1509</v>
      </c>
      <c r="E16" s="66">
        <f t="shared" si="0"/>
        <v>14</v>
      </c>
      <c r="F16" s="65">
        <f>VLOOKUP($A16,'Return Data'!$B$7:$R$2292,11,0)</f>
        <v>-0.94930000000000003</v>
      </c>
      <c r="G16" s="66">
        <f t="shared" si="1"/>
        <v>28</v>
      </c>
      <c r="H16" s="65">
        <f>VLOOKUP($A16,'Return Data'!$B$7:$R$2292,12,0)</f>
        <v>10.063700000000001</v>
      </c>
      <c r="I16" s="66">
        <f t="shared" si="2"/>
        <v>22</v>
      </c>
      <c r="J16" s="65">
        <f>VLOOKUP($A16,'Return Data'!$B$7:$R$2292,13,0)</f>
        <v>13.360099999999999</v>
      </c>
      <c r="K16" s="66">
        <f t="shared" si="3"/>
        <v>30</v>
      </c>
      <c r="L16" s="65">
        <f>VLOOKUP($A16,'Return Data'!$B$7:$R$2292,17,0)</f>
        <v>23.299299999999999</v>
      </c>
      <c r="M16" s="66">
        <f t="shared" si="4"/>
        <v>19</v>
      </c>
      <c r="N16" s="65">
        <f>VLOOKUP($A16,'Return Data'!$B$7:$R$2292,14,0)</f>
        <v>22.845099999999999</v>
      </c>
      <c r="O16" s="66">
        <f t="shared" si="5"/>
        <v>10</v>
      </c>
      <c r="P16" s="65">
        <f>VLOOKUP($A16,'Return Data'!$B$7:$R$2292,15,0)</f>
        <v>18.145099999999999</v>
      </c>
      <c r="Q16" s="66">
        <f t="shared" si="7"/>
        <v>5</v>
      </c>
      <c r="R16" s="65">
        <f>VLOOKUP($A16,'Return Data'!$B$7:$R$2292,16,0)</f>
        <v>15.9573</v>
      </c>
      <c r="S16" s="67">
        <f t="shared" si="6"/>
        <v>16</v>
      </c>
    </row>
    <row r="17" spans="1:19" x14ac:dyDescent="0.3">
      <c r="A17" s="63" t="s">
        <v>172</v>
      </c>
      <c r="B17" s="64">
        <f>VLOOKUP($A17,'Return Data'!$B$7:$R$2292,3,0)</f>
        <v>44616</v>
      </c>
      <c r="C17" s="65">
        <f>VLOOKUP($A17,'Return Data'!$B$7:$R$2292,4,0)</f>
        <v>80.664000000000001</v>
      </c>
      <c r="D17" s="65">
        <f>VLOOKUP($A17,'Return Data'!$B$7:$R$2292,10,0)</f>
        <v>-7.3764000000000003</v>
      </c>
      <c r="E17" s="66">
        <f t="shared" si="0"/>
        <v>20</v>
      </c>
      <c r="F17" s="65">
        <f>VLOOKUP($A17,'Return Data'!$B$7:$R$2292,11,0)</f>
        <v>-3.2829000000000002</v>
      </c>
      <c r="G17" s="66">
        <f t="shared" si="1"/>
        <v>46</v>
      </c>
      <c r="H17" s="65">
        <f>VLOOKUP($A17,'Return Data'!$B$7:$R$2292,12,0)</f>
        <v>6.8780000000000001</v>
      </c>
      <c r="I17" s="66">
        <f t="shared" si="2"/>
        <v>44</v>
      </c>
      <c r="J17" s="65">
        <f>VLOOKUP($A17,'Return Data'!$B$7:$R$2292,13,0)</f>
        <v>14.991199999999999</v>
      </c>
      <c r="K17" s="66">
        <f t="shared" si="3"/>
        <v>23</v>
      </c>
      <c r="L17" s="65">
        <f>VLOOKUP($A17,'Return Data'!$B$7:$R$2292,17,0)</f>
        <v>21.674700000000001</v>
      </c>
      <c r="M17" s="66">
        <f t="shared" si="4"/>
        <v>24</v>
      </c>
      <c r="N17" s="65">
        <f>VLOOKUP($A17,'Return Data'!$B$7:$R$2292,14,0)</f>
        <v>20.685300000000002</v>
      </c>
      <c r="O17" s="66">
        <f t="shared" si="5"/>
        <v>18</v>
      </c>
      <c r="P17" s="65">
        <f>VLOOKUP($A17,'Return Data'!$B$7:$R$2292,15,0)</f>
        <v>14.8399</v>
      </c>
      <c r="Q17" s="66">
        <f t="shared" si="7"/>
        <v>14</v>
      </c>
      <c r="R17" s="65">
        <f>VLOOKUP($A17,'Return Data'!$B$7:$R$2292,16,0)</f>
        <v>17.153300000000002</v>
      </c>
      <c r="S17" s="67">
        <f t="shared" si="6"/>
        <v>13</v>
      </c>
    </row>
    <row r="18" spans="1:19" x14ac:dyDescent="0.3">
      <c r="A18" s="63" t="s">
        <v>173</v>
      </c>
      <c r="B18" s="64">
        <f>VLOOKUP($A18,'Return Data'!$B$7:$R$2292,3,0)</f>
        <v>44616</v>
      </c>
      <c r="C18" s="65">
        <f>VLOOKUP($A18,'Return Data'!$B$7:$R$2292,4,0)</f>
        <v>73.25</v>
      </c>
      <c r="D18" s="65">
        <f>VLOOKUP($A18,'Return Data'!$B$7:$R$2292,10,0)</f>
        <v>-6.9486999999999997</v>
      </c>
      <c r="E18" s="66">
        <f t="shared" si="0"/>
        <v>11</v>
      </c>
      <c r="F18" s="65">
        <f>VLOOKUP($A18,'Return Data'!$B$7:$R$2292,11,0)</f>
        <v>-1.2537</v>
      </c>
      <c r="G18" s="66">
        <f t="shared" si="1"/>
        <v>33</v>
      </c>
      <c r="H18" s="65">
        <f>VLOOKUP($A18,'Return Data'!$B$7:$R$2292,12,0)</f>
        <v>8.0542999999999996</v>
      </c>
      <c r="I18" s="66">
        <f t="shared" si="2"/>
        <v>40</v>
      </c>
      <c r="J18" s="65">
        <f>VLOOKUP($A18,'Return Data'!$B$7:$R$2292,13,0)</f>
        <v>10.7834</v>
      </c>
      <c r="K18" s="66">
        <f t="shared" si="3"/>
        <v>44</v>
      </c>
      <c r="L18" s="65">
        <f>VLOOKUP($A18,'Return Data'!$B$7:$R$2292,17,0)</f>
        <v>16.909600000000001</v>
      </c>
      <c r="M18" s="66">
        <f t="shared" si="4"/>
        <v>41</v>
      </c>
      <c r="N18" s="65">
        <f>VLOOKUP($A18,'Return Data'!$B$7:$R$2292,14,0)</f>
        <v>16.809999999999999</v>
      </c>
      <c r="O18" s="66">
        <f t="shared" si="5"/>
        <v>37</v>
      </c>
      <c r="P18" s="65">
        <f>VLOOKUP($A18,'Return Data'!$B$7:$R$2292,15,0)</f>
        <v>12.4405</v>
      </c>
      <c r="Q18" s="66">
        <f t="shared" si="7"/>
        <v>24</v>
      </c>
      <c r="R18" s="65">
        <f>VLOOKUP($A18,'Return Data'!$B$7:$R$2292,16,0)</f>
        <v>14.248200000000001</v>
      </c>
      <c r="S18" s="67">
        <f t="shared" si="6"/>
        <v>32</v>
      </c>
    </row>
    <row r="19" spans="1:19" x14ac:dyDescent="0.3">
      <c r="A19" s="63" t="s">
        <v>175</v>
      </c>
      <c r="B19" s="64">
        <f>VLOOKUP($A19,'Return Data'!$B$7:$R$2292,3,0)</f>
        <v>44616</v>
      </c>
      <c r="C19" s="65">
        <f>VLOOKUP($A19,'Return Data'!$B$7:$R$2292,4,0)</f>
        <v>868.69809999999995</v>
      </c>
      <c r="D19" s="65">
        <f>VLOOKUP($A19,'Return Data'!$B$7:$R$2292,10,0)</f>
        <v>-8.4939999999999998</v>
      </c>
      <c r="E19" s="66">
        <f t="shared" si="0"/>
        <v>31</v>
      </c>
      <c r="F19" s="65">
        <f>VLOOKUP($A19,'Return Data'!$B$7:$R$2292,11,0)</f>
        <v>0.68689999999999996</v>
      </c>
      <c r="G19" s="66">
        <f t="shared" si="1"/>
        <v>20</v>
      </c>
      <c r="H19" s="65">
        <f>VLOOKUP($A19,'Return Data'!$B$7:$R$2292,12,0)</f>
        <v>8.9068000000000005</v>
      </c>
      <c r="I19" s="66">
        <f t="shared" si="2"/>
        <v>32</v>
      </c>
      <c r="J19" s="65">
        <f>VLOOKUP($A19,'Return Data'!$B$7:$R$2292,13,0)</f>
        <v>13.2242</v>
      </c>
      <c r="K19" s="66">
        <f t="shared" si="3"/>
        <v>31</v>
      </c>
      <c r="L19" s="65">
        <f>VLOOKUP($A19,'Return Data'!$B$7:$R$2292,17,0)</f>
        <v>19.680800000000001</v>
      </c>
      <c r="M19" s="66">
        <f t="shared" si="4"/>
        <v>28</v>
      </c>
      <c r="N19" s="65">
        <f>VLOOKUP($A19,'Return Data'!$B$7:$R$2292,14,0)</f>
        <v>15.6273</v>
      </c>
      <c r="O19" s="66">
        <f t="shared" si="5"/>
        <v>41</v>
      </c>
      <c r="P19" s="65">
        <f>VLOOKUP($A19,'Return Data'!$B$7:$R$2292,15,0)</f>
        <v>11.7448</v>
      </c>
      <c r="Q19" s="66">
        <f t="shared" si="7"/>
        <v>30</v>
      </c>
      <c r="R19" s="65">
        <f>VLOOKUP($A19,'Return Data'!$B$7:$R$2292,16,0)</f>
        <v>14.951499999999999</v>
      </c>
      <c r="S19" s="67">
        <f t="shared" si="6"/>
        <v>24</v>
      </c>
    </row>
    <row r="20" spans="1:19" x14ac:dyDescent="0.3">
      <c r="A20" s="63" t="s">
        <v>177</v>
      </c>
      <c r="B20" s="64">
        <f>VLOOKUP($A20,'Return Data'!$B$7:$R$2292,3,0)</f>
        <v>44616</v>
      </c>
      <c r="C20" s="65">
        <f>VLOOKUP($A20,'Return Data'!$B$7:$R$2292,4,0)</f>
        <v>718.64099999999996</v>
      </c>
      <c r="D20" s="65">
        <f>VLOOKUP($A20,'Return Data'!$B$7:$R$2292,10,0)</f>
        <v>-8.1888000000000005</v>
      </c>
      <c r="E20" s="66">
        <f t="shared" si="0"/>
        <v>26</v>
      </c>
      <c r="F20" s="65">
        <f>VLOOKUP($A20,'Return Data'!$B$7:$R$2292,11,0)</f>
        <v>0.3135</v>
      </c>
      <c r="G20" s="66">
        <f t="shared" si="1"/>
        <v>21</v>
      </c>
      <c r="H20" s="65">
        <f>VLOOKUP($A20,'Return Data'!$B$7:$R$2292,12,0)</f>
        <v>11.504</v>
      </c>
      <c r="I20" s="66">
        <f t="shared" si="2"/>
        <v>17</v>
      </c>
      <c r="J20" s="65">
        <f>VLOOKUP($A20,'Return Data'!$B$7:$R$2292,13,0)</f>
        <v>15.142799999999999</v>
      </c>
      <c r="K20" s="66">
        <f t="shared" si="3"/>
        <v>22</v>
      </c>
      <c r="L20" s="65">
        <f>VLOOKUP($A20,'Return Data'!$B$7:$R$2292,17,0)</f>
        <v>17.546099999999999</v>
      </c>
      <c r="M20" s="66">
        <f t="shared" si="4"/>
        <v>39</v>
      </c>
      <c r="N20" s="65">
        <f>VLOOKUP($A20,'Return Data'!$B$7:$R$2292,14,0)</f>
        <v>12.7485</v>
      </c>
      <c r="O20" s="66">
        <f t="shared" si="5"/>
        <v>50</v>
      </c>
      <c r="P20" s="65">
        <f>VLOOKUP($A20,'Return Data'!$B$7:$R$2292,15,0)</f>
        <v>9.2972999999999999</v>
      </c>
      <c r="Q20" s="66">
        <f t="shared" si="7"/>
        <v>40</v>
      </c>
      <c r="R20" s="65">
        <f>VLOOKUP($A20,'Return Data'!$B$7:$R$2292,16,0)</f>
        <v>12.522500000000001</v>
      </c>
      <c r="S20" s="67">
        <f t="shared" si="6"/>
        <v>44</v>
      </c>
    </row>
    <row r="21" spans="1:19" x14ac:dyDescent="0.3">
      <c r="A21" s="63" t="s">
        <v>178</v>
      </c>
      <c r="B21" s="64">
        <f>VLOOKUP($A21,'Return Data'!$B$7:$R$2292,3,0)</f>
        <v>44616</v>
      </c>
      <c r="C21" s="65">
        <f>VLOOKUP($A21,'Return Data'!$B$7:$R$2292,4,0)</f>
        <v>56.7286</v>
      </c>
      <c r="D21" s="65">
        <f>VLOOKUP($A21,'Return Data'!$B$7:$R$2292,10,0)</f>
        <v>-7.0125000000000002</v>
      </c>
      <c r="E21" s="66">
        <f t="shared" si="0"/>
        <v>12</v>
      </c>
      <c r="F21" s="65">
        <f>VLOOKUP($A21,'Return Data'!$B$7:$R$2292,11,0)</f>
        <v>-0.33560000000000001</v>
      </c>
      <c r="G21" s="66">
        <f t="shared" si="1"/>
        <v>25</v>
      </c>
      <c r="H21" s="65">
        <f>VLOOKUP($A21,'Return Data'!$B$7:$R$2292,12,0)</f>
        <v>11.8726</v>
      </c>
      <c r="I21" s="66">
        <f t="shared" si="2"/>
        <v>14</v>
      </c>
      <c r="J21" s="65">
        <f>VLOOKUP($A21,'Return Data'!$B$7:$R$2292,13,0)</f>
        <v>13.6158</v>
      </c>
      <c r="K21" s="66">
        <f t="shared" si="3"/>
        <v>28</v>
      </c>
      <c r="L21" s="65">
        <f>VLOOKUP($A21,'Return Data'!$B$7:$R$2292,17,0)</f>
        <v>17.02</v>
      </c>
      <c r="M21" s="66">
        <f t="shared" si="4"/>
        <v>40</v>
      </c>
      <c r="N21" s="65">
        <f>VLOOKUP($A21,'Return Data'!$B$7:$R$2292,14,0)</f>
        <v>17.583300000000001</v>
      </c>
      <c r="O21" s="66">
        <f t="shared" si="5"/>
        <v>31</v>
      </c>
      <c r="P21" s="65">
        <f>VLOOKUP($A21,'Return Data'!$B$7:$R$2292,15,0)</f>
        <v>11.7066</v>
      </c>
      <c r="Q21" s="66">
        <f t="shared" si="7"/>
        <v>31</v>
      </c>
      <c r="R21" s="65">
        <f>VLOOKUP($A21,'Return Data'!$B$7:$R$2292,16,0)</f>
        <v>14.1008</v>
      </c>
      <c r="S21" s="67">
        <f t="shared" si="6"/>
        <v>33</v>
      </c>
    </row>
    <row r="22" spans="1:19" x14ac:dyDescent="0.3">
      <c r="A22" s="63" t="s">
        <v>179</v>
      </c>
      <c r="B22" s="64">
        <f>VLOOKUP($A22,'Return Data'!$B$7:$R$2292,3,0)</f>
        <v>44616</v>
      </c>
      <c r="C22" s="65">
        <f>VLOOKUP($A22,'Return Data'!$B$7:$R$2292,4,0)</f>
        <v>598.03</v>
      </c>
      <c r="D22" s="65">
        <f>VLOOKUP($A22,'Return Data'!$B$7:$R$2292,10,0)</f>
        <v>-8.3028999999999993</v>
      </c>
      <c r="E22" s="66">
        <f t="shared" si="0"/>
        <v>29</v>
      </c>
      <c r="F22" s="65">
        <f>VLOOKUP($A22,'Return Data'!$B$7:$R$2292,11,0)</f>
        <v>-1.1766000000000001</v>
      </c>
      <c r="G22" s="66">
        <f t="shared" si="1"/>
        <v>32</v>
      </c>
      <c r="H22" s="65">
        <f>VLOOKUP($A22,'Return Data'!$B$7:$R$2292,12,0)</f>
        <v>10.002800000000001</v>
      </c>
      <c r="I22" s="66">
        <f t="shared" si="2"/>
        <v>23</v>
      </c>
      <c r="J22" s="65">
        <f>VLOOKUP($A22,'Return Data'!$B$7:$R$2292,13,0)</f>
        <v>13.2075</v>
      </c>
      <c r="K22" s="66">
        <f t="shared" si="3"/>
        <v>32</v>
      </c>
      <c r="L22" s="65">
        <f>VLOOKUP($A22,'Return Data'!$B$7:$R$2292,17,0)</f>
        <v>20.675599999999999</v>
      </c>
      <c r="M22" s="66">
        <f t="shared" si="4"/>
        <v>26</v>
      </c>
      <c r="N22" s="65">
        <f>VLOOKUP($A22,'Return Data'!$B$7:$R$2292,14,0)</f>
        <v>17.3917</v>
      </c>
      <c r="O22" s="66">
        <f t="shared" si="5"/>
        <v>33</v>
      </c>
      <c r="P22" s="65">
        <f>VLOOKUP($A22,'Return Data'!$B$7:$R$2292,15,0)</f>
        <v>13.167</v>
      </c>
      <c r="Q22" s="66">
        <f t="shared" si="7"/>
        <v>22</v>
      </c>
      <c r="R22" s="65">
        <f>VLOOKUP($A22,'Return Data'!$B$7:$R$2292,16,0)</f>
        <v>15.568300000000001</v>
      </c>
      <c r="S22" s="67">
        <f t="shared" si="6"/>
        <v>17</v>
      </c>
    </row>
    <row r="23" spans="1:19" x14ac:dyDescent="0.3">
      <c r="A23" s="63" t="s">
        <v>180</v>
      </c>
      <c r="B23" s="64">
        <f>VLOOKUP($A23,'Return Data'!$B$7:$R$2292,3,0)</f>
        <v>44616</v>
      </c>
      <c r="C23" s="65">
        <f>VLOOKUP($A23,'Return Data'!$B$7:$R$2292,4,0)</f>
        <v>15.41</v>
      </c>
      <c r="D23" s="65">
        <f>VLOOKUP($A23,'Return Data'!$B$7:$R$2292,10,0)</f>
        <v>-7.4474</v>
      </c>
      <c r="E23" s="66">
        <f t="shared" si="0"/>
        <v>21</v>
      </c>
      <c r="F23" s="65">
        <f>VLOOKUP($A23,'Return Data'!$B$7:$R$2292,11,0)</f>
        <v>4.1215999999999999</v>
      </c>
      <c r="G23" s="66">
        <f t="shared" si="1"/>
        <v>5</v>
      </c>
      <c r="H23" s="65">
        <f>VLOOKUP($A23,'Return Data'!$B$7:$R$2292,12,0)</f>
        <v>9.8361000000000001</v>
      </c>
      <c r="I23" s="66">
        <f t="shared" si="2"/>
        <v>25</v>
      </c>
      <c r="J23" s="65">
        <f>VLOOKUP($A23,'Return Data'!$B$7:$R$2292,13,0)</f>
        <v>11.1031</v>
      </c>
      <c r="K23" s="66">
        <f t="shared" si="3"/>
        <v>41</v>
      </c>
      <c r="L23" s="65">
        <f>VLOOKUP($A23,'Return Data'!$B$7:$R$2292,17,0)</f>
        <v>13.5382</v>
      </c>
      <c r="M23" s="66">
        <f t="shared" si="4"/>
        <v>52</v>
      </c>
      <c r="N23" s="65">
        <f>VLOOKUP($A23,'Return Data'!$B$7:$R$2292,14,0)</f>
        <v>15.4595</v>
      </c>
      <c r="O23" s="66">
        <f t="shared" si="5"/>
        <v>42</v>
      </c>
      <c r="P23" s="65"/>
      <c r="Q23" s="66"/>
      <c r="R23" s="65">
        <f>VLOOKUP($A23,'Return Data'!$B$7:$R$2292,16,0)</f>
        <v>11.635400000000001</v>
      </c>
      <c r="S23" s="67">
        <f t="shared" si="6"/>
        <v>49</v>
      </c>
    </row>
    <row r="24" spans="1:19" x14ac:dyDescent="0.3">
      <c r="A24" s="63" t="s">
        <v>181</v>
      </c>
      <c r="B24" s="64">
        <f>VLOOKUP($A24,'Return Data'!$B$7:$R$2292,3,0)</f>
        <v>44616</v>
      </c>
      <c r="C24" s="65">
        <f>VLOOKUP($A24,'Return Data'!$B$7:$R$2292,4,0)</f>
        <v>39.340000000000003</v>
      </c>
      <c r="D24" s="65">
        <f>VLOOKUP($A24,'Return Data'!$B$7:$R$2292,10,0)</f>
        <v>-7.0195999999999996</v>
      </c>
      <c r="E24" s="66">
        <f t="shared" si="0"/>
        <v>13</v>
      </c>
      <c r="F24" s="65">
        <f>VLOOKUP($A24,'Return Data'!$B$7:$R$2292,11,0)</f>
        <v>-0.12690000000000001</v>
      </c>
      <c r="G24" s="66">
        <f t="shared" si="1"/>
        <v>24</v>
      </c>
      <c r="H24" s="65">
        <f>VLOOKUP($A24,'Return Data'!$B$7:$R$2292,12,0)</f>
        <v>9.3689</v>
      </c>
      <c r="I24" s="66">
        <f t="shared" si="2"/>
        <v>28</v>
      </c>
      <c r="J24" s="65">
        <f>VLOOKUP($A24,'Return Data'!$B$7:$R$2292,13,0)</f>
        <v>11.098599999999999</v>
      </c>
      <c r="K24" s="66">
        <f t="shared" si="3"/>
        <v>42</v>
      </c>
      <c r="L24" s="65">
        <f>VLOOKUP($A24,'Return Data'!$B$7:$R$2292,17,0)</f>
        <v>13.962400000000001</v>
      </c>
      <c r="M24" s="66">
        <f t="shared" si="4"/>
        <v>48</v>
      </c>
      <c r="N24" s="65">
        <f>VLOOKUP($A24,'Return Data'!$B$7:$R$2292,14,0)</f>
        <v>14.526</v>
      </c>
      <c r="O24" s="66">
        <f t="shared" si="5"/>
        <v>45</v>
      </c>
      <c r="P24" s="65">
        <f>VLOOKUP($A24,'Return Data'!$B$7:$R$2292,15,0)</f>
        <v>12.0389</v>
      </c>
      <c r="Q24" s="66">
        <f>RANK(P24,P$8:P$64,0)</f>
        <v>27</v>
      </c>
      <c r="R24" s="65">
        <f>VLOOKUP($A24,'Return Data'!$B$7:$R$2292,16,0)</f>
        <v>17.5672</v>
      </c>
      <c r="S24" s="67">
        <f t="shared" si="6"/>
        <v>9</v>
      </c>
    </row>
    <row r="25" spans="1:19" x14ac:dyDescent="0.3">
      <c r="A25" s="63" t="s">
        <v>182</v>
      </c>
      <c r="B25" s="64">
        <f>VLOOKUP($A25,'Return Data'!$B$7:$R$2292,3,0)</f>
        <v>44616</v>
      </c>
      <c r="C25" s="65">
        <f>VLOOKUP($A25,'Return Data'!$B$7:$R$2292,4,0)</f>
        <v>98.34</v>
      </c>
      <c r="D25" s="65">
        <f>VLOOKUP($A25,'Return Data'!$B$7:$R$2292,10,0)</f>
        <v>-7.2614000000000001</v>
      </c>
      <c r="E25" s="66">
        <f t="shared" si="0"/>
        <v>18</v>
      </c>
      <c r="F25" s="65">
        <f>VLOOKUP($A25,'Return Data'!$B$7:$R$2292,11,0)</f>
        <v>2.4161999999999999</v>
      </c>
      <c r="G25" s="66">
        <f t="shared" si="1"/>
        <v>10</v>
      </c>
      <c r="H25" s="65">
        <f>VLOOKUP($A25,'Return Data'!$B$7:$R$2292,12,0)</f>
        <v>9.2910000000000004</v>
      </c>
      <c r="I25" s="66">
        <f t="shared" si="2"/>
        <v>30</v>
      </c>
      <c r="J25" s="65">
        <f>VLOOKUP($A25,'Return Data'!$B$7:$R$2292,13,0)</f>
        <v>20.22</v>
      </c>
      <c r="K25" s="66">
        <f t="shared" si="3"/>
        <v>15</v>
      </c>
      <c r="L25" s="65">
        <f>VLOOKUP($A25,'Return Data'!$B$7:$R$2292,17,0)</f>
        <v>27.735900000000001</v>
      </c>
      <c r="M25" s="66">
        <f t="shared" si="4"/>
        <v>14</v>
      </c>
      <c r="N25" s="65">
        <f>VLOOKUP($A25,'Return Data'!$B$7:$R$2292,14,0)</f>
        <v>21.633199999999999</v>
      </c>
      <c r="O25" s="66">
        <f t="shared" si="5"/>
        <v>12</v>
      </c>
      <c r="P25" s="65">
        <f>VLOOKUP($A25,'Return Data'!$B$7:$R$2292,15,0)</f>
        <v>16.6631</v>
      </c>
      <c r="Q25" s="66">
        <f>RANK(P25,P$8:P$64,0)</f>
        <v>7</v>
      </c>
      <c r="R25" s="65">
        <f>VLOOKUP($A25,'Return Data'!$B$7:$R$2292,16,0)</f>
        <v>17.592099999999999</v>
      </c>
      <c r="S25" s="67">
        <f t="shared" si="6"/>
        <v>8</v>
      </c>
    </row>
    <row r="26" spans="1:19" x14ac:dyDescent="0.3">
      <c r="A26" s="63" t="s">
        <v>183</v>
      </c>
      <c r="B26" s="64">
        <f>VLOOKUP($A26,'Return Data'!$B$7:$R$2292,3,0)</f>
        <v>44616</v>
      </c>
      <c r="C26" s="65">
        <f>VLOOKUP($A26,'Return Data'!$B$7:$R$2292,4,0)</f>
        <v>13.19</v>
      </c>
      <c r="D26" s="65">
        <f>VLOOKUP($A26,'Return Data'!$B$7:$R$2292,10,0)</f>
        <v>-8.2116000000000007</v>
      </c>
      <c r="E26" s="66">
        <f t="shared" si="0"/>
        <v>27</v>
      </c>
      <c r="F26" s="65">
        <f>VLOOKUP($A26,'Return Data'!$B$7:$R$2292,11,0)</f>
        <v>-2.7286000000000001</v>
      </c>
      <c r="G26" s="66">
        <f t="shared" si="1"/>
        <v>45</v>
      </c>
      <c r="H26" s="65">
        <f>VLOOKUP($A26,'Return Data'!$B$7:$R$2292,12,0)</f>
        <v>6.7152000000000003</v>
      </c>
      <c r="I26" s="66">
        <f t="shared" si="2"/>
        <v>47</v>
      </c>
      <c r="J26" s="65">
        <f>VLOOKUP($A26,'Return Data'!$B$7:$R$2292,13,0)</f>
        <v>7.6734999999999998</v>
      </c>
      <c r="K26" s="66">
        <f t="shared" si="3"/>
        <v>51</v>
      </c>
      <c r="L26" s="65">
        <f>VLOOKUP($A26,'Return Data'!$B$7:$R$2292,17,0)</f>
        <v>13.807700000000001</v>
      </c>
      <c r="M26" s="66">
        <f t="shared" si="4"/>
        <v>50</v>
      </c>
      <c r="N26" s="65">
        <f>VLOOKUP($A26,'Return Data'!$B$7:$R$2292,14,0)</f>
        <v>13.298400000000001</v>
      </c>
      <c r="O26" s="66">
        <f t="shared" si="5"/>
        <v>49</v>
      </c>
      <c r="P26" s="65"/>
      <c r="Q26" s="66"/>
      <c r="R26" s="65">
        <f>VLOOKUP($A26,'Return Data'!$B$7:$R$2292,16,0)</f>
        <v>6.8792999999999997</v>
      </c>
      <c r="S26" s="67">
        <f t="shared" si="6"/>
        <v>57</v>
      </c>
    </row>
    <row r="27" spans="1:19" x14ac:dyDescent="0.3">
      <c r="A27" s="63" t="s">
        <v>184</v>
      </c>
      <c r="B27" s="64">
        <f>VLOOKUP($A27,'Return Data'!$B$7:$R$2292,3,0)</f>
        <v>44616</v>
      </c>
      <c r="C27" s="65">
        <f>VLOOKUP($A27,'Return Data'!$B$7:$R$2292,4,0)</f>
        <v>85.91</v>
      </c>
      <c r="D27" s="65">
        <f>VLOOKUP($A27,'Return Data'!$B$7:$R$2292,10,0)</f>
        <v>-9.6539999999999999</v>
      </c>
      <c r="E27" s="66">
        <f t="shared" si="0"/>
        <v>41</v>
      </c>
      <c r="F27" s="65">
        <f>VLOOKUP($A27,'Return Data'!$B$7:$R$2292,11,0)</f>
        <v>-2.1638000000000002</v>
      </c>
      <c r="G27" s="66">
        <f t="shared" si="1"/>
        <v>42</v>
      </c>
      <c r="H27" s="65">
        <f>VLOOKUP($A27,'Return Data'!$B$7:$R$2292,12,0)</f>
        <v>6.8266999999999998</v>
      </c>
      <c r="I27" s="66">
        <f t="shared" si="2"/>
        <v>46</v>
      </c>
      <c r="J27" s="65">
        <f>VLOOKUP($A27,'Return Data'!$B$7:$R$2292,13,0)</f>
        <v>11.6584</v>
      </c>
      <c r="K27" s="66">
        <f t="shared" si="3"/>
        <v>38</v>
      </c>
      <c r="L27" s="65">
        <f>VLOOKUP($A27,'Return Data'!$B$7:$R$2292,17,0)</f>
        <v>17.753599999999999</v>
      </c>
      <c r="M27" s="66">
        <f t="shared" si="4"/>
        <v>37</v>
      </c>
      <c r="N27" s="65">
        <f>VLOOKUP($A27,'Return Data'!$B$7:$R$2292,14,0)</f>
        <v>18.238600000000002</v>
      </c>
      <c r="O27" s="66">
        <f t="shared" si="5"/>
        <v>28</v>
      </c>
      <c r="P27" s="65">
        <f>VLOOKUP($A27,'Return Data'!$B$7:$R$2292,15,0)</f>
        <v>15.211</v>
      </c>
      <c r="Q27" s="66">
        <f>RANK(P27,P$8:P$64,0)</f>
        <v>13</v>
      </c>
      <c r="R27" s="65">
        <f>VLOOKUP($A27,'Return Data'!$B$7:$R$2292,16,0)</f>
        <v>17.429400000000001</v>
      </c>
      <c r="S27" s="67">
        <f t="shared" si="6"/>
        <v>10</v>
      </c>
    </row>
    <row r="28" spans="1:19" x14ac:dyDescent="0.3">
      <c r="A28" s="63" t="s">
        <v>185</v>
      </c>
      <c r="B28" s="64">
        <f>VLOOKUP($A28,'Return Data'!$B$7:$R$2292,3,0)</f>
        <v>44616</v>
      </c>
      <c r="C28" s="65">
        <f>VLOOKUP($A28,'Return Data'!$B$7:$R$2292,4,0)</f>
        <v>13.460900000000001</v>
      </c>
      <c r="D28" s="65">
        <f>VLOOKUP($A28,'Return Data'!$B$7:$R$2292,10,0)</f>
        <v>-11.3849</v>
      </c>
      <c r="E28" s="66">
        <f t="shared" si="0"/>
        <v>56</v>
      </c>
      <c r="F28" s="65">
        <f>VLOOKUP($A28,'Return Data'!$B$7:$R$2292,11,0)</f>
        <v>-7.0861000000000001</v>
      </c>
      <c r="G28" s="66">
        <f t="shared" si="1"/>
        <v>56</v>
      </c>
      <c r="H28" s="65">
        <f>VLOOKUP($A28,'Return Data'!$B$7:$R$2292,12,0)</f>
        <v>-6.0006000000000004</v>
      </c>
      <c r="I28" s="66">
        <f t="shared" si="2"/>
        <v>57</v>
      </c>
      <c r="J28" s="65">
        <f>VLOOKUP($A28,'Return Data'!$B$7:$R$2292,13,0)</f>
        <v>1.8129999999999999</v>
      </c>
      <c r="K28" s="66">
        <f t="shared" si="3"/>
        <v>55</v>
      </c>
      <c r="L28" s="65">
        <f>VLOOKUP($A28,'Return Data'!$B$7:$R$2292,17,0)</f>
        <v>12.7159</v>
      </c>
      <c r="M28" s="66">
        <f t="shared" si="4"/>
        <v>54</v>
      </c>
      <c r="N28" s="65"/>
      <c r="O28" s="66"/>
      <c r="P28" s="65"/>
      <c r="Q28" s="66"/>
      <c r="R28" s="65">
        <f>VLOOKUP($A28,'Return Data'!$B$7:$R$2292,16,0)</f>
        <v>13.444000000000001</v>
      </c>
      <c r="S28" s="67">
        <f t="shared" si="6"/>
        <v>38</v>
      </c>
    </row>
    <row r="29" spans="1:19" x14ac:dyDescent="0.3">
      <c r="A29" s="63" t="s">
        <v>186</v>
      </c>
      <c r="B29" s="64">
        <f>VLOOKUP($A29,'Return Data'!$B$7:$R$2292,3,0)</f>
        <v>44616</v>
      </c>
      <c r="C29" s="65">
        <f>VLOOKUP($A29,'Return Data'!$B$7:$R$2292,4,0)</f>
        <v>29.034199999999998</v>
      </c>
      <c r="D29" s="65">
        <f>VLOOKUP($A29,'Return Data'!$B$7:$R$2292,10,0)</f>
        <v>-8.7433999999999994</v>
      </c>
      <c r="E29" s="66">
        <f t="shared" si="0"/>
        <v>33</v>
      </c>
      <c r="F29" s="65">
        <f>VLOOKUP($A29,'Return Data'!$B$7:$R$2292,11,0)</f>
        <v>-9.74E-2</v>
      </c>
      <c r="G29" s="66">
        <f t="shared" si="1"/>
        <v>23</v>
      </c>
      <c r="H29" s="65">
        <f>VLOOKUP($A29,'Return Data'!$B$7:$R$2292,12,0)</f>
        <v>10.3249</v>
      </c>
      <c r="I29" s="66">
        <f t="shared" si="2"/>
        <v>21</v>
      </c>
      <c r="J29" s="65">
        <f>VLOOKUP($A29,'Return Data'!$B$7:$R$2292,13,0)</f>
        <v>12.430199999999999</v>
      </c>
      <c r="K29" s="66">
        <f t="shared" si="3"/>
        <v>35</v>
      </c>
      <c r="L29" s="65">
        <f>VLOOKUP($A29,'Return Data'!$B$7:$R$2292,17,0)</f>
        <v>18.963999999999999</v>
      </c>
      <c r="M29" s="66">
        <f t="shared" si="4"/>
        <v>33</v>
      </c>
      <c r="N29" s="65">
        <f>VLOOKUP($A29,'Return Data'!$B$7:$R$2292,14,0)</f>
        <v>19.8904</v>
      </c>
      <c r="O29" s="66">
        <f t="shared" ref="O29:O37" si="8">RANK(N29,N$8:N$64,0)</f>
        <v>21</v>
      </c>
      <c r="P29" s="65">
        <f>VLOOKUP($A29,'Return Data'!$B$7:$R$2292,15,0)</f>
        <v>15.511699999999999</v>
      </c>
      <c r="Q29" s="66">
        <f t="shared" ref="Q29:Q37" si="9">RANK(P29,P$8:P$64,0)</f>
        <v>10</v>
      </c>
      <c r="R29" s="65">
        <f>VLOOKUP($A29,'Return Data'!$B$7:$R$2292,16,0)</f>
        <v>16.5504</v>
      </c>
      <c r="S29" s="67">
        <f t="shared" si="6"/>
        <v>14</v>
      </c>
    </row>
    <row r="30" spans="1:19" x14ac:dyDescent="0.3">
      <c r="A30" s="63" t="s">
        <v>187</v>
      </c>
      <c r="B30" s="64">
        <f>VLOOKUP($A30,'Return Data'!$B$7:$R$2292,3,0)</f>
        <v>44616</v>
      </c>
      <c r="C30" s="65">
        <f>VLOOKUP($A30,'Return Data'!$B$7:$R$2292,4,0)</f>
        <v>74.391000000000005</v>
      </c>
      <c r="D30" s="65">
        <f>VLOOKUP($A30,'Return Data'!$B$7:$R$2292,10,0)</f>
        <v>-7.9615</v>
      </c>
      <c r="E30" s="66">
        <f t="shared" si="0"/>
        <v>24</v>
      </c>
      <c r="F30" s="65">
        <f>VLOOKUP($A30,'Return Data'!$B$7:$R$2292,11,0)</f>
        <v>-0.86750000000000005</v>
      </c>
      <c r="G30" s="66">
        <f t="shared" si="1"/>
        <v>27</v>
      </c>
      <c r="H30" s="65">
        <f>VLOOKUP($A30,'Return Data'!$B$7:$R$2292,12,0)</f>
        <v>8.7507999999999999</v>
      </c>
      <c r="I30" s="66">
        <f t="shared" si="2"/>
        <v>35</v>
      </c>
      <c r="J30" s="65">
        <f>VLOOKUP($A30,'Return Data'!$B$7:$R$2292,13,0)</f>
        <v>14.3544</v>
      </c>
      <c r="K30" s="66">
        <f t="shared" si="3"/>
        <v>27</v>
      </c>
      <c r="L30" s="65">
        <f>VLOOKUP($A30,'Return Data'!$B$7:$R$2292,17,0)</f>
        <v>19.012799999999999</v>
      </c>
      <c r="M30" s="66">
        <f t="shared" si="4"/>
        <v>31</v>
      </c>
      <c r="N30" s="65">
        <f>VLOOKUP($A30,'Return Data'!$B$7:$R$2292,14,0)</f>
        <v>19.2105</v>
      </c>
      <c r="O30" s="66">
        <f t="shared" si="8"/>
        <v>25</v>
      </c>
      <c r="P30" s="65">
        <f>VLOOKUP($A30,'Return Data'!$B$7:$R$2292,15,0)</f>
        <v>14.303599999999999</v>
      </c>
      <c r="Q30" s="66">
        <f t="shared" si="9"/>
        <v>16</v>
      </c>
      <c r="R30" s="65">
        <f>VLOOKUP($A30,'Return Data'!$B$7:$R$2292,16,0)</f>
        <v>15.230499999999999</v>
      </c>
      <c r="S30" s="67">
        <f t="shared" si="6"/>
        <v>20</v>
      </c>
    </row>
    <row r="31" spans="1:19" x14ac:dyDescent="0.3">
      <c r="A31" s="63" t="s">
        <v>188</v>
      </c>
      <c r="B31" s="64">
        <f>VLOOKUP($A31,'Return Data'!$B$7:$R$2292,3,0)</f>
        <v>44616</v>
      </c>
      <c r="C31" s="65">
        <f>VLOOKUP($A31,'Return Data'!$B$7:$R$2292,4,0)</f>
        <v>76.882000000000005</v>
      </c>
      <c r="D31" s="65">
        <f>VLOOKUP($A31,'Return Data'!$B$7:$R$2292,10,0)</f>
        <v>-9.0014000000000003</v>
      </c>
      <c r="E31" s="66">
        <f t="shared" si="0"/>
        <v>35</v>
      </c>
      <c r="F31" s="65">
        <f>VLOOKUP($A31,'Return Data'!$B$7:$R$2292,11,0)</f>
        <v>-3.4302999999999999</v>
      </c>
      <c r="G31" s="66">
        <f t="shared" si="1"/>
        <v>47</v>
      </c>
      <c r="H31" s="65">
        <f>VLOOKUP($A31,'Return Data'!$B$7:$R$2292,12,0)</f>
        <v>3.9409000000000001</v>
      </c>
      <c r="I31" s="66">
        <f t="shared" si="2"/>
        <v>51</v>
      </c>
      <c r="J31" s="65">
        <f>VLOOKUP($A31,'Return Data'!$B$7:$R$2292,13,0)</f>
        <v>9.3658000000000001</v>
      </c>
      <c r="K31" s="66">
        <f t="shared" si="3"/>
        <v>47</v>
      </c>
      <c r="L31" s="65">
        <f>VLOOKUP($A31,'Return Data'!$B$7:$R$2292,17,0)</f>
        <v>14.835900000000001</v>
      </c>
      <c r="M31" s="66">
        <f t="shared" si="4"/>
        <v>45</v>
      </c>
      <c r="N31" s="65">
        <f>VLOOKUP($A31,'Return Data'!$B$7:$R$2292,14,0)</f>
        <v>14.1836</v>
      </c>
      <c r="O31" s="66">
        <f t="shared" si="8"/>
        <v>46</v>
      </c>
      <c r="P31" s="65">
        <f>VLOOKUP($A31,'Return Data'!$B$7:$R$2292,15,0)</f>
        <v>10.9169</v>
      </c>
      <c r="Q31" s="66">
        <f t="shared" si="9"/>
        <v>35</v>
      </c>
      <c r="R31" s="65">
        <f>VLOOKUP($A31,'Return Data'!$B$7:$R$2292,16,0)</f>
        <v>13.743499999999999</v>
      </c>
      <c r="S31" s="67">
        <f t="shared" si="6"/>
        <v>35</v>
      </c>
    </row>
    <row r="32" spans="1:19" x14ac:dyDescent="0.3">
      <c r="A32" s="63" t="s">
        <v>189</v>
      </c>
      <c r="B32" s="64">
        <f>VLOOKUP($A32,'Return Data'!$B$7:$R$2292,3,0)</f>
        <v>44616</v>
      </c>
      <c r="C32" s="65">
        <f>VLOOKUP($A32,'Return Data'!$B$7:$R$2292,4,0)</f>
        <v>101.78489999999999</v>
      </c>
      <c r="D32" s="65">
        <f>VLOOKUP($A32,'Return Data'!$B$7:$R$2292,10,0)</f>
        <v>-7.3220999999999998</v>
      </c>
      <c r="E32" s="66">
        <f t="shared" si="0"/>
        <v>19</v>
      </c>
      <c r="F32" s="65">
        <f>VLOOKUP($A32,'Return Data'!$B$7:$R$2292,11,0)</f>
        <v>-1.8554999999999999</v>
      </c>
      <c r="G32" s="66">
        <f t="shared" si="1"/>
        <v>38</v>
      </c>
      <c r="H32" s="65">
        <f>VLOOKUP($A32,'Return Data'!$B$7:$R$2292,12,0)</f>
        <v>9.9103999999999992</v>
      </c>
      <c r="I32" s="66">
        <f t="shared" si="2"/>
        <v>24</v>
      </c>
      <c r="J32" s="65">
        <f>VLOOKUP($A32,'Return Data'!$B$7:$R$2292,13,0)</f>
        <v>13.574999999999999</v>
      </c>
      <c r="K32" s="66">
        <f t="shared" si="3"/>
        <v>29</v>
      </c>
      <c r="L32" s="65">
        <f>VLOOKUP($A32,'Return Data'!$B$7:$R$2292,17,0)</f>
        <v>12.799200000000001</v>
      </c>
      <c r="M32" s="66">
        <f t="shared" si="4"/>
        <v>53</v>
      </c>
      <c r="N32" s="65">
        <f>VLOOKUP($A32,'Return Data'!$B$7:$R$2292,14,0)</f>
        <v>15.7049</v>
      </c>
      <c r="O32" s="66">
        <f t="shared" si="8"/>
        <v>40</v>
      </c>
      <c r="P32" s="65">
        <f>VLOOKUP($A32,'Return Data'!$B$7:$R$2292,15,0)</f>
        <v>13.293699999999999</v>
      </c>
      <c r="Q32" s="66">
        <f t="shared" si="9"/>
        <v>21</v>
      </c>
      <c r="R32" s="65">
        <f>VLOOKUP($A32,'Return Data'!$B$7:$R$2292,16,0)</f>
        <v>14.278600000000001</v>
      </c>
      <c r="S32" s="67">
        <f t="shared" si="6"/>
        <v>30</v>
      </c>
    </row>
    <row r="33" spans="1:19" x14ac:dyDescent="0.3">
      <c r="A33" s="63" t="s">
        <v>434</v>
      </c>
      <c r="B33" s="64">
        <f>VLOOKUP($A33,'Return Data'!$B$7:$R$2292,3,0)</f>
        <v>44616</v>
      </c>
      <c r="C33" s="65">
        <f>VLOOKUP($A33,'Return Data'!$B$7:$R$2292,4,0)</f>
        <v>19.226500000000001</v>
      </c>
      <c r="D33" s="65">
        <f>VLOOKUP($A33,'Return Data'!$B$7:$R$2292,10,0)</f>
        <v>-6.1398999999999999</v>
      </c>
      <c r="E33" s="66">
        <f t="shared" si="0"/>
        <v>7</v>
      </c>
      <c r="F33" s="65">
        <f>VLOOKUP($A33,'Return Data'!$B$7:$R$2292,11,0)</f>
        <v>-1.113</v>
      </c>
      <c r="G33" s="66">
        <f t="shared" si="1"/>
        <v>30</v>
      </c>
      <c r="H33" s="65">
        <f>VLOOKUP($A33,'Return Data'!$B$7:$R$2292,12,0)</f>
        <v>11.6599</v>
      </c>
      <c r="I33" s="66">
        <f t="shared" si="2"/>
        <v>16</v>
      </c>
      <c r="J33" s="65">
        <f>VLOOKUP($A33,'Return Data'!$B$7:$R$2292,13,0)</f>
        <v>18.133700000000001</v>
      </c>
      <c r="K33" s="66">
        <f t="shared" si="3"/>
        <v>18</v>
      </c>
      <c r="L33" s="65">
        <f>VLOOKUP($A33,'Return Data'!$B$7:$R$2292,17,0)</f>
        <v>23.1631</v>
      </c>
      <c r="M33" s="66">
        <f t="shared" si="4"/>
        <v>20</v>
      </c>
      <c r="N33" s="65">
        <f>VLOOKUP($A33,'Return Data'!$B$7:$R$2292,14,0)</f>
        <v>19.005199999999999</v>
      </c>
      <c r="O33" s="66">
        <f t="shared" si="8"/>
        <v>26</v>
      </c>
      <c r="P33" s="65">
        <f>VLOOKUP($A33,'Return Data'!$B$7:$R$2292,15,0)</f>
        <v>12.1586</v>
      </c>
      <c r="Q33" s="66">
        <f t="shared" si="9"/>
        <v>25</v>
      </c>
      <c r="R33" s="65">
        <f>VLOOKUP($A33,'Return Data'!$B$7:$R$2292,16,0)</f>
        <v>12.980700000000001</v>
      </c>
      <c r="S33" s="67">
        <f t="shared" si="6"/>
        <v>42</v>
      </c>
    </row>
    <row r="34" spans="1:19" x14ac:dyDescent="0.3">
      <c r="A34" s="63" t="s">
        <v>191</v>
      </c>
      <c r="B34" s="64">
        <f>VLOOKUP($A34,'Return Data'!$B$7:$R$2292,3,0)</f>
        <v>44616</v>
      </c>
      <c r="C34" s="65">
        <f>VLOOKUP($A34,'Return Data'!$B$7:$R$2292,4,0)</f>
        <v>31.204000000000001</v>
      </c>
      <c r="D34" s="65">
        <f>VLOOKUP($A34,'Return Data'!$B$7:$R$2292,10,0)</f>
        <v>-8.5167999999999999</v>
      </c>
      <c r="E34" s="66">
        <f t="shared" si="0"/>
        <v>32</v>
      </c>
      <c r="F34" s="65">
        <f>VLOOKUP($A34,'Return Data'!$B$7:$R$2292,11,0)</f>
        <v>-1.9604999999999999</v>
      </c>
      <c r="G34" s="66">
        <f t="shared" si="1"/>
        <v>39</v>
      </c>
      <c r="H34" s="65">
        <f>VLOOKUP($A34,'Return Data'!$B$7:$R$2292,12,0)</f>
        <v>7.1124999999999998</v>
      </c>
      <c r="I34" s="66">
        <f t="shared" si="2"/>
        <v>43</v>
      </c>
      <c r="J34" s="65">
        <f>VLOOKUP($A34,'Return Data'!$B$7:$R$2292,13,0)</f>
        <v>13.0007</v>
      </c>
      <c r="K34" s="66">
        <f t="shared" si="3"/>
        <v>34</v>
      </c>
      <c r="L34" s="65">
        <f>VLOOKUP($A34,'Return Data'!$B$7:$R$2292,17,0)</f>
        <v>24.417300000000001</v>
      </c>
      <c r="M34" s="66">
        <f t="shared" si="4"/>
        <v>17</v>
      </c>
      <c r="N34" s="65">
        <f>VLOOKUP($A34,'Return Data'!$B$7:$R$2292,14,0)</f>
        <v>22.400200000000002</v>
      </c>
      <c r="O34" s="66">
        <f t="shared" si="8"/>
        <v>11</v>
      </c>
      <c r="P34" s="65">
        <f>VLOOKUP($A34,'Return Data'!$B$7:$R$2292,15,0)</f>
        <v>18.856000000000002</v>
      </c>
      <c r="Q34" s="66">
        <f t="shared" si="9"/>
        <v>3</v>
      </c>
      <c r="R34" s="65">
        <f>VLOOKUP($A34,'Return Data'!$B$7:$R$2292,16,0)</f>
        <v>20.274000000000001</v>
      </c>
      <c r="S34" s="67">
        <f t="shared" si="6"/>
        <v>6</v>
      </c>
    </row>
    <row r="35" spans="1:19" x14ac:dyDescent="0.3">
      <c r="A35" s="63" t="s">
        <v>192</v>
      </c>
      <c r="B35" s="64">
        <f>VLOOKUP($A35,'Return Data'!$B$7:$R$2292,3,0)</f>
        <v>44616</v>
      </c>
      <c r="C35" s="65">
        <f>VLOOKUP($A35,'Return Data'!$B$7:$R$2292,4,0)</f>
        <v>27.009399999999999</v>
      </c>
      <c r="D35" s="65">
        <f>VLOOKUP($A35,'Return Data'!$B$7:$R$2292,10,0)</f>
        <v>-9.3167000000000009</v>
      </c>
      <c r="E35" s="66">
        <f t="shared" si="0"/>
        <v>38</v>
      </c>
      <c r="F35" s="65">
        <f>VLOOKUP($A35,'Return Data'!$B$7:$R$2292,11,0)</f>
        <v>-4.8240999999999996</v>
      </c>
      <c r="G35" s="66">
        <f t="shared" si="1"/>
        <v>50</v>
      </c>
      <c r="H35" s="65">
        <f>VLOOKUP($A35,'Return Data'!$B$7:$R$2292,12,0)</f>
        <v>7.7755000000000001</v>
      </c>
      <c r="I35" s="66">
        <f t="shared" si="2"/>
        <v>42</v>
      </c>
      <c r="J35" s="65">
        <f>VLOOKUP($A35,'Return Data'!$B$7:$R$2292,13,0)</f>
        <v>11.3331</v>
      </c>
      <c r="K35" s="66">
        <f t="shared" si="3"/>
        <v>40</v>
      </c>
      <c r="L35" s="65">
        <f>VLOOKUP($A35,'Return Data'!$B$7:$R$2292,17,0)</f>
        <v>14.573600000000001</v>
      </c>
      <c r="M35" s="66">
        <f t="shared" si="4"/>
        <v>46</v>
      </c>
      <c r="N35" s="65">
        <f>VLOOKUP($A35,'Return Data'!$B$7:$R$2292,14,0)</f>
        <v>17.173100000000002</v>
      </c>
      <c r="O35" s="66">
        <f t="shared" si="8"/>
        <v>36</v>
      </c>
      <c r="P35" s="65">
        <f>VLOOKUP($A35,'Return Data'!$B$7:$R$2292,15,0)</f>
        <v>13.1105</v>
      </c>
      <c r="Q35" s="66">
        <f t="shared" si="9"/>
        <v>23</v>
      </c>
      <c r="R35" s="65">
        <f>VLOOKUP($A35,'Return Data'!$B$7:$R$2292,16,0)</f>
        <v>15.023999999999999</v>
      </c>
      <c r="S35" s="67">
        <f t="shared" si="6"/>
        <v>22</v>
      </c>
    </row>
    <row r="36" spans="1:19" x14ac:dyDescent="0.3">
      <c r="A36" s="81" t="s">
        <v>2044</v>
      </c>
      <c r="B36" s="64">
        <f>VLOOKUP($A36,'Return Data'!$B$7:$R$2292,3,0)</f>
        <v>44616</v>
      </c>
      <c r="C36" s="65">
        <f>VLOOKUP($A36,'Return Data'!$B$7:$R$2292,4,0)</f>
        <v>20.941500000000001</v>
      </c>
      <c r="D36" s="65">
        <f>VLOOKUP($A36,'Return Data'!$B$7:$R$2292,10,0)</f>
        <v>-8.8862000000000005</v>
      </c>
      <c r="E36" s="66">
        <f t="shared" si="0"/>
        <v>34</v>
      </c>
      <c r="F36" s="65">
        <f>VLOOKUP($A36,'Return Data'!$B$7:$R$2292,11,0)</f>
        <v>-1.1475</v>
      </c>
      <c r="G36" s="66">
        <f t="shared" si="1"/>
        <v>31</v>
      </c>
      <c r="H36" s="65">
        <f>VLOOKUP($A36,'Return Data'!$B$7:$R$2292,12,0)</f>
        <v>8.4315999999999995</v>
      </c>
      <c r="I36" s="66">
        <f t="shared" si="2"/>
        <v>36</v>
      </c>
      <c r="J36" s="65">
        <f>VLOOKUP($A36,'Return Data'!$B$7:$R$2292,13,0)</f>
        <v>9.2586999999999993</v>
      </c>
      <c r="K36" s="66">
        <f t="shared" si="3"/>
        <v>48</v>
      </c>
      <c r="L36" s="65">
        <f>VLOOKUP($A36,'Return Data'!$B$7:$R$2292,17,0)</f>
        <v>13.627000000000001</v>
      </c>
      <c r="M36" s="66">
        <f t="shared" si="4"/>
        <v>51</v>
      </c>
      <c r="N36" s="65">
        <f>VLOOKUP($A36,'Return Data'!$B$7:$R$2292,14,0)</f>
        <v>13.9536</v>
      </c>
      <c r="O36" s="66">
        <f t="shared" si="8"/>
        <v>48</v>
      </c>
      <c r="P36" s="65">
        <f>VLOOKUP($A36,'Return Data'!$B$7:$R$2292,15,0)</f>
        <v>11.3765</v>
      </c>
      <c r="Q36" s="66">
        <f t="shared" si="9"/>
        <v>32</v>
      </c>
      <c r="R36" s="65">
        <f>VLOOKUP($A36,'Return Data'!$B$7:$R$2292,16,0)</f>
        <v>12.751099999999999</v>
      </c>
      <c r="S36" s="67">
        <f t="shared" si="6"/>
        <v>43</v>
      </c>
    </row>
    <row r="37" spans="1:19" x14ac:dyDescent="0.3">
      <c r="A37" s="63" t="s">
        <v>193</v>
      </c>
      <c r="B37" s="64">
        <f>VLOOKUP($A37,'Return Data'!$B$7:$R$2292,3,0)</f>
        <v>44616</v>
      </c>
      <c r="C37" s="65">
        <f>VLOOKUP($A37,'Return Data'!$B$7:$R$2292,4,0)</f>
        <v>76.349699999999999</v>
      </c>
      <c r="D37" s="65">
        <f>VLOOKUP($A37,'Return Data'!$B$7:$R$2292,10,0)</f>
        <v>-7.8250000000000002</v>
      </c>
      <c r="E37" s="66">
        <f t="shared" si="0"/>
        <v>22</v>
      </c>
      <c r="F37" s="65">
        <f>VLOOKUP($A37,'Return Data'!$B$7:$R$2292,11,0)</f>
        <v>-1.4710000000000001</v>
      </c>
      <c r="G37" s="66">
        <f t="shared" si="1"/>
        <v>34</v>
      </c>
      <c r="H37" s="65">
        <f>VLOOKUP($A37,'Return Data'!$B$7:$R$2292,12,0)</f>
        <v>9.2926000000000002</v>
      </c>
      <c r="I37" s="66">
        <f t="shared" si="2"/>
        <v>29</v>
      </c>
      <c r="J37" s="65">
        <f>VLOOKUP($A37,'Return Data'!$B$7:$R$2292,13,0)</f>
        <v>14.6469</v>
      </c>
      <c r="K37" s="66">
        <f t="shared" si="3"/>
        <v>24</v>
      </c>
      <c r="L37" s="65">
        <f>VLOOKUP($A37,'Return Data'!$B$7:$R$2292,17,0)</f>
        <v>16.811</v>
      </c>
      <c r="M37" s="66">
        <f t="shared" si="4"/>
        <v>42</v>
      </c>
      <c r="N37" s="65">
        <f>VLOOKUP($A37,'Return Data'!$B$7:$R$2292,14,0)</f>
        <v>12.7041</v>
      </c>
      <c r="O37" s="66">
        <f t="shared" si="8"/>
        <v>51</v>
      </c>
      <c r="P37" s="65">
        <f>VLOOKUP($A37,'Return Data'!$B$7:$R$2292,15,0)</f>
        <v>6.9229000000000003</v>
      </c>
      <c r="Q37" s="66">
        <f t="shared" si="9"/>
        <v>42</v>
      </c>
      <c r="R37" s="65">
        <f>VLOOKUP($A37,'Return Data'!$B$7:$R$2292,16,0)</f>
        <v>13.0732</v>
      </c>
      <c r="S37" s="67">
        <f t="shared" si="6"/>
        <v>40</v>
      </c>
    </row>
    <row r="38" spans="1:19" x14ac:dyDescent="0.3">
      <c r="A38" s="63" t="s">
        <v>194</v>
      </c>
      <c r="B38" s="64">
        <f>VLOOKUP($A38,'Return Data'!$B$7:$R$2292,3,0)</f>
        <v>44616</v>
      </c>
      <c r="C38" s="65">
        <f>VLOOKUP($A38,'Return Data'!$B$7:$R$2292,4,0)</f>
        <v>18.167999999999999</v>
      </c>
      <c r="D38" s="65">
        <f>VLOOKUP($A38,'Return Data'!$B$7:$R$2292,10,0)</f>
        <v>-4.5533000000000001</v>
      </c>
      <c r="E38" s="66">
        <f t="shared" si="0"/>
        <v>1</v>
      </c>
      <c r="F38" s="65">
        <f>VLOOKUP($A38,'Return Data'!$B$7:$R$2292,11,0)</f>
        <v>4.1086</v>
      </c>
      <c r="G38" s="66">
        <f t="shared" si="1"/>
        <v>6</v>
      </c>
      <c r="H38" s="65">
        <f>VLOOKUP($A38,'Return Data'!$B$7:$R$2292,12,0)</f>
        <v>13.9803</v>
      </c>
      <c r="I38" s="66">
        <f t="shared" si="2"/>
        <v>12</v>
      </c>
      <c r="J38" s="65">
        <f>VLOOKUP($A38,'Return Data'!$B$7:$R$2292,13,0)</f>
        <v>22.741800000000001</v>
      </c>
      <c r="K38" s="66">
        <f t="shared" si="3"/>
        <v>13</v>
      </c>
      <c r="L38" s="65">
        <f>VLOOKUP($A38,'Return Data'!$B$7:$R$2292,17,0)</f>
        <v>28.4678</v>
      </c>
      <c r="M38" s="66">
        <f t="shared" si="4"/>
        <v>13</v>
      </c>
      <c r="N38" s="65"/>
      <c r="O38" s="66"/>
      <c r="P38" s="65"/>
      <c r="Q38" s="66"/>
      <c r="R38" s="65">
        <f>VLOOKUP($A38,'Return Data'!$B$7:$R$2292,16,0)</f>
        <v>25.907</v>
      </c>
      <c r="S38" s="67">
        <f t="shared" si="6"/>
        <v>1</v>
      </c>
    </row>
    <row r="39" spans="1:19" x14ac:dyDescent="0.3">
      <c r="A39" s="63" t="s">
        <v>2019</v>
      </c>
      <c r="B39" s="64">
        <f>VLOOKUP($A39,'Return Data'!$B$7:$R$2292,3,0)</f>
        <v>44616</v>
      </c>
      <c r="C39" s="65">
        <f>VLOOKUP($A39,'Return Data'!$B$7:$R$2292,4,0)</f>
        <v>23.99</v>
      </c>
      <c r="D39" s="65">
        <f>VLOOKUP($A39,'Return Data'!$B$7:$R$2292,10,0)</f>
        <v>-5.6254999999999997</v>
      </c>
      <c r="E39" s="66">
        <f t="shared" si="0"/>
        <v>5</v>
      </c>
      <c r="F39" s="65">
        <f>VLOOKUP($A39,'Return Data'!$B$7:$R$2292,11,0)</f>
        <v>1.8684000000000001</v>
      </c>
      <c r="G39" s="66">
        <f t="shared" si="1"/>
        <v>14</v>
      </c>
      <c r="H39" s="65">
        <f>VLOOKUP($A39,'Return Data'!$B$7:$R$2292,12,0)</f>
        <v>10.349600000000001</v>
      </c>
      <c r="I39" s="66">
        <f t="shared" si="2"/>
        <v>20</v>
      </c>
      <c r="J39" s="65">
        <f>VLOOKUP($A39,'Return Data'!$B$7:$R$2292,13,0)</f>
        <v>18.880099999999999</v>
      </c>
      <c r="K39" s="66">
        <f t="shared" si="3"/>
        <v>17</v>
      </c>
      <c r="L39" s="65">
        <f>VLOOKUP($A39,'Return Data'!$B$7:$R$2292,17,0)</f>
        <v>25.0579</v>
      </c>
      <c r="M39" s="66">
        <f t="shared" si="4"/>
        <v>16</v>
      </c>
      <c r="N39" s="65">
        <f>VLOOKUP($A39,'Return Data'!$B$7:$R$2292,14,0)</f>
        <v>20.006699999999999</v>
      </c>
      <c r="O39" s="66">
        <f t="shared" ref="O39:O64" si="10">RANK(N39,N$8:N$64,0)</f>
        <v>20</v>
      </c>
      <c r="P39" s="65">
        <f>VLOOKUP($A39,'Return Data'!$B$7:$R$2292,15,0)</f>
        <v>15.346500000000001</v>
      </c>
      <c r="Q39" s="66">
        <f t="shared" ref="Q39:Q45" si="11">RANK(P39,P$8:P$64,0)</f>
        <v>12</v>
      </c>
      <c r="R39" s="65">
        <f>VLOOKUP($A39,'Return Data'!$B$7:$R$2292,16,0)</f>
        <v>15.1296</v>
      </c>
      <c r="S39" s="67">
        <f t="shared" si="6"/>
        <v>21</v>
      </c>
    </row>
    <row r="40" spans="1:19" x14ac:dyDescent="0.3">
      <c r="A40" s="63" t="s">
        <v>198</v>
      </c>
      <c r="B40" s="64">
        <f>VLOOKUP($A40,'Return Data'!$B$7:$R$2292,3,0)</f>
        <v>44616</v>
      </c>
      <c r="C40" s="65">
        <f>VLOOKUP($A40,'Return Data'!$B$7:$R$2292,4,0)</f>
        <v>213.17500000000001</v>
      </c>
      <c r="D40" s="65">
        <f>VLOOKUP($A40,'Return Data'!$B$7:$R$2292,10,0)</f>
        <v>-10.931100000000001</v>
      </c>
      <c r="E40" s="66">
        <f t="shared" ref="E40:E64" si="12">RANK(D40,D$8:D$64,0)</f>
        <v>52</v>
      </c>
      <c r="F40" s="65">
        <f>VLOOKUP($A40,'Return Data'!$B$7:$R$2292,11,0)</f>
        <v>1.69</v>
      </c>
      <c r="G40" s="66">
        <f t="shared" ref="G40:G64" si="13">RANK(F40,F$8:F$64,0)</f>
        <v>17</v>
      </c>
      <c r="H40" s="65">
        <f>VLOOKUP($A40,'Return Data'!$B$7:$R$2292,12,0)</f>
        <v>8.7734000000000005</v>
      </c>
      <c r="I40" s="66">
        <f t="shared" ref="I40:I64" si="14">RANK(H40,H$8:H$64,0)</f>
        <v>34</v>
      </c>
      <c r="J40" s="65">
        <f>VLOOKUP($A40,'Return Data'!$B$7:$R$2292,13,0)</f>
        <v>34.435400000000001</v>
      </c>
      <c r="K40" s="66">
        <f t="shared" ref="K40:K64" si="15">RANK(J40,J$8:J$64,0)</f>
        <v>8</v>
      </c>
      <c r="L40" s="65">
        <f>VLOOKUP($A40,'Return Data'!$B$7:$R$2292,17,0)</f>
        <v>47.600099999999998</v>
      </c>
      <c r="M40" s="66">
        <f t="shared" ref="M40:M64" si="16">RANK(L40,L$8:L$64,0)</f>
        <v>1</v>
      </c>
      <c r="N40" s="65">
        <f>VLOOKUP($A40,'Return Data'!$B$7:$R$2292,14,0)</f>
        <v>34.645699999999998</v>
      </c>
      <c r="O40" s="66">
        <f t="shared" si="10"/>
        <v>3</v>
      </c>
      <c r="P40" s="65">
        <f>VLOOKUP($A40,'Return Data'!$B$7:$R$2292,15,0)</f>
        <v>22.434799999999999</v>
      </c>
      <c r="Q40" s="66">
        <f t="shared" si="11"/>
        <v>2</v>
      </c>
      <c r="R40" s="65">
        <f>VLOOKUP($A40,'Return Data'!$B$7:$R$2292,16,0)</f>
        <v>20.378799999999998</v>
      </c>
      <c r="S40" s="67">
        <f t="shared" ref="S40:S64" si="17">RANK(R40,R$8:R$64,0)</f>
        <v>5</v>
      </c>
    </row>
    <row r="41" spans="1:19" x14ac:dyDescent="0.3">
      <c r="A41" s="63" t="s">
        <v>199</v>
      </c>
      <c r="B41" s="64">
        <f>VLOOKUP($A41,'Return Data'!$B$7:$R$2292,3,0)</f>
        <v>44616</v>
      </c>
      <c r="C41" s="65">
        <f>VLOOKUP($A41,'Return Data'!$B$7:$R$2292,4,0)</f>
        <v>71.010000000000005</v>
      </c>
      <c r="D41" s="65">
        <f>VLOOKUP($A41,'Return Data'!$B$7:$R$2292,10,0)</f>
        <v>-8.4568999999999992</v>
      </c>
      <c r="E41" s="66">
        <f t="shared" si="12"/>
        <v>30</v>
      </c>
      <c r="F41" s="65">
        <f>VLOOKUP($A41,'Return Data'!$B$7:$R$2292,11,0)</f>
        <v>-5.2568000000000001</v>
      </c>
      <c r="G41" s="66">
        <f t="shared" si="13"/>
        <v>52</v>
      </c>
      <c r="H41" s="65">
        <f>VLOOKUP($A41,'Return Data'!$B$7:$R$2292,12,0)</f>
        <v>0.99560000000000004</v>
      </c>
      <c r="I41" s="66">
        <f t="shared" si="14"/>
        <v>54</v>
      </c>
      <c r="J41" s="65">
        <f>VLOOKUP($A41,'Return Data'!$B$7:$R$2292,13,0)</f>
        <v>5.9534000000000002</v>
      </c>
      <c r="K41" s="66">
        <f t="shared" si="15"/>
        <v>53</v>
      </c>
      <c r="L41" s="65">
        <f>VLOOKUP($A41,'Return Data'!$B$7:$R$2292,17,0)</f>
        <v>17.729500000000002</v>
      </c>
      <c r="M41" s="66">
        <f t="shared" si="16"/>
        <v>38</v>
      </c>
      <c r="N41" s="65">
        <f>VLOOKUP($A41,'Return Data'!$B$7:$R$2292,14,0)</f>
        <v>10.623699999999999</v>
      </c>
      <c r="O41" s="66">
        <f t="shared" si="10"/>
        <v>53</v>
      </c>
      <c r="P41" s="65">
        <f>VLOOKUP($A41,'Return Data'!$B$7:$R$2292,15,0)</f>
        <v>8.4787999999999997</v>
      </c>
      <c r="Q41" s="66">
        <f t="shared" si="11"/>
        <v>41</v>
      </c>
      <c r="R41" s="65">
        <f>VLOOKUP($A41,'Return Data'!$B$7:$R$2292,16,0)</f>
        <v>16.034700000000001</v>
      </c>
      <c r="S41" s="67">
        <f t="shared" si="17"/>
        <v>15</v>
      </c>
    </row>
    <row r="42" spans="1:19" x14ac:dyDescent="0.3">
      <c r="A42" s="63" t="s">
        <v>370</v>
      </c>
      <c r="B42" s="64">
        <f>VLOOKUP($A42,'Return Data'!$B$7:$R$2292,3,0)</f>
        <v>44616</v>
      </c>
      <c r="C42" s="65">
        <f>VLOOKUP($A42,'Return Data'!$B$7:$R$2292,4,0)</f>
        <v>213.99340000000001</v>
      </c>
      <c r="D42" s="65">
        <f>VLOOKUP($A42,'Return Data'!$B$7:$R$2292,10,0)</f>
        <v>-10.237299999999999</v>
      </c>
      <c r="E42" s="66">
        <f t="shared" si="12"/>
        <v>46</v>
      </c>
      <c r="F42" s="65">
        <f>VLOOKUP($A42,'Return Data'!$B$7:$R$2292,11,0)</f>
        <v>-2.4146000000000001</v>
      </c>
      <c r="G42" s="66">
        <f t="shared" si="13"/>
        <v>43</v>
      </c>
      <c r="H42" s="65">
        <f>VLOOKUP($A42,'Return Data'!$B$7:$R$2292,12,0)</f>
        <v>5.407</v>
      </c>
      <c r="I42" s="66">
        <f t="shared" si="14"/>
        <v>49</v>
      </c>
      <c r="J42" s="65">
        <f>VLOOKUP($A42,'Return Data'!$B$7:$R$2292,13,0)</f>
        <v>10.5304</v>
      </c>
      <c r="K42" s="66">
        <f t="shared" si="15"/>
        <v>45</v>
      </c>
      <c r="L42" s="65">
        <f>VLOOKUP($A42,'Return Data'!$B$7:$R$2292,17,0)</f>
        <v>19.4297</v>
      </c>
      <c r="M42" s="66">
        <f t="shared" si="16"/>
        <v>29</v>
      </c>
      <c r="N42" s="65">
        <f>VLOOKUP($A42,'Return Data'!$B$7:$R$2292,14,0)</f>
        <v>15.298400000000001</v>
      </c>
      <c r="O42" s="66">
        <f t="shared" si="10"/>
        <v>43</v>
      </c>
      <c r="P42" s="65">
        <f>VLOOKUP($A42,'Return Data'!$B$7:$R$2292,15,0)</f>
        <v>11.3155</v>
      </c>
      <c r="Q42" s="66">
        <f t="shared" si="11"/>
        <v>34</v>
      </c>
      <c r="R42" s="65">
        <f>VLOOKUP($A42,'Return Data'!$B$7:$R$2292,16,0)</f>
        <v>13.4232</v>
      </c>
      <c r="S42" s="67">
        <f t="shared" si="17"/>
        <v>39</v>
      </c>
    </row>
    <row r="43" spans="1:19" x14ac:dyDescent="0.3">
      <c r="A43" s="63" t="s">
        <v>201</v>
      </c>
      <c r="B43" s="64">
        <f>VLOOKUP($A43,'Return Data'!$B$7:$R$2292,3,0)</f>
        <v>44616</v>
      </c>
      <c r="C43" s="65">
        <f>VLOOKUP($A43,'Return Data'!$B$7:$R$2292,4,0)</f>
        <v>24.507899999999999</v>
      </c>
      <c r="D43" s="65">
        <f>VLOOKUP($A43,'Return Data'!$B$7:$R$2292,10,0)</f>
        <v>-5.1504000000000003</v>
      </c>
      <c r="E43" s="66">
        <f t="shared" si="12"/>
        <v>3</v>
      </c>
      <c r="F43" s="65">
        <f>VLOOKUP($A43,'Return Data'!$B$7:$R$2292,11,0)</f>
        <v>9.6133000000000006</v>
      </c>
      <c r="G43" s="66">
        <f t="shared" si="13"/>
        <v>2</v>
      </c>
      <c r="H43" s="65">
        <f>VLOOKUP($A43,'Return Data'!$B$7:$R$2292,12,0)</f>
        <v>15.9034</v>
      </c>
      <c r="I43" s="66">
        <f t="shared" si="14"/>
        <v>10</v>
      </c>
      <c r="J43" s="65">
        <f>VLOOKUP($A43,'Return Data'!$B$7:$R$2292,13,0)</f>
        <v>27.528400000000001</v>
      </c>
      <c r="K43" s="66">
        <f t="shared" si="15"/>
        <v>11</v>
      </c>
      <c r="L43" s="65">
        <f>VLOOKUP($A43,'Return Data'!$B$7:$R$2292,17,0)</f>
        <v>30.842199999999998</v>
      </c>
      <c r="M43" s="66">
        <f t="shared" si="16"/>
        <v>10</v>
      </c>
      <c r="N43" s="65">
        <f>VLOOKUP($A43,'Return Data'!$B$7:$R$2292,14,0)</f>
        <v>25.386700000000001</v>
      </c>
      <c r="O43" s="66">
        <f t="shared" si="10"/>
        <v>8</v>
      </c>
      <c r="P43" s="65">
        <f>VLOOKUP($A43,'Return Data'!$B$7:$R$2292,15,0)</f>
        <v>15.429399999999999</v>
      </c>
      <c r="Q43" s="66">
        <f t="shared" si="11"/>
        <v>11</v>
      </c>
      <c r="R43" s="65">
        <f>VLOOKUP($A43,'Return Data'!$B$7:$R$2292,16,0)</f>
        <v>13.637499999999999</v>
      </c>
      <c r="S43" s="67">
        <f t="shared" si="17"/>
        <v>37</v>
      </c>
    </row>
    <row r="44" spans="1:19" x14ac:dyDescent="0.3">
      <c r="A44" s="63" t="s">
        <v>202</v>
      </c>
      <c r="B44" s="64">
        <f>VLOOKUP($A44,'Return Data'!$B$7:$R$2292,3,0)</f>
        <v>44616</v>
      </c>
      <c r="C44" s="65">
        <f>VLOOKUP($A44,'Return Data'!$B$7:$R$2292,4,0)</f>
        <v>25.863299999999999</v>
      </c>
      <c r="D44" s="65">
        <f>VLOOKUP($A44,'Return Data'!$B$7:$R$2292,10,0)</f>
        <v>-5.4851999999999999</v>
      </c>
      <c r="E44" s="66">
        <f t="shared" si="12"/>
        <v>4</v>
      </c>
      <c r="F44" s="65">
        <f>VLOOKUP($A44,'Return Data'!$B$7:$R$2292,11,0)</f>
        <v>8.7190999999999992</v>
      </c>
      <c r="G44" s="66">
        <f t="shared" si="13"/>
        <v>3</v>
      </c>
      <c r="H44" s="65">
        <f>VLOOKUP($A44,'Return Data'!$B$7:$R$2292,12,0)</f>
        <v>15.763500000000001</v>
      </c>
      <c r="I44" s="66">
        <f t="shared" si="14"/>
        <v>11</v>
      </c>
      <c r="J44" s="65">
        <f>VLOOKUP($A44,'Return Data'!$B$7:$R$2292,13,0)</f>
        <v>26.537099999999999</v>
      </c>
      <c r="K44" s="66">
        <f t="shared" si="15"/>
        <v>12</v>
      </c>
      <c r="L44" s="65">
        <f>VLOOKUP($A44,'Return Data'!$B$7:$R$2292,17,0)</f>
        <v>31.3643</v>
      </c>
      <c r="M44" s="66">
        <f t="shared" si="16"/>
        <v>9</v>
      </c>
      <c r="N44" s="65">
        <f>VLOOKUP($A44,'Return Data'!$B$7:$R$2292,14,0)</f>
        <v>26.2515</v>
      </c>
      <c r="O44" s="66">
        <f t="shared" si="10"/>
        <v>6</v>
      </c>
      <c r="P44" s="65">
        <f>VLOOKUP($A44,'Return Data'!$B$7:$R$2292,15,0)</f>
        <v>16.226500000000001</v>
      </c>
      <c r="Q44" s="66">
        <f t="shared" si="11"/>
        <v>8</v>
      </c>
      <c r="R44" s="65">
        <f>VLOOKUP($A44,'Return Data'!$B$7:$R$2292,16,0)</f>
        <v>14.709</v>
      </c>
      <c r="S44" s="67">
        <f t="shared" si="17"/>
        <v>26</v>
      </c>
    </row>
    <row r="45" spans="1:19" x14ac:dyDescent="0.3">
      <c r="A45" s="63" t="s">
        <v>203</v>
      </c>
      <c r="B45" s="64">
        <f>VLOOKUP($A45,'Return Data'!$B$7:$R$2292,3,0)</f>
        <v>44616</v>
      </c>
      <c r="C45" s="65">
        <f>VLOOKUP($A45,'Return Data'!$B$7:$R$2292,4,0)</f>
        <v>25.744199999999999</v>
      </c>
      <c r="D45" s="65">
        <f>VLOOKUP($A45,'Return Data'!$B$7:$R$2292,10,0)</f>
        <v>-4.7907999999999999</v>
      </c>
      <c r="E45" s="66">
        <f t="shared" si="12"/>
        <v>2</v>
      </c>
      <c r="F45" s="65">
        <f>VLOOKUP($A45,'Return Data'!$B$7:$R$2292,11,0)</f>
        <v>9.8278999999999996</v>
      </c>
      <c r="G45" s="66">
        <f t="shared" si="13"/>
        <v>1</v>
      </c>
      <c r="H45" s="65">
        <f>VLOOKUP($A45,'Return Data'!$B$7:$R$2292,12,0)</f>
        <v>16.1967</v>
      </c>
      <c r="I45" s="66">
        <f t="shared" si="14"/>
        <v>9</v>
      </c>
      <c r="J45" s="65">
        <f>VLOOKUP($A45,'Return Data'!$B$7:$R$2292,13,0)</f>
        <v>28.1922</v>
      </c>
      <c r="K45" s="66">
        <f t="shared" si="15"/>
        <v>9</v>
      </c>
      <c r="L45" s="65">
        <f>VLOOKUP($A45,'Return Data'!$B$7:$R$2292,17,0)</f>
        <v>31.6386</v>
      </c>
      <c r="M45" s="66">
        <f t="shared" si="16"/>
        <v>8</v>
      </c>
      <c r="N45" s="65">
        <f>VLOOKUP($A45,'Return Data'!$B$7:$R$2292,14,0)</f>
        <v>26.648199999999999</v>
      </c>
      <c r="O45" s="66">
        <f t="shared" si="10"/>
        <v>4</v>
      </c>
      <c r="P45" s="65">
        <f>VLOOKUP($A45,'Return Data'!$B$7:$R$2292,15,0)</f>
        <v>16.8018</v>
      </c>
      <c r="Q45" s="66">
        <f t="shared" si="11"/>
        <v>6</v>
      </c>
      <c r="R45" s="65">
        <f>VLOOKUP($A45,'Return Data'!$B$7:$R$2292,16,0)</f>
        <v>17.361599999999999</v>
      </c>
      <c r="S45" s="67">
        <f t="shared" si="17"/>
        <v>11</v>
      </c>
    </row>
    <row r="46" spans="1:19" x14ac:dyDescent="0.3">
      <c r="A46" s="63" t="s">
        <v>204</v>
      </c>
      <c r="B46" s="64">
        <f>VLOOKUP($A46,'Return Data'!$B$7:$R$2292,3,0)</f>
        <v>44616</v>
      </c>
      <c r="C46" s="65">
        <f>VLOOKUP($A46,'Return Data'!$B$7:$R$2292,4,0)</f>
        <v>28.9285</v>
      </c>
      <c r="D46" s="65">
        <f>VLOOKUP($A46,'Return Data'!$B$7:$R$2292,10,0)</f>
        <v>-7.8874000000000004</v>
      </c>
      <c r="E46" s="66">
        <f t="shared" si="12"/>
        <v>23</v>
      </c>
      <c r="F46" s="65">
        <f>VLOOKUP($A46,'Return Data'!$B$7:$R$2292,11,0)</f>
        <v>3.6110000000000002</v>
      </c>
      <c r="G46" s="66">
        <f t="shared" si="13"/>
        <v>8</v>
      </c>
      <c r="H46" s="65">
        <f>VLOOKUP($A46,'Return Data'!$B$7:$R$2292,12,0)</f>
        <v>23.3262</v>
      </c>
      <c r="I46" s="66">
        <f t="shared" si="14"/>
        <v>1</v>
      </c>
      <c r="J46" s="65">
        <f>VLOOKUP($A46,'Return Data'!$B$7:$R$2292,13,0)</f>
        <v>38.540500000000002</v>
      </c>
      <c r="K46" s="66">
        <f t="shared" si="15"/>
        <v>5</v>
      </c>
      <c r="L46" s="65">
        <f>VLOOKUP($A46,'Return Data'!$B$7:$R$2292,17,0)</f>
        <v>35.780799999999999</v>
      </c>
      <c r="M46" s="66">
        <f t="shared" si="16"/>
        <v>2</v>
      </c>
      <c r="N46" s="65">
        <f>VLOOKUP($A46,'Return Data'!$B$7:$R$2292,14,0)</f>
        <v>34.741599999999998</v>
      </c>
      <c r="O46" s="66">
        <f t="shared" si="10"/>
        <v>2</v>
      </c>
      <c r="P46" s="65"/>
      <c r="Q46" s="66"/>
      <c r="R46" s="65">
        <f>VLOOKUP($A46,'Return Data'!$B$7:$R$2292,16,0)</f>
        <v>24.17</v>
      </c>
      <c r="S46" s="67">
        <f t="shared" si="17"/>
        <v>3</v>
      </c>
    </row>
    <row r="47" spans="1:19" x14ac:dyDescent="0.3">
      <c r="A47" s="63" t="s">
        <v>205</v>
      </c>
      <c r="B47" s="64">
        <f>VLOOKUP($A47,'Return Data'!$B$7:$R$2292,3,0)</f>
        <v>44616</v>
      </c>
      <c r="C47" s="65">
        <f>VLOOKUP($A47,'Return Data'!$B$7:$R$2292,4,0)</f>
        <v>15.8729</v>
      </c>
      <c r="D47" s="65">
        <f>VLOOKUP($A47,'Return Data'!$B$7:$R$2292,10,0)</f>
        <v>-6.0507999999999997</v>
      </c>
      <c r="E47" s="66">
        <f t="shared" si="12"/>
        <v>6</v>
      </c>
      <c r="F47" s="65">
        <f>VLOOKUP($A47,'Return Data'!$B$7:$R$2292,11,0)</f>
        <v>3.7241</v>
      </c>
      <c r="G47" s="66">
        <f t="shared" si="13"/>
        <v>7</v>
      </c>
      <c r="H47" s="65">
        <f>VLOOKUP($A47,'Return Data'!$B$7:$R$2292,12,0)</f>
        <v>10.4978</v>
      </c>
      <c r="I47" s="66">
        <f t="shared" si="14"/>
        <v>19</v>
      </c>
      <c r="J47" s="65">
        <f>VLOOKUP($A47,'Return Data'!$B$7:$R$2292,13,0)</f>
        <v>15.8225</v>
      </c>
      <c r="K47" s="66">
        <f t="shared" si="15"/>
        <v>21</v>
      </c>
      <c r="L47" s="65">
        <f>VLOOKUP($A47,'Return Data'!$B$7:$R$2292,17,0)</f>
        <v>18.964200000000002</v>
      </c>
      <c r="M47" s="66">
        <f t="shared" si="16"/>
        <v>32</v>
      </c>
      <c r="N47" s="65">
        <f>VLOOKUP($A47,'Return Data'!$B$7:$R$2292,14,0)</f>
        <v>19.279199999999999</v>
      </c>
      <c r="O47" s="66">
        <f t="shared" si="10"/>
        <v>24</v>
      </c>
      <c r="P47" s="65"/>
      <c r="Q47" s="66"/>
      <c r="R47" s="65">
        <f>VLOOKUP($A47,'Return Data'!$B$7:$R$2292,16,0)</f>
        <v>12.5166</v>
      </c>
      <c r="S47" s="67">
        <f t="shared" si="17"/>
        <v>45</v>
      </c>
    </row>
    <row r="48" spans="1:19" x14ac:dyDescent="0.3">
      <c r="A48" s="63" t="s">
        <v>206</v>
      </c>
      <c r="B48" s="64">
        <f>VLOOKUP($A48,'Return Data'!$B$7:$R$2292,3,0)</f>
        <v>44616</v>
      </c>
      <c r="C48" s="65">
        <f>VLOOKUP($A48,'Return Data'!$B$7:$R$2292,4,0)</f>
        <v>16.576599999999999</v>
      </c>
      <c r="D48" s="65">
        <f>VLOOKUP($A48,'Return Data'!$B$7:$R$2292,10,0)</f>
        <v>-9.3848000000000003</v>
      </c>
      <c r="E48" s="66">
        <f t="shared" si="12"/>
        <v>39</v>
      </c>
      <c r="F48" s="65">
        <f>VLOOKUP($A48,'Return Data'!$B$7:$R$2292,11,0)</f>
        <v>-2.1139999999999999</v>
      </c>
      <c r="G48" s="66">
        <f t="shared" si="13"/>
        <v>41</v>
      </c>
      <c r="H48" s="65">
        <f>VLOOKUP($A48,'Return Data'!$B$7:$R$2292,12,0)</f>
        <v>4.8030999999999997</v>
      </c>
      <c r="I48" s="66">
        <f t="shared" si="14"/>
        <v>50</v>
      </c>
      <c r="J48" s="65">
        <f>VLOOKUP($A48,'Return Data'!$B$7:$R$2292,13,0)</f>
        <v>11.8748</v>
      </c>
      <c r="K48" s="66">
        <f t="shared" si="15"/>
        <v>36</v>
      </c>
      <c r="L48" s="65">
        <f>VLOOKUP($A48,'Return Data'!$B$7:$R$2292,17,0)</f>
        <v>18.782399999999999</v>
      </c>
      <c r="M48" s="66">
        <f t="shared" si="16"/>
        <v>35</v>
      </c>
      <c r="N48" s="65">
        <f>VLOOKUP($A48,'Return Data'!$B$7:$R$2292,14,0)</f>
        <v>19.866099999999999</v>
      </c>
      <c r="O48" s="66">
        <f t="shared" si="10"/>
        <v>22</v>
      </c>
      <c r="P48" s="65"/>
      <c r="Q48" s="66"/>
      <c r="R48" s="65">
        <f>VLOOKUP($A48,'Return Data'!$B$7:$R$2292,16,0)</f>
        <v>15.023300000000001</v>
      </c>
      <c r="S48" s="67">
        <f t="shared" si="17"/>
        <v>23</v>
      </c>
    </row>
    <row r="49" spans="1:19" x14ac:dyDescent="0.3">
      <c r="A49" s="63" t="s">
        <v>207</v>
      </c>
      <c r="B49" s="64">
        <f>VLOOKUP($A49,'Return Data'!$B$7:$R$2292,3,0)</f>
        <v>44616</v>
      </c>
      <c r="C49" s="65">
        <f>VLOOKUP($A49,'Return Data'!$B$7:$R$2292,4,0)</f>
        <v>56.197600000000001</v>
      </c>
      <c r="D49" s="65">
        <f>VLOOKUP($A49,'Return Data'!$B$7:$R$2292,10,0)</f>
        <v>-7.2211999999999996</v>
      </c>
      <c r="E49" s="66">
        <f t="shared" si="12"/>
        <v>16</v>
      </c>
      <c r="F49" s="65">
        <f>VLOOKUP($A49,'Return Data'!$B$7:$R$2292,11,0)</f>
        <v>1.7607999999999999</v>
      </c>
      <c r="G49" s="66">
        <f t="shared" si="13"/>
        <v>16</v>
      </c>
      <c r="H49" s="65">
        <f>VLOOKUP($A49,'Return Data'!$B$7:$R$2292,12,0)</f>
        <v>17.299700000000001</v>
      </c>
      <c r="I49" s="66">
        <f t="shared" si="14"/>
        <v>6</v>
      </c>
      <c r="J49" s="65">
        <f>VLOOKUP($A49,'Return Data'!$B$7:$R$2292,13,0)</f>
        <v>27.875</v>
      </c>
      <c r="K49" s="66">
        <f t="shared" si="15"/>
        <v>10</v>
      </c>
      <c r="L49" s="65">
        <f>VLOOKUP($A49,'Return Data'!$B$7:$R$2292,17,0)</f>
        <v>34.691499999999998</v>
      </c>
      <c r="M49" s="66">
        <f t="shared" si="16"/>
        <v>3</v>
      </c>
      <c r="N49" s="65">
        <f>VLOOKUP($A49,'Return Data'!$B$7:$R$2292,14,0)</f>
        <v>35.965400000000002</v>
      </c>
      <c r="O49" s="66">
        <f t="shared" si="10"/>
        <v>1</v>
      </c>
      <c r="P49" s="65">
        <f>VLOOKUP($A49,'Return Data'!$B$7:$R$2292,15,0)</f>
        <v>24.1372</v>
      </c>
      <c r="Q49" s="66">
        <f>RANK(P49,P$8:P$64,0)</f>
        <v>1</v>
      </c>
      <c r="R49" s="65">
        <f>VLOOKUP($A49,'Return Data'!$B$7:$R$2292,16,0)</f>
        <v>24.361999999999998</v>
      </c>
      <c r="S49" s="67">
        <f t="shared" si="17"/>
        <v>2</v>
      </c>
    </row>
    <row r="50" spans="1:19" x14ac:dyDescent="0.3">
      <c r="A50" s="63" t="s">
        <v>208</v>
      </c>
      <c r="B50" s="64">
        <f>VLOOKUP($A50,'Return Data'!$B$7:$R$2292,3,0)</f>
        <v>44616</v>
      </c>
      <c r="C50" s="65">
        <f>VLOOKUP($A50,'Return Data'!$B$7:$R$2292,4,0)</f>
        <v>15.0212</v>
      </c>
      <c r="D50" s="65">
        <f>VLOOKUP($A50,'Return Data'!$B$7:$R$2292,10,0)</f>
        <v>-9.9102999999999994</v>
      </c>
      <c r="E50" s="66">
        <f t="shared" si="12"/>
        <v>45</v>
      </c>
      <c r="F50" s="65">
        <f>VLOOKUP($A50,'Return Data'!$B$7:$R$2292,11,0)</f>
        <v>-2.7042000000000002</v>
      </c>
      <c r="G50" s="66">
        <f t="shared" si="13"/>
        <v>44</v>
      </c>
      <c r="H50" s="65">
        <f>VLOOKUP($A50,'Return Data'!$B$7:$R$2292,12,0)</f>
        <v>6.8661000000000003</v>
      </c>
      <c r="I50" s="66">
        <f t="shared" si="14"/>
        <v>45</v>
      </c>
      <c r="J50" s="65">
        <f>VLOOKUP($A50,'Return Data'!$B$7:$R$2292,13,0)</f>
        <v>8.109</v>
      </c>
      <c r="K50" s="66">
        <f t="shared" si="15"/>
        <v>50</v>
      </c>
      <c r="L50" s="65">
        <f>VLOOKUP($A50,'Return Data'!$B$7:$R$2292,17,0)</f>
        <v>14.2639</v>
      </c>
      <c r="M50" s="66">
        <f t="shared" si="16"/>
        <v>47</v>
      </c>
      <c r="N50" s="65">
        <f>VLOOKUP($A50,'Return Data'!$B$7:$R$2292,14,0)</f>
        <v>14.7256</v>
      </c>
      <c r="O50" s="66">
        <f t="shared" si="10"/>
        <v>44</v>
      </c>
      <c r="P50" s="65"/>
      <c r="Q50" s="66"/>
      <c r="R50" s="65">
        <f>VLOOKUP($A50,'Return Data'!$B$7:$R$2292,16,0)</f>
        <v>14.0985</v>
      </c>
      <c r="S50" s="67">
        <f t="shared" si="17"/>
        <v>34</v>
      </c>
    </row>
    <row r="51" spans="1:19" x14ac:dyDescent="0.3">
      <c r="A51" s="63" t="s">
        <v>209</v>
      </c>
      <c r="B51" s="64">
        <f>VLOOKUP($A51,'Return Data'!$B$7:$R$2292,3,0)</f>
        <v>44616</v>
      </c>
      <c r="C51" s="65">
        <f>VLOOKUP($A51,'Return Data'!$B$7:$R$2292,4,0)</f>
        <v>142.05009999999999</v>
      </c>
      <c r="D51" s="65">
        <f>VLOOKUP($A51,'Return Data'!$B$7:$R$2292,10,0)</f>
        <v>-7.2256</v>
      </c>
      <c r="E51" s="66">
        <f t="shared" si="12"/>
        <v>17</v>
      </c>
      <c r="F51" s="65">
        <f>VLOOKUP($A51,'Return Data'!$B$7:$R$2292,11,0)</f>
        <v>-1.7521</v>
      </c>
      <c r="G51" s="66">
        <f t="shared" si="13"/>
        <v>36</v>
      </c>
      <c r="H51" s="65">
        <f>VLOOKUP($A51,'Return Data'!$B$7:$R$2292,12,0)</f>
        <v>9.1140000000000008</v>
      </c>
      <c r="I51" s="66">
        <f t="shared" si="14"/>
        <v>31</v>
      </c>
      <c r="J51" s="65">
        <f>VLOOKUP($A51,'Return Data'!$B$7:$R$2292,13,0)</f>
        <v>11.0731</v>
      </c>
      <c r="K51" s="66">
        <f t="shared" si="15"/>
        <v>43</v>
      </c>
      <c r="L51" s="65">
        <f>VLOOKUP($A51,'Return Data'!$B$7:$R$2292,17,0)</f>
        <v>15.5151</v>
      </c>
      <c r="M51" s="66">
        <f t="shared" si="16"/>
        <v>44</v>
      </c>
      <c r="N51" s="65">
        <f>VLOOKUP($A51,'Return Data'!$B$7:$R$2292,14,0)</f>
        <v>13.9916</v>
      </c>
      <c r="O51" s="66">
        <f t="shared" si="10"/>
        <v>47</v>
      </c>
      <c r="P51" s="65">
        <f>VLOOKUP($A51,'Return Data'!$B$7:$R$2292,15,0)</f>
        <v>9.8980999999999995</v>
      </c>
      <c r="Q51" s="66">
        <f>RANK(P51,P$8:P$64,0)</f>
        <v>37</v>
      </c>
      <c r="R51" s="65">
        <f>VLOOKUP($A51,'Return Data'!$B$7:$R$2292,16,0)</f>
        <v>12.411300000000001</v>
      </c>
      <c r="S51" s="67">
        <f t="shared" si="17"/>
        <v>46</v>
      </c>
    </row>
    <row r="52" spans="1:19" x14ac:dyDescent="0.3">
      <c r="A52" s="63" t="s">
        <v>210</v>
      </c>
      <c r="B52" s="64">
        <f>VLOOKUP($A52,'Return Data'!$B$7:$R$2292,3,0)</f>
        <v>44616</v>
      </c>
      <c r="C52" s="65">
        <f>VLOOKUP($A52,'Return Data'!$B$7:$R$2292,4,0)</f>
        <v>17.020600000000002</v>
      </c>
      <c r="D52" s="65">
        <f>VLOOKUP($A52,'Return Data'!$B$7:$R$2292,10,0)</f>
        <v>-10.8743</v>
      </c>
      <c r="E52" s="66">
        <f t="shared" si="12"/>
        <v>51</v>
      </c>
      <c r="F52" s="65">
        <f>VLOOKUP($A52,'Return Data'!$B$7:$R$2292,11,0)</f>
        <v>2.3832</v>
      </c>
      <c r="G52" s="66">
        <f t="shared" si="13"/>
        <v>12</v>
      </c>
      <c r="H52" s="65">
        <f>VLOOKUP($A52,'Return Data'!$B$7:$R$2292,12,0)</f>
        <v>17.288</v>
      </c>
      <c r="I52" s="66">
        <f t="shared" si="14"/>
        <v>7</v>
      </c>
      <c r="J52" s="65">
        <f>VLOOKUP($A52,'Return Data'!$B$7:$R$2292,13,0)</f>
        <v>39.482199999999999</v>
      </c>
      <c r="K52" s="66">
        <f t="shared" si="15"/>
        <v>4</v>
      </c>
      <c r="L52" s="65">
        <f>VLOOKUP($A52,'Return Data'!$B$7:$R$2292,17,0)</f>
        <v>32.0017</v>
      </c>
      <c r="M52" s="66">
        <f t="shared" si="16"/>
        <v>7</v>
      </c>
      <c r="N52" s="65">
        <f>VLOOKUP($A52,'Return Data'!$B$7:$R$2292,14,0)</f>
        <v>20.081399999999999</v>
      </c>
      <c r="O52" s="66">
        <f t="shared" si="10"/>
        <v>19</v>
      </c>
      <c r="P52" s="65">
        <f>VLOOKUP($A52,'Return Data'!$B$7:$R$2292,15,0)</f>
        <v>9.3215000000000003</v>
      </c>
      <c r="Q52" s="66">
        <f>RANK(P52,P$8:P$64,0)</f>
        <v>39</v>
      </c>
      <c r="R52" s="65">
        <f>VLOOKUP($A52,'Return Data'!$B$7:$R$2292,16,0)</f>
        <v>10.616</v>
      </c>
      <c r="S52" s="67">
        <f t="shared" si="17"/>
        <v>51</v>
      </c>
    </row>
    <row r="53" spans="1:19" x14ac:dyDescent="0.3">
      <c r="A53" s="63" t="s">
        <v>211</v>
      </c>
      <c r="B53" s="64">
        <f>VLOOKUP($A53,'Return Data'!$B$7:$R$2292,3,0)</f>
        <v>44616</v>
      </c>
      <c r="C53" s="65">
        <f>VLOOKUP($A53,'Return Data'!$B$7:$R$2292,4,0)</f>
        <v>14.6061</v>
      </c>
      <c r="D53" s="65">
        <f>VLOOKUP($A53,'Return Data'!$B$7:$R$2292,10,0)</f>
        <v>-11.173999999999999</v>
      </c>
      <c r="E53" s="66">
        <f t="shared" si="12"/>
        <v>55</v>
      </c>
      <c r="F53" s="65">
        <f>VLOOKUP($A53,'Return Data'!$B$7:$R$2292,11,0)</f>
        <v>2.4034</v>
      </c>
      <c r="G53" s="66">
        <f t="shared" si="13"/>
        <v>11</v>
      </c>
      <c r="H53" s="65">
        <f>VLOOKUP($A53,'Return Data'!$B$7:$R$2292,12,0)</f>
        <v>17.338799999999999</v>
      </c>
      <c r="I53" s="66">
        <f t="shared" si="14"/>
        <v>5</v>
      </c>
      <c r="J53" s="65">
        <f>VLOOKUP($A53,'Return Data'!$B$7:$R$2292,13,0)</f>
        <v>40.188499999999998</v>
      </c>
      <c r="K53" s="66">
        <f t="shared" si="15"/>
        <v>3</v>
      </c>
      <c r="L53" s="65">
        <f>VLOOKUP($A53,'Return Data'!$B$7:$R$2292,17,0)</f>
        <v>32.407699999999998</v>
      </c>
      <c r="M53" s="66">
        <f t="shared" si="16"/>
        <v>6</v>
      </c>
      <c r="N53" s="65">
        <f>VLOOKUP($A53,'Return Data'!$B$7:$R$2292,14,0)</f>
        <v>20.8093</v>
      </c>
      <c r="O53" s="66">
        <f t="shared" si="10"/>
        <v>17</v>
      </c>
      <c r="P53" s="65"/>
      <c r="Q53" s="66"/>
      <c r="R53" s="65">
        <f>VLOOKUP($A53,'Return Data'!$B$7:$R$2292,16,0)</f>
        <v>7.9943</v>
      </c>
      <c r="S53" s="67">
        <f t="shared" si="17"/>
        <v>55</v>
      </c>
    </row>
    <row r="54" spans="1:19" x14ac:dyDescent="0.3">
      <c r="A54" s="63" t="s">
        <v>212</v>
      </c>
      <c r="B54" s="64">
        <f>VLOOKUP($A54,'Return Data'!$B$7:$R$2292,3,0)</f>
        <v>44616</v>
      </c>
      <c r="C54" s="65">
        <f>VLOOKUP($A54,'Return Data'!$B$7:$R$2292,4,0)</f>
        <v>14.487500000000001</v>
      </c>
      <c r="D54" s="65">
        <f>VLOOKUP($A54,'Return Data'!$B$7:$R$2292,10,0)</f>
        <v>-10.943199999999999</v>
      </c>
      <c r="E54" s="66">
        <f t="shared" si="12"/>
        <v>53</v>
      </c>
      <c r="F54" s="65">
        <f>VLOOKUP($A54,'Return Data'!$B$7:$R$2292,11,0)</f>
        <v>1.6652</v>
      </c>
      <c r="G54" s="66">
        <f t="shared" si="13"/>
        <v>18</v>
      </c>
      <c r="H54" s="65">
        <f>VLOOKUP($A54,'Return Data'!$B$7:$R$2292,12,0)</f>
        <v>16.967700000000001</v>
      </c>
      <c r="I54" s="66">
        <f t="shared" si="14"/>
        <v>8</v>
      </c>
      <c r="J54" s="65">
        <f>VLOOKUP($A54,'Return Data'!$B$7:$R$2292,13,0)</f>
        <v>41.5002</v>
      </c>
      <c r="K54" s="66">
        <f t="shared" si="15"/>
        <v>2</v>
      </c>
      <c r="L54" s="65">
        <f>VLOOKUP($A54,'Return Data'!$B$7:$R$2292,17,0)</f>
        <v>32.963700000000003</v>
      </c>
      <c r="M54" s="66">
        <f t="shared" si="16"/>
        <v>5</v>
      </c>
      <c r="N54" s="65">
        <f>VLOOKUP($A54,'Return Data'!$B$7:$R$2292,14,0)</f>
        <v>21.4712</v>
      </c>
      <c r="O54" s="66">
        <f t="shared" si="10"/>
        <v>14</v>
      </c>
      <c r="P54" s="65"/>
      <c r="Q54" s="66"/>
      <c r="R54" s="65">
        <f>VLOOKUP($A54,'Return Data'!$B$7:$R$2292,16,0)</f>
        <v>8.3099000000000007</v>
      </c>
      <c r="S54" s="67">
        <f t="shared" si="17"/>
        <v>54</v>
      </c>
    </row>
    <row r="55" spans="1:19" x14ac:dyDescent="0.3">
      <c r="A55" s="63" t="s">
        <v>213</v>
      </c>
      <c r="B55" s="64">
        <f>VLOOKUP($A55,'Return Data'!$B$7:$R$2292,3,0)</f>
        <v>44616</v>
      </c>
      <c r="C55" s="65">
        <f>VLOOKUP($A55,'Return Data'!$B$7:$R$2292,4,0)</f>
        <v>13.8546</v>
      </c>
      <c r="D55" s="65">
        <f>VLOOKUP($A55,'Return Data'!$B$7:$R$2292,10,0)</f>
        <v>-10.9659</v>
      </c>
      <c r="E55" s="66">
        <f t="shared" si="12"/>
        <v>54</v>
      </c>
      <c r="F55" s="65">
        <f>VLOOKUP($A55,'Return Data'!$B$7:$R$2292,11,0)</f>
        <v>1.9981</v>
      </c>
      <c r="G55" s="66">
        <f t="shared" si="13"/>
        <v>13</v>
      </c>
      <c r="H55" s="65">
        <f>VLOOKUP($A55,'Return Data'!$B$7:$R$2292,12,0)</f>
        <v>20.115500000000001</v>
      </c>
      <c r="I55" s="66">
        <f t="shared" si="14"/>
        <v>2</v>
      </c>
      <c r="J55" s="65">
        <f>VLOOKUP($A55,'Return Data'!$B$7:$R$2292,13,0)</f>
        <v>44.769599999999997</v>
      </c>
      <c r="K55" s="66">
        <f t="shared" si="15"/>
        <v>1</v>
      </c>
      <c r="L55" s="65">
        <f>VLOOKUP($A55,'Return Data'!$B$7:$R$2292,17,0)</f>
        <v>33.578299999999999</v>
      </c>
      <c r="M55" s="66">
        <f t="shared" si="16"/>
        <v>4</v>
      </c>
      <c r="N55" s="65">
        <f>VLOOKUP($A55,'Return Data'!$B$7:$R$2292,14,0)</f>
        <v>21.518599999999999</v>
      </c>
      <c r="O55" s="66">
        <f t="shared" si="10"/>
        <v>13</v>
      </c>
      <c r="P55" s="65"/>
      <c r="Q55" s="66"/>
      <c r="R55" s="65">
        <f>VLOOKUP($A55,'Return Data'!$B$7:$R$2292,16,0)</f>
        <v>7.6714000000000002</v>
      </c>
      <c r="S55" s="67">
        <f t="shared" si="17"/>
        <v>56</v>
      </c>
    </row>
    <row r="56" spans="1:19" x14ac:dyDescent="0.3">
      <c r="A56" s="63" t="s">
        <v>214</v>
      </c>
      <c r="B56" s="64">
        <f>VLOOKUP($A56,'Return Data'!$B$7:$R$2292,3,0)</f>
        <v>44616</v>
      </c>
      <c r="C56" s="65">
        <f>VLOOKUP($A56,'Return Data'!$B$7:$R$2292,4,0)</f>
        <v>20.378399999999999</v>
      </c>
      <c r="D56" s="65">
        <f>VLOOKUP($A56,'Return Data'!$B$7:$R$2292,10,0)</f>
        <v>-6.3699000000000003</v>
      </c>
      <c r="E56" s="66">
        <f t="shared" si="12"/>
        <v>8</v>
      </c>
      <c r="F56" s="65">
        <f>VLOOKUP($A56,'Return Data'!$B$7:$R$2292,11,0)</f>
        <v>-1.032</v>
      </c>
      <c r="G56" s="66">
        <f t="shared" si="13"/>
        <v>29</v>
      </c>
      <c r="H56" s="65">
        <f>VLOOKUP($A56,'Return Data'!$B$7:$R$2292,12,0)</f>
        <v>8.2110000000000003</v>
      </c>
      <c r="I56" s="66">
        <f t="shared" si="14"/>
        <v>39</v>
      </c>
      <c r="J56" s="65">
        <f>VLOOKUP($A56,'Return Data'!$B$7:$R$2292,13,0)</f>
        <v>11.673500000000001</v>
      </c>
      <c r="K56" s="66">
        <f t="shared" si="15"/>
        <v>37</v>
      </c>
      <c r="L56" s="65">
        <f>VLOOKUP($A56,'Return Data'!$B$7:$R$2292,17,0)</f>
        <v>19.1633</v>
      </c>
      <c r="M56" s="66">
        <f t="shared" si="16"/>
        <v>30</v>
      </c>
      <c r="N56" s="65">
        <f>VLOOKUP($A56,'Return Data'!$B$7:$R$2292,14,0)</f>
        <v>16.230599999999999</v>
      </c>
      <c r="O56" s="66">
        <f t="shared" si="10"/>
        <v>39</v>
      </c>
      <c r="P56" s="65">
        <f>VLOOKUP($A56,'Return Data'!$B$7:$R$2292,15,0)</f>
        <v>11.7646</v>
      </c>
      <c r="Q56" s="66">
        <f>RANK(P56,P$8:P$64,0)</f>
        <v>29</v>
      </c>
      <c r="R56" s="65">
        <f>VLOOKUP($A56,'Return Data'!$B$7:$R$2292,16,0)</f>
        <v>10.829800000000001</v>
      </c>
      <c r="S56" s="67">
        <f t="shared" si="17"/>
        <v>50</v>
      </c>
    </row>
    <row r="57" spans="1:19" x14ac:dyDescent="0.3">
      <c r="A57" s="63" t="s">
        <v>215</v>
      </c>
      <c r="B57" s="64">
        <f>VLOOKUP($A57,'Return Data'!$B$7:$R$2292,3,0)</f>
        <v>44616</v>
      </c>
      <c r="C57" s="65">
        <f>VLOOKUP($A57,'Return Data'!$B$7:$R$2292,4,0)</f>
        <v>22.238600000000002</v>
      </c>
      <c r="D57" s="65">
        <f>VLOOKUP($A57,'Return Data'!$B$7:$R$2292,10,0)</f>
        <v>-6.5526999999999997</v>
      </c>
      <c r="E57" s="66">
        <f t="shared" si="12"/>
        <v>9</v>
      </c>
      <c r="F57" s="65">
        <f>VLOOKUP($A57,'Return Data'!$B$7:$R$2292,11,0)</f>
        <v>-0.7409</v>
      </c>
      <c r="G57" s="66">
        <f t="shared" si="13"/>
        <v>26</v>
      </c>
      <c r="H57" s="65">
        <f>VLOOKUP($A57,'Return Data'!$B$7:$R$2292,12,0)</f>
        <v>8.3582999999999998</v>
      </c>
      <c r="I57" s="66">
        <f t="shared" si="14"/>
        <v>37</v>
      </c>
      <c r="J57" s="65">
        <f>VLOOKUP($A57,'Return Data'!$B$7:$R$2292,13,0)</f>
        <v>11.422499999999999</v>
      </c>
      <c r="K57" s="66">
        <f t="shared" si="15"/>
        <v>39</v>
      </c>
      <c r="L57" s="65">
        <f>VLOOKUP($A57,'Return Data'!$B$7:$R$2292,17,0)</f>
        <v>18.961200000000002</v>
      </c>
      <c r="M57" s="66">
        <f t="shared" si="16"/>
        <v>34</v>
      </c>
      <c r="N57" s="65">
        <f>VLOOKUP($A57,'Return Data'!$B$7:$R$2292,14,0)</f>
        <v>16.765699999999999</v>
      </c>
      <c r="O57" s="66">
        <f t="shared" si="10"/>
        <v>38</v>
      </c>
      <c r="P57" s="65">
        <f>VLOOKUP($A57,'Return Data'!$B$7:$R$2292,15,0)</f>
        <v>12.1113</v>
      </c>
      <c r="Q57" s="66">
        <f>RANK(P57,P$8:P$64,0)</f>
        <v>26</v>
      </c>
      <c r="R57" s="65">
        <f>VLOOKUP($A57,'Return Data'!$B$7:$R$2292,16,0)</f>
        <v>14.417400000000001</v>
      </c>
      <c r="S57" s="67">
        <f t="shared" si="17"/>
        <v>28</v>
      </c>
    </row>
    <row r="58" spans="1:19" x14ac:dyDescent="0.3">
      <c r="A58" s="63" t="s">
        <v>216</v>
      </c>
      <c r="B58" s="64">
        <f>VLOOKUP($A58,'Return Data'!$B$7:$R$2292,3,0)</f>
        <v>44616</v>
      </c>
      <c r="C58" s="65">
        <f>VLOOKUP($A58,'Return Data'!$B$7:$R$2292,4,0)</f>
        <v>14.186500000000001</v>
      </c>
      <c r="D58" s="65">
        <f>VLOOKUP($A58,'Return Data'!$B$7:$R$2292,10,0)</f>
        <v>-10.2461</v>
      </c>
      <c r="E58" s="66">
        <f t="shared" si="12"/>
        <v>48</v>
      </c>
      <c r="F58" s="65">
        <f>VLOOKUP($A58,'Return Data'!$B$7:$R$2292,11,0)</f>
        <v>3.4815999999999998</v>
      </c>
      <c r="G58" s="66">
        <f t="shared" si="13"/>
        <v>9</v>
      </c>
      <c r="H58" s="65">
        <f>VLOOKUP($A58,'Return Data'!$B$7:$R$2292,12,0)</f>
        <v>18.552800000000001</v>
      </c>
      <c r="I58" s="66">
        <f t="shared" si="14"/>
        <v>3</v>
      </c>
      <c r="J58" s="65">
        <f>VLOOKUP($A58,'Return Data'!$B$7:$R$2292,13,0)</f>
        <v>37.893700000000003</v>
      </c>
      <c r="K58" s="66">
        <f t="shared" si="15"/>
        <v>6</v>
      </c>
      <c r="L58" s="65">
        <f>VLOOKUP($A58,'Return Data'!$B$7:$R$2292,17,0)</f>
        <v>29.381900000000002</v>
      </c>
      <c r="M58" s="66">
        <f t="shared" si="16"/>
        <v>12</v>
      </c>
      <c r="N58" s="65">
        <f>VLOOKUP($A58,'Return Data'!$B$7:$R$2292,14,0)</f>
        <v>21.221499999999999</v>
      </c>
      <c r="O58" s="66">
        <f t="shared" si="10"/>
        <v>15</v>
      </c>
      <c r="P58" s="65"/>
      <c r="Q58" s="66"/>
      <c r="R58" s="65">
        <f>VLOOKUP($A58,'Return Data'!$B$7:$R$2292,16,0)</f>
        <v>9.3434000000000008</v>
      </c>
      <c r="S58" s="67">
        <f t="shared" si="17"/>
        <v>52</v>
      </c>
    </row>
    <row r="59" spans="1:19" x14ac:dyDescent="0.3">
      <c r="A59" s="63" t="s">
        <v>217</v>
      </c>
      <c r="B59" s="64">
        <f>VLOOKUP($A59,'Return Data'!$B$7:$R$2292,3,0)</f>
        <v>44616</v>
      </c>
      <c r="C59" s="65">
        <f>VLOOKUP($A59,'Return Data'!$B$7:$R$2292,4,0)</f>
        <v>16.2852</v>
      </c>
      <c r="D59" s="65">
        <f>VLOOKUP($A59,'Return Data'!$B$7:$R$2292,10,0)</f>
        <v>-10.3391</v>
      </c>
      <c r="E59" s="66">
        <f t="shared" si="12"/>
        <v>50</v>
      </c>
      <c r="F59" s="65">
        <f>VLOOKUP($A59,'Return Data'!$B$7:$R$2292,11,0)</f>
        <v>4.1786000000000003</v>
      </c>
      <c r="G59" s="66">
        <f t="shared" si="13"/>
        <v>4</v>
      </c>
      <c r="H59" s="65">
        <f>VLOOKUP($A59,'Return Data'!$B$7:$R$2292,12,0)</f>
        <v>18.332000000000001</v>
      </c>
      <c r="I59" s="66">
        <f t="shared" si="14"/>
        <v>4</v>
      </c>
      <c r="J59" s="65">
        <f>VLOOKUP($A59,'Return Data'!$B$7:$R$2292,13,0)</f>
        <v>36.9056</v>
      </c>
      <c r="K59" s="66">
        <f t="shared" si="15"/>
        <v>7</v>
      </c>
      <c r="L59" s="65">
        <f>VLOOKUP($A59,'Return Data'!$B$7:$R$2292,17,0)</f>
        <v>29.4786</v>
      </c>
      <c r="M59" s="66">
        <f t="shared" si="16"/>
        <v>11</v>
      </c>
      <c r="N59" s="65">
        <f>VLOOKUP($A59,'Return Data'!$B$7:$R$2292,14,0)</f>
        <v>21.0837</v>
      </c>
      <c r="O59" s="66">
        <f t="shared" si="10"/>
        <v>16</v>
      </c>
      <c r="P59" s="65"/>
      <c r="Q59" s="66"/>
      <c r="R59" s="65">
        <f>VLOOKUP($A59,'Return Data'!$B$7:$R$2292,16,0)</f>
        <v>14.2517</v>
      </c>
      <c r="S59" s="67">
        <f t="shared" si="17"/>
        <v>31</v>
      </c>
    </row>
    <row r="60" spans="1:19" x14ac:dyDescent="0.3">
      <c r="A60" s="63" t="s">
        <v>1999</v>
      </c>
      <c r="B60" s="64">
        <f>VLOOKUP($A60,'Return Data'!$B$7:$R$2292,3,0)</f>
        <v>44616</v>
      </c>
      <c r="C60" s="65">
        <f>VLOOKUP($A60,'Return Data'!$B$7:$R$2292,4,0)</f>
        <v>321.19159999999999</v>
      </c>
      <c r="D60" s="65">
        <f>VLOOKUP($A60,'Return Data'!$B$7:$R$2292,10,0)</f>
        <v>-7.2022000000000004</v>
      </c>
      <c r="E60" s="66">
        <f t="shared" si="12"/>
        <v>15</v>
      </c>
      <c r="F60" s="65">
        <f>VLOOKUP($A60,'Return Data'!$B$7:$R$2292,11,0)</f>
        <v>1.833</v>
      </c>
      <c r="G60" s="66">
        <f t="shared" si="13"/>
        <v>15</v>
      </c>
      <c r="H60" s="65">
        <f>VLOOKUP($A60,'Return Data'!$B$7:$R$2292,12,0)</f>
        <v>11.1082</v>
      </c>
      <c r="I60" s="66">
        <f t="shared" si="14"/>
        <v>18</v>
      </c>
      <c r="J60" s="65">
        <f>VLOOKUP($A60,'Return Data'!$B$7:$R$2292,13,0)</f>
        <v>14.4048</v>
      </c>
      <c r="K60" s="66">
        <f t="shared" si="15"/>
        <v>26</v>
      </c>
      <c r="L60" s="65">
        <f>VLOOKUP($A60,'Return Data'!$B$7:$R$2292,17,0)</f>
        <v>22.138400000000001</v>
      </c>
      <c r="M60" s="66">
        <f t="shared" si="16"/>
        <v>22</v>
      </c>
      <c r="N60" s="65">
        <f>VLOOKUP($A60,'Return Data'!$B$7:$R$2292,14,0)</f>
        <v>17.236699999999999</v>
      </c>
      <c r="O60" s="66">
        <f t="shared" si="10"/>
        <v>35</v>
      </c>
      <c r="P60" s="65">
        <f>VLOOKUP($A60,'Return Data'!$B$7:$R$2292,15,0)</f>
        <v>13.451599999999999</v>
      </c>
      <c r="Q60" s="66">
        <f>RANK(P60,P$8:P$64,0)</f>
        <v>20</v>
      </c>
      <c r="R60" s="65">
        <f>VLOOKUP($A60,'Return Data'!$B$7:$R$2292,16,0)</f>
        <v>15.5289</v>
      </c>
      <c r="S60" s="67">
        <f t="shared" si="17"/>
        <v>18</v>
      </c>
    </row>
    <row r="61" spans="1:19" x14ac:dyDescent="0.3">
      <c r="A61" s="63" t="s">
        <v>218</v>
      </c>
      <c r="B61" s="64">
        <f>VLOOKUP($A61,'Return Data'!$B$7:$R$2292,3,0)</f>
        <v>44616</v>
      </c>
      <c r="C61" s="65">
        <f>VLOOKUP($A61,'Return Data'!$B$7:$R$2292,4,0)</f>
        <v>28.611799999999999</v>
      </c>
      <c r="D61" s="65">
        <f>VLOOKUP($A61,'Return Data'!$B$7:$R$2292,10,0)</f>
        <v>-6.9410999999999996</v>
      </c>
      <c r="E61" s="66">
        <f t="shared" si="12"/>
        <v>10</v>
      </c>
      <c r="F61" s="65">
        <f>VLOOKUP($A61,'Return Data'!$B$7:$R$2292,11,0)</f>
        <v>0.83919999999999995</v>
      </c>
      <c r="G61" s="66">
        <f t="shared" si="13"/>
        <v>19</v>
      </c>
      <c r="H61" s="65">
        <f>VLOOKUP($A61,'Return Data'!$B$7:$R$2292,12,0)</f>
        <v>8.7992000000000008</v>
      </c>
      <c r="I61" s="66">
        <f t="shared" si="14"/>
        <v>33</v>
      </c>
      <c r="J61" s="65">
        <f>VLOOKUP($A61,'Return Data'!$B$7:$R$2292,13,0)</f>
        <v>9.6623999999999999</v>
      </c>
      <c r="K61" s="66">
        <f t="shared" si="15"/>
        <v>46</v>
      </c>
      <c r="L61" s="65">
        <f>VLOOKUP($A61,'Return Data'!$B$7:$R$2292,17,0)</f>
        <v>17.889800000000001</v>
      </c>
      <c r="M61" s="66">
        <f t="shared" si="16"/>
        <v>36</v>
      </c>
      <c r="N61" s="65">
        <f>VLOOKUP($A61,'Return Data'!$B$7:$R$2292,14,0)</f>
        <v>17.486699999999999</v>
      </c>
      <c r="O61" s="66">
        <f t="shared" si="10"/>
        <v>32</v>
      </c>
      <c r="P61" s="65">
        <f>VLOOKUP($A61,'Return Data'!$B$7:$R$2292,15,0)</f>
        <v>14.4777</v>
      </c>
      <c r="Q61" s="66">
        <f>RANK(P61,P$8:P$64,0)</f>
        <v>15</v>
      </c>
      <c r="R61" s="65">
        <f>VLOOKUP($A61,'Return Data'!$B$7:$R$2292,16,0)</f>
        <v>15.3253</v>
      </c>
      <c r="S61" s="67">
        <f t="shared" si="17"/>
        <v>19</v>
      </c>
    </row>
    <row r="62" spans="1:19" x14ac:dyDescent="0.3">
      <c r="A62" s="63" t="s">
        <v>219</v>
      </c>
      <c r="B62" s="64">
        <f>VLOOKUP($A62,'Return Data'!$B$7:$R$2292,3,0)</f>
        <v>44616</v>
      </c>
      <c r="C62" s="65">
        <f>VLOOKUP($A62,'Return Data'!$B$7:$R$2292,4,0)</f>
        <v>109.64</v>
      </c>
      <c r="D62" s="65">
        <f>VLOOKUP($A62,'Return Data'!$B$7:$R$2292,10,0)</f>
        <v>-8.0279000000000007</v>
      </c>
      <c r="E62" s="66">
        <f t="shared" si="12"/>
        <v>25</v>
      </c>
      <c r="F62" s="65">
        <f>VLOOKUP($A62,'Return Data'!$B$7:$R$2292,11,0)</f>
        <v>-3.5623</v>
      </c>
      <c r="G62" s="66">
        <f t="shared" si="13"/>
        <v>48</v>
      </c>
      <c r="H62" s="65">
        <f>VLOOKUP($A62,'Return Data'!$B$7:$R$2292,12,0)</f>
        <v>1.9812000000000001</v>
      </c>
      <c r="I62" s="66">
        <f t="shared" si="14"/>
        <v>53</v>
      </c>
      <c r="J62" s="65">
        <f>VLOOKUP($A62,'Return Data'!$B$7:$R$2292,13,0)</f>
        <v>6.3330000000000002</v>
      </c>
      <c r="K62" s="66">
        <f t="shared" si="15"/>
        <v>52</v>
      </c>
      <c r="L62" s="65">
        <f>VLOOKUP($A62,'Return Data'!$B$7:$R$2292,17,0)</f>
        <v>12.442399999999999</v>
      </c>
      <c r="M62" s="66">
        <f t="shared" si="16"/>
        <v>55</v>
      </c>
      <c r="N62" s="65">
        <f>VLOOKUP($A62,'Return Data'!$B$7:$R$2292,14,0)</f>
        <v>12.349299999999999</v>
      </c>
      <c r="O62" s="66">
        <f t="shared" si="10"/>
        <v>52</v>
      </c>
      <c r="P62" s="65">
        <f>VLOOKUP($A62,'Return Data'!$B$7:$R$2292,15,0)</f>
        <v>11.8902</v>
      </c>
      <c r="Q62" s="66">
        <f>RANK(P62,P$8:P$64,0)</f>
        <v>28</v>
      </c>
      <c r="R62" s="65">
        <f>VLOOKUP($A62,'Return Data'!$B$7:$R$2292,16,0)</f>
        <v>12.052300000000001</v>
      </c>
      <c r="S62" s="67">
        <f t="shared" si="17"/>
        <v>48</v>
      </c>
    </row>
    <row r="63" spans="1:19" x14ac:dyDescent="0.3">
      <c r="A63" s="63" t="s">
        <v>220</v>
      </c>
      <c r="B63" s="64">
        <f>VLOOKUP($A63,'Return Data'!$B$7:$R$2292,3,0)</f>
        <v>44616</v>
      </c>
      <c r="C63" s="65">
        <f>VLOOKUP($A63,'Return Data'!$B$7:$R$2292,4,0)</f>
        <v>40.409999999999997</v>
      </c>
      <c r="D63" s="65">
        <f>VLOOKUP($A63,'Return Data'!$B$7:$R$2292,10,0)</f>
        <v>-9.0274999999999999</v>
      </c>
      <c r="E63" s="66">
        <f t="shared" si="12"/>
        <v>36</v>
      </c>
      <c r="F63" s="65">
        <f>VLOOKUP($A63,'Return Data'!$B$7:$R$2292,11,0)</f>
        <v>-1.6788000000000001</v>
      </c>
      <c r="G63" s="66">
        <f t="shared" si="13"/>
        <v>35</v>
      </c>
      <c r="H63" s="65">
        <f>VLOOKUP($A63,'Return Data'!$B$7:$R$2292,12,0)</f>
        <v>11.908099999999999</v>
      </c>
      <c r="I63" s="66">
        <f t="shared" si="14"/>
        <v>13</v>
      </c>
      <c r="J63" s="65">
        <f>VLOOKUP($A63,'Return Data'!$B$7:$R$2292,13,0)</f>
        <v>14.411099999999999</v>
      </c>
      <c r="K63" s="66">
        <f t="shared" si="15"/>
        <v>25</v>
      </c>
      <c r="L63" s="65">
        <f>VLOOKUP($A63,'Return Data'!$B$7:$R$2292,17,0)</f>
        <v>21.8995</v>
      </c>
      <c r="M63" s="66">
        <f t="shared" si="16"/>
        <v>23</v>
      </c>
      <c r="N63" s="65">
        <f>VLOOKUP($A63,'Return Data'!$B$7:$R$2292,14,0)</f>
        <v>19.847300000000001</v>
      </c>
      <c r="O63" s="66">
        <f t="shared" si="10"/>
        <v>23</v>
      </c>
      <c r="P63" s="65">
        <f>VLOOKUP($A63,'Return Data'!$B$7:$R$2292,15,0)</f>
        <v>13.808400000000001</v>
      </c>
      <c r="Q63" s="66">
        <f>RANK(P63,P$8:P$64,0)</f>
        <v>17</v>
      </c>
      <c r="R63" s="65">
        <f>VLOOKUP($A63,'Return Data'!$B$7:$R$2292,16,0)</f>
        <v>13.067500000000001</v>
      </c>
      <c r="S63" s="67">
        <f t="shared" si="17"/>
        <v>41</v>
      </c>
    </row>
    <row r="64" spans="1:19" x14ac:dyDescent="0.3">
      <c r="A64" s="63" t="s">
        <v>226</v>
      </c>
      <c r="B64" s="64">
        <f>VLOOKUP($A64,'Return Data'!$B$7:$R$2292,3,0)</f>
        <v>44616</v>
      </c>
      <c r="C64" s="65">
        <f>VLOOKUP($A64,'Return Data'!$B$7:$R$2292,4,0)</f>
        <v>144.5256</v>
      </c>
      <c r="D64" s="65">
        <f>VLOOKUP($A64,'Return Data'!$B$7:$R$2292,10,0)</f>
        <v>-9.7525999999999993</v>
      </c>
      <c r="E64" s="66">
        <f t="shared" si="12"/>
        <v>42</v>
      </c>
      <c r="F64" s="65">
        <f>VLOOKUP($A64,'Return Data'!$B$7:$R$2292,11,0)</f>
        <v>-2.0442999999999998</v>
      </c>
      <c r="G64" s="66">
        <f t="shared" si="13"/>
        <v>40</v>
      </c>
      <c r="H64" s="65">
        <f>VLOOKUP($A64,'Return Data'!$B$7:$R$2292,12,0)</f>
        <v>9.8127999999999993</v>
      </c>
      <c r="I64" s="66">
        <f t="shared" si="14"/>
        <v>27</v>
      </c>
      <c r="J64" s="65">
        <f>VLOOKUP($A64,'Return Data'!$B$7:$R$2292,13,0)</f>
        <v>13.027699999999999</v>
      </c>
      <c r="K64" s="66">
        <f t="shared" si="15"/>
        <v>33</v>
      </c>
      <c r="L64" s="65">
        <f>VLOOKUP($A64,'Return Data'!$B$7:$R$2292,17,0)</f>
        <v>20.323399999999999</v>
      </c>
      <c r="M64" s="66">
        <f t="shared" si="16"/>
        <v>27</v>
      </c>
      <c r="N64" s="65">
        <f>VLOOKUP($A64,'Return Data'!$B$7:$R$2292,14,0)</f>
        <v>18.9163</v>
      </c>
      <c r="O64" s="66">
        <f t="shared" si="10"/>
        <v>27</v>
      </c>
      <c r="P64" s="65">
        <f>VLOOKUP($A64,'Return Data'!$B$7:$R$2292,15,0)</f>
        <v>13.637700000000001</v>
      </c>
      <c r="Q64" s="66">
        <f>RANK(P64,P$8:P$64,0)</f>
        <v>19</v>
      </c>
      <c r="R64" s="65">
        <f>VLOOKUP($A64,'Return Data'!$B$7:$R$2292,16,0)</f>
        <v>14.3172</v>
      </c>
      <c r="S64" s="67">
        <f t="shared" si="17"/>
        <v>29</v>
      </c>
    </row>
    <row r="65" spans="1:19" x14ac:dyDescent="0.3">
      <c r="A65" s="69"/>
      <c r="B65" s="70"/>
      <c r="C65" s="70"/>
      <c r="D65" s="71"/>
      <c r="E65" s="70"/>
      <c r="F65" s="71"/>
      <c r="G65" s="70"/>
      <c r="H65" s="71"/>
      <c r="I65" s="70"/>
      <c r="J65" s="71"/>
      <c r="K65" s="70"/>
      <c r="L65" s="71"/>
      <c r="M65" s="70"/>
      <c r="N65" s="71"/>
      <c r="O65" s="70"/>
      <c r="P65" s="71"/>
      <c r="Q65" s="70"/>
      <c r="R65" s="71"/>
      <c r="S65" s="72"/>
    </row>
    <row r="66" spans="1:19" x14ac:dyDescent="0.3">
      <c r="A66" s="73" t="s">
        <v>27</v>
      </c>
      <c r="B66" s="74"/>
      <c r="C66" s="74"/>
      <c r="D66" s="75">
        <f>AVERAGE(D8:D64)</f>
        <v>-8.4174947368421034</v>
      </c>
      <c r="E66" s="74"/>
      <c r="F66" s="75">
        <f>AVERAGE(F8:F64)</f>
        <v>-0.45317894736842129</v>
      </c>
      <c r="G66" s="74"/>
      <c r="H66" s="75">
        <f>AVERAGE(H8:H64)</f>
        <v>9.7025228070175444</v>
      </c>
      <c r="I66" s="74"/>
      <c r="J66" s="75">
        <f>AVERAGE(J8:J64)</f>
        <v>16.947084210526313</v>
      </c>
      <c r="K66" s="74"/>
      <c r="L66" s="75">
        <f>AVERAGE(L8:L64)</f>
        <v>21.540787719298244</v>
      </c>
      <c r="M66" s="74"/>
      <c r="N66" s="75">
        <f>AVERAGE(N8:N64)</f>
        <v>19.099010909090911</v>
      </c>
      <c r="O66" s="74"/>
      <c r="P66" s="75">
        <f>AVERAGE(P8:P64)</f>
        <v>13.601559523809525</v>
      </c>
      <c r="Q66" s="74"/>
      <c r="R66" s="75">
        <f>AVERAGE(R8:R64)</f>
        <v>14.691563157894729</v>
      </c>
      <c r="S66" s="76"/>
    </row>
    <row r="67" spans="1:19" x14ac:dyDescent="0.3">
      <c r="A67" s="73" t="s">
        <v>28</v>
      </c>
      <c r="B67" s="74"/>
      <c r="C67" s="74"/>
      <c r="D67" s="75">
        <f>MIN(D8:D64)</f>
        <v>-13.3573</v>
      </c>
      <c r="E67" s="74"/>
      <c r="F67" s="75">
        <f>MIN(F8:F64)</f>
        <v>-8.1180000000000003</v>
      </c>
      <c r="G67" s="74"/>
      <c r="H67" s="75">
        <f>MIN(H8:H64)</f>
        <v>-6.0006000000000004</v>
      </c>
      <c r="I67" s="74"/>
      <c r="J67" s="75">
        <f>MIN(J8:J64)</f>
        <v>-3.1972</v>
      </c>
      <c r="K67" s="74"/>
      <c r="L67" s="75">
        <f>MIN(L8:L64)</f>
        <v>7.8136999999999999</v>
      </c>
      <c r="M67" s="74"/>
      <c r="N67" s="75">
        <f>MIN(N8:N64)</f>
        <v>8.4748999999999999</v>
      </c>
      <c r="O67" s="74"/>
      <c r="P67" s="75">
        <f>MIN(P8:P64)</f>
        <v>6.9229000000000003</v>
      </c>
      <c r="Q67" s="74"/>
      <c r="R67" s="75">
        <f>MIN(R8:R64)</f>
        <v>6.8792999999999997</v>
      </c>
      <c r="S67" s="76"/>
    </row>
    <row r="68" spans="1:19" ht="15" thickBot="1" x14ac:dyDescent="0.35">
      <c r="A68" s="77" t="s">
        <v>29</v>
      </c>
      <c r="B68" s="78"/>
      <c r="C68" s="78"/>
      <c r="D68" s="79">
        <f>MAX(D8:D64)</f>
        <v>-4.5533000000000001</v>
      </c>
      <c r="E68" s="78"/>
      <c r="F68" s="79">
        <f>MAX(F8:F64)</f>
        <v>9.8278999999999996</v>
      </c>
      <c r="G68" s="78"/>
      <c r="H68" s="79">
        <f>MAX(H8:H64)</f>
        <v>23.3262</v>
      </c>
      <c r="I68" s="78"/>
      <c r="J68" s="79">
        <f>MAX(J8:J64)</f>
        <v>44.769599999999997</v>
      </c>
      <c r="K68" s="78"/>
      <c r="L68" s="79">
        <f>MAX(L8:L64)</f>
        <v>47.600099999999998</v>
      </c>
      <c r="M68" s="78"/>
      <c r="N68" s="79">
        <f>MAX(N8:N64)</f>
        <v>35.965400000000002</v>
      </c>
      <c r="O68" s="78"/>
      <c r="P68" s="79">
        <f>MAX(P8:P64)</f>
        <v>24.1372</v>
      </c>
      <c r="Q68" s="78"/>
      <c r="R68" s="79">
        <f>MAX(R8:R64)</f>
        <v>25.907</v>
      </c>
      <c r="S68" s="80"/>
    </row>
    <row r="69" spans="1:19" x14ac:dyDescent="0.3">
      <c r="A69" s="112" t="s">
        <v>432</v>
      </c>
    </row>
    <row r="70" spans="1:19" x14ac:dyDescent="0.3">
      <c r="A70" s="14" t="s">
        <v>340</v>
      </c>
    </row>
  </sheetData>
  <sheetProtection algorithmName="SHA-512" hashValue="4eGP3U9KENl1Ah2V5/+RVqS146tZBkkAAkj4uHveeHEynL83jUJjAJLqfUeTJTvgxmAwfSEy9QdkRXtu+bL2NQ==" saltValue="FXH8aTlcZPFw9bFrYNfO0w=="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2"/>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44616</v>
      </c>
      <c r="C8" s="65">
        <f>VLOOKUP($A8,'Return Data'!$B$7:$R$2292,4,0)</f>
        <v>46.33</v>
      </c>
      <c r="D8" s="65">
        <f>VLOOKUP($A8,'Return Data'!$B$7:$R$2292,10,0)</f>
        <v>-10.0388</v>
      </c>
      <c r="E8" s="66">
        <f t="shared" ref="E8:E39" si="0">RANK(D8,D$8:D$66,0)</f>
        <v>46</v>
      </c>
      <c r="F8" s="65">
        <f>VLOOKUP($A8,'Return Data'!$B$7:$R$2292,11,0)</f>
        <v>-6.4607000000000001</v>
      </c>
      <c r="G8" s="66">
        <f t="shared" ref="G8:G39" si="1">RANK(F8,F$8:F$66,0)</f>
        <v>56</v>
      </c>
      <c r="H8" s="65">
        <f>VLOOKUP($A8,'Return Data'!$B$7:$R$2292,12,0)</f>
        <v>-1.9678</v>
      </c>
      <c r="I8" s="66">
        <f t="shared" ref="I8:I39" si="2">RANK(H8,H$8:H$66,0)</f>
        <v>58</v>
      </c>
      <c r="J8" s="65">
        <f>VLOOKUP($A8,'Return Data'!$B$7:$R$2292,13,0)</f>
        <v>-3.7997999999999998</v>
      </c>
      <c r="K8" s="66">
        <f t="shared" ref="K8:K39" si="3">RANK(J8,J$8:J$66,0)</f>
        <v>59</v>
      </c>
      <c r="L8" s="65">
        <f>VLOOKUP($A8,'Return Data'!$B$7:$R$2292,17,0)</f>
        <v>7.1308999999999996</v>
      </c>
      <c r="M8" s="66">
        <f t="shared" ref="M8:M39" si="4">RANK(L8,L$8:L$66,0)</f>
        <v>59</v>
      </c>
      <c r="N8" s="65">
        <f>VLOOKUP($A8,'Return Data'!$B$7:$R$2292,14,0)</f>
        <v>7.7713999999999999</v>
      </c>
      <c r="O8" s="66">
        <f>RANK(N8,N$8:N$66,0)</f>
        <v>57</v>
      </c>
      <c r="P8" s="65">
        <f>VLOOKUP($A8,'Return Data'!$B$7:$R$2292,15,0)</f>
        <v>8.6966000000000001</v>
      </c>
      <c r="Q8" s="66">
        <f>RANK(P8,P$8:P$66,0)</f>
        <v>41</v>
      </c>
      <c r="R8" s="65">
        <f>VLOOKUP($A8,'Return Data'!$B$7:$R$2292,16,0)</f>
        <v>10.464399999999999</v>
      </c>
      <c r="S8" s="67">
        <f>RANK(R8,R$8:R$66,0)</f>
        <v>48</v>
      </c>
    </row>
    <row r="9" spans="1:20" x14ac:dyDescent="0.3">
      <c r="A9" s="63" t="s">
        <v>267</v>
      </c>
      <c r="B9" s="64">
        <f>VLOOKUP($A9,'Return Data'!$B$7:$R$2292,3,0)</f>
        <v>44616</v>
      </c>
      <c r="C9" s="65">
        <f>VLOOKUP($A9,'Return Data'!$B$7:$R$2292,4,0)</f>
        <v>37.909999999999997</v>
      </c>
      <c r="D9" s="65">
        <f>VLOOKUP($A9,'Return Data'!$B$7:$R$2292,10,0)</f>
        <v>-10.4206</v>
      </c>
      <c r="E9" s="66">
        <f t="shared" si="0"/>
        <v>51</v>
      </c>
      <c r="F9" s="65">
        <f>VLOOKUP($A9,'Return Data'!$B$7:$R$2292,11,0)</f>
        <v>-6.6715999999999998</v>
      </c>
      <c r="G9" s="66">
        <f t="shared" si="1"/>
        <v>57</v>
      </c>
      <c r="H9" s="65">
        <f>VLOOKUP($A9,'Return Data'!$B$7:$R$2292,12,0)</f>
        <v>-1.8892</v>
      </c>
      <c r="I9" s="66">
        <f t="shared" si="2"/>
        <v>57</v>
      </c>
      <c r="J9" s="65">
        <f>VLOOKUP($A9,'Return Data'!$B$7:$R$2292,13,0)</f>
        <v>-3.4632000000000001</v>
      </c>
      <c r="K9" s="66">
        <f t="shared" si="3"/>
        <v>58</v>
      </c>
      <c r="L9" s="65">
        <f>VLOOKUP($A9,'Return Data'!$B$7:$R$2292,17,0)</f>
        <v>7.7929000000000004</v>
      </c>
      <c r="M9" s="66">
        <f t="shared" si="4"/>
        <v>58</v>
      </c>
      <c r="N9" s="65">
        <f>VLOOKUP($A9,'Return Data'!$B$7:$R$2292,14,0)</f>
        <v>8.3788999999999998</v>
      </c>
      <c r="O9" s="66">
        <f t="shared" ref="O9:O66" si="5">RANK(N9,N$8:N$66,0)</f>
        <v>56</v>
      </c>
      <c r="P9" s="65">
        <f>VLOOKUP($A9,'Return Data'!$B$7:$R$2292,15,0)</f>
        <v>9.2736999999999998</v>
      </c>
      <c r="Q9" s="66">
        <f t="shared" ref="Q9:Q66" si="6">RANK(P9,P$8:P$66,0)</f>
        <v>39</v>
      </c>
      <c r="R9" s="65">
        <f>VLOOKUP($A9,'Return Data'!$B$7:$R$2292,16,0)</f>
        <v>10.104200000000001</v>
      </c>
      <c r="S9" s="67">
        <f t="shared" ref="S9:S66" si="7">RANK(R9,R$8:R$66,0)</f>
        <v>51</v>
      </c>
    </row>
    <row r="10" spans="1:20" x14ac:dyDescent="0.3">
      <c r="A10" s="63" t="s">
        <v>268</v>
      </c>
      <c r="B10" s="64">
        <f>VLOOKUP($A10,'Return Data'!$B$7:$R$2292,3,0)</f>
        <v>44616</v>
      </c>
      <c r="C10" s="65">
        <f>VLOOKUP($A10,'Return Data'!$B$7:$R$2292,4,0)</f>
        <v>64.873400000000004</v>
      </c>
      <c r="D10" s="65">
        <f>VLOOKUP($A10,'Return Data'!$B$7:$R$2292,10,0)</f>
        <v>-13.544700000000001</v>
      </c>
      <c r="E10" s="66">
        <f t="shared" si="0"/>
        <v>59</v>
      </c>
      <c r="F10" s="65">
        <f>VLOOKUP($A10,'Return Data'!$B$7:$R$2292,11,0)</f>
        <v>-8.4991000000000003</v>
      </c>
      <c r="G10" s="66">
        <f t="shared" si="1"/>
        <v>59</v>
      </c>
      <c r="H10" s="65">
        <f>VLOOKUP($A10,'Return Data'!$B$7:$R$2292,12,0)</f>
        <v>2.6747999999999998</v>
      </c>
      <c r="I10" s="66">
        <f t="shared" si="2"/>
        <v>54</v>
      </c>
      <c r="J10" s="65">
        <f>VLOOKUP($A10,'Return Data'!$B$7:$R$2292,13,0)</f>
        <v>5.0457000000000001</v>
      </c>
      <c r="K10" s="66">
        <f t="shared" si="3"/>
        <v>56</v>
      </c>
      <c r="L10" s="65">
        <f>VLOOKUP($A10,'Return Data'!$B$7:$R$2292,17,0)</f>
        <v>12.8721</v>
      </c>
      <c r="M10" s="66">
        <f t="shared" si="4"/>
        <v>50</v>
      </c>
      <c r="N10" s="65">
        <f>VLOOKUP($A10,'Return Data'!$B$7:$R$2292,14,0)</f>
        <v>16.718499999999999</v>
      </c>
      <c r="O10" s="66">
        <f t="shared" si="5"/>
        <v>30</v>
      </c>
      <c r="P10" s="65">
        <f>VLOOKUP($A10,'Return Data'!$B$7:$R$2292,15,0)</f>
        <v>14.4961</v>
      </c>
      <c r="Q10" s="66">
        <f t="shared" si="6"/>
        <v>12</v>
      </c>
      <c r="R10" s="65">
        <f>VLOOKUP($A10,'Return Data'!$B$7:$R$2292,16,0)</f>
        <v>16.6159</v>
      </c>
      <c r="S10" s="67">
        <f t="shared" si="7"/>
        <v>14</v>
      </c>
    </row>
    <row r="11" spans="1:20" x14ac:dyDescent="0.3">
      <c r="A11" s="63" t="s">
        <v>269</v>
      </c>
      <c r="B11" s="64">
        <f>VLOOKUP($A11,'Return Data'!$B$7:$R$2292,3,0)</f>
        <v>44616</v>
      </c>
      <c r="C11" s="65">
        <f>VLOOKUP($A11,'Return Data'!$B$7:$R$2292,4,0)</f>
        <v>65.66</v>
      </c>
      <c r="D11" s="65">
        <f>VLOOKUP($A11,'Return Data'!$B$7:$R$2292,10,0)</f>
        <v>-9.5716999999999999</v>
      </c>
      <c r="E11" s="66">
        <f t="shared" si="0"/>
        <v>41</v>
      </c>
      <c r="F11" s="65">
        <f>VLOOKUP($A11,'Return Data'!$B$7:$R$2292,11,0)</f>
        <v>-0.21279999999999999</v>
      </c>
      <c r="G11" s="66">
        <f t="shared" si="1"/>
        <v>23</v>
      </c>
      <c r="H11" s="65">
        <f>VLOOKUP($A11,'Return Data'!$B$7:$R$2292,12,0)</f>
        <v>11.1374</v>
      </c>
      <c r="I11" s="66">
        <f t="shared" si="2"/>
        <v>15</v>
      </c>
      <c r="J11" s="65">
        <f>VLOOKUP($A11,'Return Data'!$B$7:$R$2292,13,0)</f>
        <v>15.7004</v>
      </c>
      <c r="K11" s="66">
        <f t="shared" si="3"/>
        <v>20</v>
      </c>
      <c r="L11" s="65">
        <f>VLOOKUP($A11,'Return Data'!$B$7:$R$2292,17,0)</f>
        <v>20.243200000000002</v>
      </c>
      <c r="M11" s="66">
        <f t="shared" si="4"/>
        <v>26</v>
      </c>
      <c r="N11" s="65">
        <f>VLOOKUP($A11,'Return Data'!$B$7:$R$2292,14,0)</f>
        <v>16.522600000000001</v>
      </c>
      <c r="O11" s="66">
        <f t="shared" si="5"/>
        <v>33</v>
      </c>
      <c r="P11" s="65">
        <f>VLOOKUP($A11,'Return Data'!$B$7:$R$2292,15,0)</f>
        <v>10.4247</v>
      </c>
      <c r="Q11" s="66">
        <f t="shared" si="6"/>
        <v>34</v>
      </c>
      <c r="R11" s="65">
        <f>VLOOKUP($A11,'Return Data'!$B$7:$R$2292,16,0)</f>
        <v>7.7858000000000001</v>
      </c>
      <c r="S11" s="67">
        <f t="shared" si="7"/>
        <v>55</v>
      </c>
    </row>
    <row r="12" spans="1:20" x14ac:dyDescent="0.3">
      <c r="A12" s="63" t="s">
        <v>270</v>
      </c>
      <c r="B12" s="64">
        <f>VLOOKUP($A12,'Return Data'!$B$7:$R$2292,3,0)</f>
        <v>44616</v>
      </c>
      <c r="C12" s="65">
        <f>VLOOKUP($A12,'Return Data'!$B$7:$R$2292,4,0)</f>
        <v>55.462000000000003</v>
      </c>
      <c r="D12" s="65">
        <f>VLOOKUP($A12,'Return Data'!$B$7:$R$2292,10,0)</f>
        <v>-8.5207999999999995</v>
      </c>
      <c r="E12" s="66">
        <f t="shared" si="0"/>
        <v>30</v>
      </c>
      <c r="F12" s="65">
        <f>VLOOKUP($A12,'Return Data'!$B$7:$R$2292,11,0)</f>
        <v>-2.4843999999999999</v>
      </c>
      <c r="G12" s="66">
        <f t="shared" si="1"/>
        <v>41</v>
      </c>
      <c r="H12" s="65">
        <f>VLOOKUP($A12,'Return Data'!$B$7:$R$2292,12,0)</f>
        <v>5.0616000000000003</v>
      </c>
      <c r="I12" s="66">
        <f t="shared" si="2"/>
        <v>50</v>
      </c>
      <c r="J12" s="65">
        <f>VLOOKUP($A12,'Return Data'!$B$7:$R$2292,13,0)</f>
        <v>6.7727000000000004</v>
      </c>
      <c r="K12" s="66">
        <f t="shared" si="3"/>
        <v>51</v>
      </c>
      <c r="L12" s="65">
        <f>VLOOKUP($A12,'Return Data'!$B$7:$R$2292,17,0)</f>
        <v>14.3255</v>
      </c>
      <c r="M12" s="66">
        <f t="shared" si="4"/>
        <v>46</v>
      </c>
      <c r="N12" s="65">
        <f>VLOOKUP($A12,'Return Data'!$B$7:$R$2292,14,0)</f>
        <v>16.372699999999998</v>
      </c>
      <c r="O12" s="66">
        <f t="shared" si="5"/>
        <v>35</v>
      </c>
      <c r="P12" s="65">
        <f>VLOOKUP($A12,'Return Data'!$B$7:$R$2292,15,0)</f>
        <v>12.325900000000001</v>
      </c>
      <c r="Q12" s="66">
        <f t="shared" si="6"/>
        <v>21</v>
      </c>
      <c r="R12" s="65">
        <f>VLOOKUP($A12,'Return Data'!$B$7:$R$2292,16,0)</f>
        <v>11.192</v>
      </c>
      <c r="S12" s="67">
        <f t="shared" si="7"/>
        <v>42</v>
      </c>
    </row>
    <row r="13" spans="1:20" x14ac:dyDescent="0.3">
      <c r="A13" s="63" t="s">
        <v>271</v>
      </c>
      <c r="B13" s="64">
        <f>VLOOKUP($A13,'Return Data'!$B$7:$R$2292,3,0)</f>
        <v>44616</v>
      </c>
      <c r="C13" s="65">
        <f>VLOOKUP($A13,'Return Data'!$B$7:$R$2292,4,0)</f>
        <v>15.5</v>
      </c>
      <c r="D13" s="65">
        <f>VLOOKUP($A13,'Return Data'!$B$7:$R$2292,10,0)</f>
        <v>-9.9360999999999997</v>
      </c>
      <c r="E13" s="66">
        <f t="shared" si="0"/>
        <v>43</v>
      </c>
      <c r="F13" s="65">
        <f>VLOOKUP($A13,'Return Data'!$B$7:$R$2292,11,0)</f>
        <v>-5.3146000000000004</v>
      </c>
      <c r="G13" s="66">
        <f t="shared" si="1"/>
        <v>52</v>
      </c>
      <c r="H13" s="65">
        <f>VLOOKUP($A13,'Return Data'!$B$7:$R$2292,12,0)</f>
        <v>9.3859999999999992</v>
      </c>
      <c r="I13" s="66">
        <f t="shared" si="2"/>
        <v>24</v>
      </c>
      <c r="J13" s="65">
        <f>VLOOKUP($A13,'Return Data'!$B$7:$R$2292,13,0)</f>
        <v>20.5288</v>
      </c>
      <c r="K13" s="66">
        <f t="shared" si="3"/>
        <v>15</v>
      </c>
      <c r="L13" s="65">
        <f>VLOOKUP($A13,'Return Data'!$B$7:$R$2292,17,0)</f>
        <v>24.9618</v>
      </c>
      <c r="M13" s="66">
        <f t="shared" si="4"/>
        <v>16</v>
      </c>
      <c r="N13" s="65">
        <f>VLOOKUP($A13,'Return Data'!$B$7:$R$2292,14,0)</f>
        <v>25.060199999999998</v>
      </c>
      <c r="O13" s="66">
        <f t="shared" si="5"/>
        <v>7</v>
      </c>
      <c r="P13" s="65"/>
      <c r="Q13" s="66"/>
      <c r="R13" s="65">
        <f>VLOOKUP($A13,'Return Data'!$B$7:$R$2292,16,0)</f>
        <v>11.5291</v>
      </c>
      <c r="S13" s="67">
        <f t="shared" si="7"/>
        <v>41</v>
      </c>
    </row>
    <row r="14" spans="1:20" x14ac:dyDescent="0.3">
      <c r="A14" s="63" t="s">
        <v>272</v>
      </c>
      <c r="B14" s="64">
        <f>VLOOKUP($A14,'Return Data'!$B$7:$R$2292,3,0)</f>
        <v>44616</v>
      </c>
      <c r="C14" s="65">
        <f>VLOOKUP($A14,'Return Data'!$B$7:$R$2292,4,0)</f>
        <v>18.579999999999998</v>
      </c>
      <c r="D14" s="65">
        <f>VLOOKUP($A14,'Return Data'!$B$7:$R$2292,10,0)</f>
        <v>-9.2773000000000003</v>
      </c>
      <c r="E14" s="66">
        <f t="shared" si="0"/>
        <v>38</v>
      </c>
      <c r="F14" s="65">
        <f>VLOOKUP($A14,'Return Data'!$B$7:$R$2292,11,0)</f>
        <v>-6.2089999999999996</v>
      </c>
      <c r="G14" s="66">
        <f t="shared" si="1"/>
        <v>55</v>
      </c>
      <c r="H14" s="65">
        <f>VLOOKUP($A14,'Return Data'!$B$7:$R$2292,12,0)</f>
        <v>7.5853999999999999</v>
      </c>
      <c r="I14" s="66">
        <f t="shared" si="2"/>
        <v>39</v>
      </c>
      <c r="J14" s="65">
        <f>VLOOKUP($A14,'Return Data'!$B$7:$R$2292,13,0)</f>
        <v>18.722000000000001</v>
      </c>
      <c r="K14" s="66">
        <f t="shared" si="3"/>
        <v>17</v>
      </c>
      <c r="L14" s="65">
        <f>VLOOKUP($A14,'Return Data'!$B$7:$R$2292,17,0)</f>
        <v>21.836300000000001</v>
      </c>
      <c r="M14" s="66">
        <f t="shared" si="4"/>
        <v>21</v>
      </c>
      <c r="N14" s="65">
        <f>VLOOKUP($A14,'Return Data'!$B$7:$R$2292,14,0)</f>
        <v>22.6234</v>
      </c>
      <c r="O14" s="66">
        <f t="shared" si="5"/>
        <v>10</v>
      </c>
      <c r="P14" s="65"/>
      <c r="Q14" s="66"/>
      <c r="R14" s="65">
        <f>VLOOKUP($A14,'Return Data'!$B$7:$R$2292,16,0)</f>
        <v>20.290199999999999</v>
      </c>
      <c r="S14" s="67">
        <f t="shared" si="7"/>
        <v>7</v>
      </c>
    </row>
    <row r="15" spans="1:20" x14ac:dyDescent="0.3">
      <c r="A15" s="63" t="s">
        <v>273</v>
      </c>
      <c r="B15" s="64">
        <f>VLOOKUP($A15,'Return Data'!$B$7:$R$2292,3,0)</f>
        <v>44616</v>
      </c>
      <c r="C15" s="65">
        <f>VLOOKUP($A15,'Return Data'!$B$7:$R$2292,4,0)</f>
        <v>90.26</v>
      </c>
      <c r="D15" s="65">
        <f>VLOOKUP($A15,'Return Data'!$B$7:$R$2292,10,0)</f>
        <v>-10.5274</v>
      </c>
      <c r="E15" s="66">
        <f t="shared" si="0"/>
        <v>52</v>
      </c>
      <c r="F15" s="65">
        <f>VLOOKUP($A15,'Return Data'!$B$7:$R$2292,11,0)</f>
        <v>-5.2686999999999999</v>
      </c>
      <c r="G15" s="66">
        <f t="shared" si="1"/>
        <v>51</v>
      </c>
      <c r="H15" s="65">
        <f>VLOOKUP($A15,'Return Data'!$B$7:$R$2292,12,0)</f>
        <v>7.1717000000000004</v>
      </c>
      <c r="I15" s="66">
        <f t="shared" si="2"/>
        <v>40</v>
      </c>
      <c r="J15" s="65">
        <f>VLOOKUP($A15,'Return Data'!$B$7:$R$2292,13,0)</f>
        <v>15.1716</v>
      </c>
      <c r="K15" s="66">
        <f t="shared" si="3"/>
        <v>22</v>
      </c>
      <c r="L15" s="65">
        <f>VLOOKUP($A15,'Return Data'!$B$7:$R$2292,17,0)</f>
        <v>23.1098</v>
      </c>
      <c r="M15" s="66">
        <f t="shared" si="4"/>
        <v>18</v>
      </c>
      <c r="N15" s="65">
        <f>VLOOKUP($A15,'Return Data'!$B$7:$R$2292,14,0)</f>
        <v>24.9176</v>
      </c>
      <c r="O15" s="66">
        <f t="shared" si="5"/>
        <v>8</v>
      </c>
      <c r="P15" s="65">
        <f>VLOOKUP($A15,'Return Data'!$B$7:$R$2292,15,0)</f>
        <v>17.121500000000001</v>
      </c>
      <c r="Q15" s="66">
        <f t="shared" si="6"/>
        <v>5</v>
      </c>
      <c r="R15" s="65">
        <f>VLOOKUP($A15,'Return Data'!$B$7:$R$2292,16,0)</f>
        <v>18.431899999999999</v>
      </c>
      <c r="S15" s="67">
        <f t="shared" si="7"/>
        <v>11</v>
      </c>
    </row>
    <row r="16" spans="1:20" x14ac:dyDescent="0.3">
      <c r="A16" s="63" t="s">
        <v>274</v>
      </c>
      <c r="B16" s="64">
        <f>VLOOKUP($A16,'Return Data'!$B$7:$R$2292,3,0)</f>
        <v>44616</v>
      </c>
      <c r="C16" s="65">
        <f>VLOOKUP($A16,'Return Data'!$B$7:$R$2292,4,0)</f>
        <v>108.04</v>
      </c>
      <c r="D16" s="65">
        <f>VLOOKUP($A16,'Return Data'!$B$7:$R$2292,10,0)</f>
        <v>-7.4524999999999997</v>
      </c>
      <c r="E16" s="66">
        <f t="shared" si="0"/>
        <v>18</v>
      </c>
      <c r="F16" s="65">
        <f>VLOOKUP($A16,'Return Data'!$B$7:$R$2292,11,0)</f>
        <v>-1.6029</v>
      </c>
      <c r="G16" s="66">
        <f t="shared" si="1"/>
        <v>31</v>
      </c>
      <c r="H16" s="65">
        <f>VLOOKUP($A16,'Return Data'!$B$7:$R$2292,12,0)</f>
        <v>8.9882000000000009</v>
      </c>
      <c r="I16" s="66">
        <f t="shared" si="2"/>
        <v>27</v>
      </c>
      <c r="J16" s="65">
        <f>VLOOKUP($A16,'Return Data'!$B$7:$R$2292,13,0)</f>
        <v>11.9238</v>
      </c>
      <c r="K16" s="66">
        <f t="shared" si="3"/>
        <v>34</v>
      </c>
      <c r="L16" s="65">
        <f>VLOOKUP($A16,'Return Data'!$B$7:$R$2292,17,0)</f>
        <v>21.873000000000001</v>
      </c>
      <c r="M16" s="66">
        <f t="shared" si="4"/>
        <v>20</v>
      </c>
      <c r="N16" s="65">
        <f>VLOOKUP($A16,'Return Data'!$B$7:$R$2292,14,0)</f>
        <v>21.513200000000001</v>
      </c>
      <c r="O16" s="66">
        <f t="shared" si="5"/>
        <v>11</v>
      </c>
      <c r="P16" s="65">
        <f>VLOOKUP($A16,'Return Data'!$B$7:$R$2292,15,0)</f>
        <v>16.993300000000001</v>
      </c>
      <c r="Q16" s="66">
        <f t="shared" si="6"/>
        <v>6</v>
      </c>
      <c r="R16" s="65">
        <f>VLOOKUP($A16,'Return Data'!$B$7:$R$2292,16,0)</f>
        <v>19.5976</v>
      </c>
      <c r="S16" s="67">
        <f t="shared" si="7"/>
        <v>8</v>
      </c>
    </row>
    <row r="17" spans="1:19" x14ac:dyDescent="0.3">
      <c r="A17" s="63" t="s">
        <v>275</v>
      </c>
      <c r="B17" s="64">
        <f>VLOOKUP($A17,'Return Data'!$B$7:$R$2292,3,0)</f>
        <v>44616</v>
      </c>
      <c r="C17" s="65">
        <f>VLOOKUP($A17,'Return Data'!$B$7:$R$2292,4,0)</f>
        <v>74.978999999999999</v>
      </c>
      <c r="D17" s="65">
        <f>VLOOKUP($A17,'Return Data'!$B$7:$R$2292,10,0)</f>
        <v>-7.5998999999999999</v>
      </c>
      <c r="E17" s="66">
        <f t="shared" si="0"/>
        <v>22</v>
      </c>
      <c r="F17" s="65">
        <f>VLOOKUP($A17,'Return Data'!$B$7:$R$2292,11,0)</f>
        <v>-3.7471999999999999</v>
      </c>
      <c r="G17" s="66">
        <f t="shared" si="1"/>
        <v>48</v>
      </c>
      <c r="H17" s="65">
        <f>VLOOKUP($A17,'Return Data'!$B$7:$R$2292,12,0)</f>
        <v>6.1184000000000003</v>
      </c>
      <c r="I17" s="66">
        <f t="shared" si="2"/>
        <v>45</v>
      </c>
      <c r="J17" s="65">
        <f>VLOOKUP($A17,'Return Data'!$B$7:$R$2292,13,0)</f>
        <v>13.908300000000001</v>
      </c>
      <c r="K17" s="66">
        <f t="shared" si="3"/>
        <v>24</v>
      </c>
      <c r="L17" s="65">
        <f>VLOOKUP($A17,'Return Data'!$B$7:$R$2292,17,0)</f>
        <v>20.528199999999998</v>
      </c>
      <c r="M17" s="66">
        <f t="shared" si="4"/>
        <v>25</v>
      </c>
      <c r="N17" s="65">
        <f>VLOOKUP($A17,'Return Data'!$B$7:$R$2292,14,0)</f>
        <v>19.533799999999999</v>
      </c>
      <c r="O17" s="66">
        <f t="shared" si="5"/>
        <v>20</v>
      </c>
      <c r="P17" s="65">
        <f>VLOOKUP($A17,'Return Data'!$B$7:$R$2292,15,0)</f>
        <v>13.6807</v>
      </c>
      <c r="Q17" s="66">
        <f t="shared" si="6"/>
        <v>13</v>
      </c>
      <c r="R17" s="65">
        <f>VLOOKUP($A17,'Return Data'!$B$7:$R$2292,16,0)</f>
        <v>14.260400000000001</v>
      </c>
      <c r="S17" s="67">
        <f t="shared" si="7"/>
        <v>25</v>
      </c>
    </row>
    <row r="18" spans="1:19" x14ac:dyDescent="0.3">
      <c r="A18" s="63" t="s">
        <v>276</v>
      </c>
      <c r="B18" s="64">
        <f>VLOOKUP($A18,'Return Data'!$B$7:$R$2292,3,0)</f>
        <v>44616</v>
      </c>
      <c r="C18" s="65">
        <f>VLOOKUP($A18,'Return Data'!$B$7:$R$2292,4,0)</f>
        <v>65.55</v>
      </c>
      <c r="D18" s="65">
        <f>VLOOKUP($A18,'Return Data'!$B$7:$R$2292,10,0)</f>
        <v>-7.3498000000000001</v>
      </c>
      <c r="E18" s="66">
        <f t="shared" si="0"/>
        <v>16</v>
      </c>
      <c r="F18" s="65">
        <f>VLOOKUP($A18,'Return Data'!$B$7:$R$2292,11,0)</f>
        <v>-2.0911</v>
      </c>
      <c r="G18" s="66">
        <f t="shared" si="1"/>
        <v>37</v>
      </c>
      <c r="H18" s="65">
        <f>VLOOKUP($A18,'Return Data'!$B$7:$R$2292,12,0)</f>
        <v>6.6894999999999998</v>
      </c>
      <c r="I18" s="66">
        <f t="shared" si="2"/>
        <v>44</v>
      </c>
      <c r="J18" s="65">
        <f>VLOOKUP($A18,'Return Data'!$B$7:$R$2292,13,0)</f>
        <v>8.9231999999999996</v>
      </c>
      <c r="K18" s="66">
        <f t="shared" si="3"/>
        <v>47</v>
      </c>
      <c r="L18" s="65">
        <f>VLOOKUP($A18,'Return Data'!$B$7:$R$2292,17,0)</f>
        <v>14.9377</v>
      </c>
      <c r="M18" s="66">
        <f t="shared" si="4"/>
        <v>45</v>
      </c>
      <c r="N18" s="65">
        <f>VLOOKUP($A18,'Return Data'!$B$7:$R$2292,14,0)</f>
        <v>14.823600000000001</v>
      </c>
      <c r="O18" s="66">
        <f t="shared" si="5"/>
        <v>41</v>
      </c>
      <c r="P18" s="65">
        <f>VLOOKUP($A18,'Return Data'!$B$7:$R$2292,15,0)</f>
        <v>10.7105</v>
      </c>
      <c r="Q18" s="66">
        <f t="shared" si="6"/>
        <v>29</v>
      </c>
      <c r="R18" s="65">
        <f>VLOOKUP($A18,'Return Data'!$B$7:$R$2292,16,0)</f>
        <v>15.356400000000001</v>
      </c>
      <c r="S18" s="67">
        <f t="shared" si="7"/>
        <v>20</v>
      </c>
    </row>
    <row r="19" spans="1:19" x14ac:dyDescent="0.3">
      <c r="A19" s="63" t="s">
        <v>278</v>
      </c>
      <c r="B19" s="64">
        <f>VLOOKUP($A19,'Return Data'!$B$7:$R$2292,3,0)</f>
        <v>44616</v>
      </c>
      <c r="C19" s="65">
        <f>VLOOKUP($A19,'Return Data'!$B$7:$R$2292,4,0)</f>
        <v>801.10389999999995</v>
      </c>
      <c r="D19" s="65">
        <f>VLOOKUP($A19,'Return Data'!$B$7:$R$2292,10,0)</f>
        <v>-8.6781000000000006</v>
      </c>
      <c r="E19" s="66">
        <f t="shared" si="0"/>
        <v>33</v>
      </c>
      <c r="F19" s="65">
        <f>VLOOKUP($A19,'Return Data'!$B$7:$R$2292,11,0)</f>
        <v>0.27360000000000001</v>
      </c>
      <c r="G19" s="66">
        <f t="shared" si="1"/>
        <v>20</v>
      </c>
      <c r="H19" s="65">
        <f>VLOOKUP($A19,'Return Data'!$B$7:$R$2292,12,0)</f>
        <v>8.2315000000000005</v>
      </c>
      <c r="I19" s="66">
        <f t="shared" si="2"/>
        <v>33</v>
      </c>
      <c r="J19" s="65">
        <f>VLOOKUP($A19,'Return Data'!$B$7:$R$2292,13,0)</f>
        <v>12.2866</v>
      </c>
      <c r="K19" s="66">
        <f t="shared" si="3"/>
        <v>30</v>
      </c>
      <c r="L19" s="65">
        <f>VLOOKUP($A19,'Return Data'!$B$7:$R$2292,17,0)</f>
        <v>18.639399999999998</v>
      </c>
      <c r="M19" s="66">
        <f t="shared" si="4"/>
        <v>32</v>
      </c>
      <c r="N19" s="65">
        <f>VLOOKUP($A19,'Return Data'!$B$7:$R$2292,14,0)</f>
        <v>14.578900000000001</v>
      </c>
      <c r="O19" s="66">
        <f t="shared" si="5"/>
        <v>43</v>
      </c>
      <c r="P19" s="65">
        <f>VLOOKUP($A19,'Return Data'!$B$7:$R$2292,15,0)</f>
        <v>10.694900000000001</v>
      </c>
      <c r="Q19" s="66">
        <f t="shared" si="6"/>
        <v>30</v>
      </c>
      <c r="R19" s="65">
        <f>VLOOKUP($A19,'Return Data'!$B$7:$R$2292,16,0)</f>
        <v>21.103100000000001</v>
      </c>
      <c r="S19" s="67">
        <f t="shared" si="7"/>
        <v>6</v>
      </c>
    </row>
    <row r="20" spans="1:19" x14ac:dyDescent="0.3">
      <c r="A20" s="63" t="s">
        <v>280</v>
      </c>
      <c r="B20" s="64">
        <f>VLOOKUP($A20,'Return Data'!$B$7:$R$2292,3,0)</f>
        <v>44616</v>
      </c>
      <c r="C20" s="65">
        <f>VLOOKUP($A20,'Return Data'!$B$7:$R$2292,4,0)</f>
        <v>2217.0513260729499</v>
      </c>
      <c r="D20" s="65">
        <f>VLOOKUP($A20,'Return Data'!$B$7:$R$2292,10,0)</f>
        <v>-8.3305000000000007</v>
      </c>
      <c r="E20" s="66">
        <f t="shared" si="0"/>
        <v>28</v>
      </c>
      <c r="F20" s="65">
        <f>VLOOKUP($A20,'Return Data'!$B$7:$R$2292,11,0)</f>
        <v>-4.4000000000000003E-3</v>
      </c>
      <c r="G20" s="66">
        <f t="shared" si="1"/>
        <v>22</v>
      </c>
      <c r="H20" s="65">
        <f>VLOOKUP($A20,'Return Data'!$B$7:$R$2292,12,0)</f>
        <v>10.999499999999999</v>
      </c>
      <c r="I20" s="66">
        <f t="shared" si="2"/>
        <v>16</v>
      </c>
      <c r="J20" s="65">
        <f>VLOOKUP($A20,'Return Data'!$B$7:$R$2292,13,0)</f>
        <v>14.484500000000001</v>
      </c>
      <c r="K20" s="66">
        <f t="shared" si="3"/>
        <v>23</v>
      </c>
      <c r="L20" s="65">
        <f>VLOOKUP($A20,'Return Data'!$B$7:$R$2292,17,0)</f>
        <v>16.8674</v>
      </c>
      <c r="M20" s="66">
        <f t="shared" si="4"/>
        <v>38</v>
      </c>
      <c r="N20" s="65">
        <f>VLOOKUP($A20,'Return Data'!$B$7:$R$2292,14,0)</f>
        <v>12.094099999999999</v>
      </c>
      <c r="O20" s="66">
        <f t="shared" si="5"/>
        <v>50</v>
      </c>
      <c r="P20" s="65">
        <f>VLOOKUP($A20,'Return Data'!$B$7:$R$2292,15,0)</f>
        <v>8.6029999999999998</v>
      </c>
      <c r="Q20" s="66">
        <f t="shared" si="6"/>
        <v>42</v>
      </c>
      <c r="R20" s="65">
        <f>VLOOKUP($A20,'Return Data'!$B$7:$R$2292,16,0)</f>
        <v>23.168199999999999</v>
      </c>
      <c r="S20" s="67">
        <f t="shared" si="7"/>
        <v>4</v>
      </c>
    </row>
    <row r="21" spans="1:19" x14ac:dyDescent="0.3">
      <c r="A21" s="63" t="s">
        <v>281</v>
      </c>
      <c r="B21" s="64">
        <f>VLOOKUP($A21,'Return Data'!$B$7:$R$2292,3,0)</f>
        <v>44616</v>
      </c>
      <c r="C21" s="65">
        <f>VLOOKUP($A21,'Return Data'!$B$7:$R$2292,4,0)</f>
        <v>52.292900000000003</v>
      </c>
      <c r="D21" s="65">
        <f>VLOOKUP($A21,'Return Data'!$B$7:$R$2292,10,0)</f>
        <v>-7.3090000000000002</v>
      </c>
      <c r="E21" s="66">
        <f t="shared" si="0"/>
        <v>12</v>
      </c>
      <c r="F21" s="65">
        <f>VLOOKUP($A21,'Return Data'!$B$7:$R$2292,11,0)</f>
        <v>-0.96740000000000004</v>
      </c>
      <c r="G21" s="66">
        <f t="shared" si="1"/>
        <v>27</v>
      </c>
      <c r="H21" s="65">
        <f>VLOOKUP($A21,'Return Data'!$B$7:$R$2292,12,0)</f>
        <v>10.812799999999999</v>
      </c>
      <c r="I21" s="66">
        <f t="shared" si="2"/>
        <v>17</v>
      </c>
      <c r="J21" s="65">
        <f>VLOOKUP($A21,'Return Data'!$B$7:$R$2292,13,0)</f>
        <v>12.191000000000001</v>
      </c>
      <c r="K21" s="66">
        <f t="shared" si="3"/>
        <v>31</v>
      </c>
      <c r="L21" s="65">
        <f>VLOOKUP($A21,'Return Data'!$B$7:$R$2292,17,0)</f>
        <v>15.553900000000001</v>
      </c>
      <c r="M21" s="66">
        <f t="shared" si="4"/>
        <v>43</v>
      </c>
      <c r="N21" s="65">
        <f>VLOOKUP($A21,'Return Data'!$B$7:$R$2292,14,0)</f>
        <v>16.146999999999998</v>
      </c>
      <c r="O21" s="66">
        <f t="shared" si="5"/>
        <v>36</v>
      </c>
      <c r="P21" s="65">
        <f>VLOOKUP($A21,'Return Data'!$B$7:$R$2292,15,0)</f>
        <v>10.5716</v>
      </c>
      <c r="Q21" s="66">
        <f t="shared" si="6"/>
        <v>32</v>
      </c>
      <c r="R21" s="65">
        <f>VLOOKUP($A21,'Return Data'!$B$7:$R$2292,16,0)</f>
        <v>11.539400000000001</v>
      </c>
      <c r="S21" s="67">
        <f t="shared" si="7"/>
        <v>40</v>
      </c>
    </row>
    <row r="22" spans="1:19" x14ac:dyDescent="0.3">
      <c r="A22" s="63" t="s">
        <v>282</v>
      </c>
      <c r="B22" s="64">
        <f>VLOOKUP($A22,'Return Data'!$B$7:$R$2292,3,0)</f>
        <v>44616</v>
      </c>
      <c r="C22" s="65">
        <f>VLOOKUP($A22,'Return Data'!$B$7:$R$2292,4,0)</f>
        <v>550.76</v>
      </c>
      <c r="D22" s="65">
        <f>VLOOKUP($A22,'Return Data'!$B$7:$R$2292,10,0)</f>
        <v>-8.4522999999999993</v>
      </c>
      <c r="E22" s="66">
        <f t="shared" si="0"/>
        <v>29</v>
      </c>
      <c r="F22" s="65">
        <f>VLOOKUP($A22,'Return Data'!$B$7:$R$2292,11,0)</f>
        <v>-1.5322</v>
      </c>
      <c r="G22" s="66">
        <f t="shared" si="1"/>
        <v>29</v>
      </c>
      <c r="H22" s="65">
        <f>VLOOKUP($A22,'Return Data'!$B$7:$R$2292,12,0)</f>
        <v>9.3949999999999996</v>
      </c>
      <c r="I22" s="66">
        <f t="shared" si="2"/>
        <v>23</v>
      </c>
      <c r="J22" s="65">
        <f>VLOOKUP($A22,'Return Data'!$B$7:$R$2292,13,0)</f>
        <v>12.4459</v>
      </c>
      <c r="K22" s="66">
        <f t="shared" si="3"/>
        <v>29</v>
      </c>
      <c r="L22" s="65">
        <f>VLOOKUP($A22,'Return Data'!$B$7:$R$2292,17,0)</f>
        <v>19.8828</v>
      </c>
      <c r="M22" s="66">
        <f t="shared" si="4"/>
        <v>27</v>
      </c>
      <c r="N22" s="65">
        <f>VLOOKUP($A22,'Return Data'!$B$7:$R$2292,14,0)</f>
        <v>16.5745</v>
      </c>
      <c r="O22" s="66">
        <f t="shared" si="5"/>
        <v>32</v>
      </c>
      <c r="P22" s="65">
        <f>VLOOKUP($A22,'Return Data'!$B$7:$R$2292,15,0)</f>
        <v>12.192399999999999</v>
      </c>
      <c r="Q22" s="66">
        <f t="shared" si="6"/>
        <v>22</v>
      </c>
      <c r="R22" s="65">
        <f>VLOOKUP($A22,'Return Data'!$B$7:$R$2292,16,0)</f>
        <v>19.469899999999999</v>
      </c>
      <c r="S22" s="67">
        <f t="shared" si="7"/>
        <v>9</v>
      </c>
    </row>
    <row r="23" spans="1:19" x14ac:dyDescent="0.3">
      <c r="A23" s="63" t="s">
        <v>283</v>
      </c>
      <c r="B23" s="64">
        <f>VLOOKUP($A23,'Return Data'!$B$7:$R$2292,3,0)</f>
        <v>44616</v>
      </c>
      <c r="C23" s="65">
        <f>VLOOKUP($A23,'Return Data'!$B$7:$R$2292,4,0)</f>
        <v>14.96</v>
      </c>
      <c r="D23" s="65">
        <f>VLOOKUP($A23,'Return Data'!$B$7:$R$2292,10,0)</f>
        <v>-7.5401999999999996</v>
      </c>
      <c r="E23" s="66">
        <f t="shared" si="0"/>
        <v>20</v>
      </c>
      <c r="F23" s="65">
        <f>VLOOKUP($A23,'Return Data'!$B$7:$R$2292,11,0)</f>
        <v>3.9611000000000001</v>
      </c>
      <c r="G23" s="66">
        <f t="shared" si="1"/>
        <v>5</v>
      </c>
      <c r="H23" s="65">
        <f>VLOOKUP($A23,'Return Data'!$B$7:$R$2292,12,0)</f>
        <v>9.5167999999999999</v>
      </c>
      <c r="I23" s="66">
        <f t="shared" si="2"/>
        <v>22</v>
      </c>
      <c r="J23" s="65">
        <f>VLOOKUP($A23,'Return Data'!$B$7:$R$2292,13,0)</f>
        <v>10.6509</v>
      </c>
      <c r="K23" s="66">
        <f t="shared" si="3"/>
        <v>40</v>
      </c>
      <c r="L23" s="65">
        <f>VLOOKUP($A23,'Return Data'!$B$7:$R$2292,17,0)</f>
        <v>13.009399999999999</v>
      </c>
      <c r="M23" s="66">
        <f t="shared" si="4"/>
        <v>49</v>
      </c>
      <c r="N23" s="65">
        <f>VLOOKUP($A23,'Return Data'!$B$7:$R$2292,14,0)</f>
        <v>14.864699999999999</v>
      </c>
      <c r="O23" s="66">
        <f t="shared" si="5"/>
        <v>40</v>
      </c>
      <c r="P23" s="65"/>
      <c r="Q23" s="66"/>
      <c r="R23" s="65">
        <f>VLOOKUP($A23,'Return Data'!$B$7:$R$2292,16,0)</f>
        <v>10.7964</v>
      </c>
      <c r="S23" s="67">
        <f t="shared" si="7"/>
        <v>47</v>
      </c>
    </row>
    <row r="24" spans="1:19" x14ac:dyDescent="0.3">
      <c r="A24" s="63" t="s">
        <v>284</v>
      </c>
      <c r="B24" s="64">
        <f>VLOOKUP($A24,'Return Data'!$B$7:$R$2292,3,0)</f>
        <v>44616</v>
      </c>
      <c r="C24" s="65">
        <f>VLOOKUP($A24,'Return Data'!$B$7:$R$2292,4,0)</f>
        <v>35.6</v>
      </c>
      <c r="D24" s="65">
        <f>VLOOKUP($A24,'Return Data'!$B$7:$R$2292,10,0)</f>
        <v>-7.3158000000000003</v>
      </c>
      <c r="E24" s="66">
        <f t="shared" si="0"/>
        <v>14</v>
      </c>
      <c r="F24" s="65">
        <f>VLOOKUP($A24,'Return Data'!$B$7:$R$2292,11,0)</f>
        <v>-0.72499999999999998</v>
      </c>
      <c r="G24" s="66">
        <f t="shared" si="1"/>
        <v>25</v>
      </c>
      <c r="H24" s="65">
        <f>VLOOKUP($A24,'Return Data'!$B$7:$R$2292,12,0)</f>
        <v>8.3713999999999995</v>
      </c>
      <c r="I24" s="66">
        <f t="shared" si="2"/>
        <v>31</v>
      </c>
      <c r="J24" s="65">
        <f>VLOOKUP($A24,'Return Data'!$B$7:$R$2292,13,0)</f>
        <v>9.7749000000000006</v>
      </c>
      <c r="K24" s="66">
        <f t="shared" si="3"/>
        <v>46</v>
      </c>
      <c r="L24" s="65">
        <f>VLOOKUP($A24,'Return Data'!$B$7:$R$2292,17,0)</f>
        <v>12.6187</v>
      </c>
      <c r="M24" s="66">
        <f t="shared" si="4"/>
        <v>51</v>
      </c>
      <c r="N24" s="65">
        <f>VLOOKUP($A24,'Return Data'!$B$7:$R$2292,14,0)</f>
        <v>13.1188</v>
      </c>
      <c r="O24" s="66">
        <f t="shared" si="5"/>
        <v>48</v>
      </c>
      <c r="P24" s="65">
        <f>VLOOKUP($A24,'Return Data'!$B$7:$R$2292,15,0)</f>
        <v>10.4361</v>
      </c>
      <c r="Q24" s="66">
        <f t="shared" si="6"/>
        <v>33</v>
      </c>
      <c r="R24" s="65">
        <f>VLOOKUP($A24,'Return Data'!$B$7:$R$2292,16,0)</f>
        <v>16.1877</v>
      </c>
      <c r="S24" s="67">
        <f t="shared" si="7"/>
        <v>16</v>
      </c>
    </row>
    <row r="25" spans="1:19" x14ac:dyDescent="0.3">
      <c r="A25" s="63" t="s">
        <v>285</v>
      </c>
      <c r="B25" s="64">
        <f>VLOOKUP($A25,'Return Data'!$B$7:$R$2292,3,0)</f>
        <v>44616</v>
      </c>
      <c r="C25" s="65">
        <f>VLOOKUP($A25,'Return Data'!$B$7:$R$2292,4,0)</f>
        <v>89</v>
      </c>
      <c r="D25" s="65">
        <f>VLOOKUP($A25,'Return Data'!$B$7:$R$2292,10,0)</f>
        <v>-7.5613000000000001</v>
      </c>
      <c r="E25" s="66">
        <f t="shared" si="0"/>
        <v>21</v>
      </c>
      <c r="F25" s="65">
        <f>VLOOKUP($A25,'Return Data'!$B$7:$R$2292,11,0)</f>
        <v>1.7957000000000001</v>
      </c>
      <c r="G25" s="66">
        <f t="shared" si="1"/>
        <v>14</v>
      </c>
      <c r="H25" s="65">
        <f>VLOOKUP($A25,'Return Data'!$B$7:$R$2292,12,0)</f>
        <v>8.3252000000000006</v>
      </c>
      <c r="I25" s="66">
        <f t="shared" si="2"/>
        <v>32</v>
      </c>
      <c r="J25" s="65">
        <f>VLOOKUP($A25,'Return Data'!$B$7:$R$2292,13,0)</f>
        <v>18.841000000000001</v>
      </c>
      <c r="K25" s="66">
        <f t="shared" si="3"/>
        <v>16</v>
      </c>
      <c r="L25" s="65">
        <f>VLOOKUP($A25,'Return Data'!$B$7:$R$2292,17,0)</f>
        <v>26.3428</v>
      </c>
      <c r="M25" s="66">
        <f t="shared" si="4"/>
        <v>15</v>
      </c>
      <c r="N25" s="65">
        <f>VLOOKUP($A25,'Return Data'!$B$7:$R$2292,14,0)</f>
        <v>20.2395</v>
      </c>
      <c r="O25" s="66">
        <f t="shared" si="5"/>
        <v>18</v>
      </c>
      <c r="P25" s="65">
        <f>VLOOKUP($A25,'Return Data'!$B$7:$R$2292,15,0)</f>
        <v>15.3149</v>
      </c>
      <c r="Q25" s="66">
        <f t="shared" si="6"/>
        <v>9</v>
      </c>
      <c r="R25" s="65">
        <f>VLOOKUP($A25,'Return Data'!$B$7:$R$2292,16,0)</f>
        <v>18.0519</v>
      </c>
      <c r="S25" s="67">
        <f t="shared" si="7"/>
        <v>12</v>
      </c>
    </row>
    <row r="26" spans="1:19" x14ac:dyDescent="0.3">
      <c r="A26" s="63" t="s">
        <v>286</v>
      </c>
      <c r="B26" s="64">
        <f>VLOOKUP($A26,'Return Data'!$B$7:$R$2292,3,0)</f>
        <v>44616</v>
      </c>
      <c r="C26" s="65">
        <f>VLOOKUP($A26,'Return Data'!$B$7:$R$2292,4,0)</f>
        <v>12.29</v>
      </c>
      <c r="D26" s="65">
        <f>VLOOKUP($A26,'Return Data'!$B$7:$R$2292,10,0)</f>
        <v>-8.6244999999999994</v>
      </c>
      <c r="E26" s="66">
        <f t="shared" si="0"/>
        <v>32</v>
      </c>
      <c r="F26" s="65">
        <f>VLOOKUP($A26,'Return Data'!$B$7:$R$2292,11,0)</f>
        <v>-3.6078000000000001</v>
      </c>
      <c r="G26" s="66">
        <f t="shared" si="1"/>
        <v>47</v>
      </c>
      <c r="H26" s="65">
        <f>VLOOKUP($A26,'Return Data'!$B$7:$R$2292,12,0)</f>
        <v>5.3128000000000002</v>
      </c>
      <c r="I26" s="66">
        <f t="shared" si="2"/>
        <v>49</v>
      </c>
      <c r="J26" s="65">
        <f>VLOOKUP($A26,'Return Data'!$B$7:$R$2292,13,0)</f>
        <v>5.7659000000000002</v>
      </c>
      <c r="K26" s="66">
        <f t="shared" si="3"/>
        <v>53</v>
      </c>
      <c r="L26" s="65">
        <f>VLOOKUP($A26,'Return Data'!$B$7:$R$2292,17,0)</f>
        <v>11.011100000000001</v>
      </c>
      <c r="M26" s="66">
        <f t="shared" si="4"/>
        <v>56</v>
      </c>
      <c r="N26" s="65">
        <f>VLOOKUP($A26,'Return Data'!$B$7:$R$2292,14,0)</f>
        <v>11.035500000000001</v>
      </c>
      <c r="O26" s="66">
        <f t="shared" si="5"/>
        <v>54</v>
      </c>
      <c r="P26" s="65"/>
      <c r="Q26" s="66"/>
      <c r="R26" s="65">
        <f>VLOOKUP($A26,'Return Data'!$B$7:$R$2292,16,0)</f>
        <v>5.0796000000000001</v>
      </c>
      <c r="S26" s="67">
        <f t="shared" si="7"/>
        <v>59</v>
      </c>
    </row>
    <row r="27" spans="1:19" x14ac:dyDescent="0.3">
      <c r="A27" s="63" t="s">
        <v>287</v>
      </c>
      <c r="B27" s="64">
        <f>VLOOKUP($A27,'Return Data'!$B$7:$R$2292,3,0)</f>
        <v>44616</v>
      </c>
      <c r="C27" s="65">
        <f>VLOOKUP($A27,'Return Data'!$B$7:$R$2292,4,0)</f>
        <v>75.63</v>
      </c>
      <c r="D27" s="65">
        <f>VLOOKUP($A27,'Return Data'!$B$7:$R$2292,10,0)</f>
        <v>-9.9642999999999997</v>
      </c>
      <c r="E27" s="66">
        <f t="shared" si="0"/>
        <v>44</v>
      </c>
      <c r="F27" s="65">
        <f>VLOOKUP($A27,'Return Data'!$B$7:$R$2292,11,0)</f>
        <v>-2.7892000000000001</v>
      </c>
      <c r="G27" s="66">
        <f t="shared" si="1"/>
        <v>45</v>
      </c>
      <c r="H27" s="65">
        <f>VLOOKUP($A27,'Return Data'!$B$7:$R$2292,12,0)</f>
        <v>5.8353999999999999</v>
      </c>
      <c r="I27" s="66">
        <f t="shared" si="2"/>
        <v>47</v>
      </c>
      <c r="J27" s="65">
        <f>VLOOKUP($A27,'Return Data'!$B$7:$R$2292,13,0)</f>
        <v>10.28</v>
      </c>
      <c r="K27" s="66">
        <f t="shared" si="3"/>
        <v>42</v>
      </c>
      <c r="L27" s="65">
        <f>VLOOKUP($A27,'Return Data'!$B$7:$R$2292,17,0)</f>
        <v>16.313199999999998</v>
      </c>
      <c r="M27" s="66">
        <f t="shared" si="4"/>
        <v>40</v>
      </c>
      <c r="N27" s="65">
        <f>VLOOKUP($A27,'Return Data'!$B$7:$R$2292,14,0)</f>
        <v>16.7866</v>
      </c>
      <c r="O27" s="66">
        <f t="shared" si="5"/>
        <v>29</v>
      </c>
      <c r="P27" s="65">
        <f>VLOOKUP($A27,'Return Data'!$B$7:$R$2292,15,0)</f>
        <v>13.644600000000001</v>
      </c>
      <c r="Q27" s="66">
        <f t="shared" si="6"/>
        <v>14</v>
      </c>
      <c r="R27" s="65">
        <f>VLOOKUP($A27,'Return Data'!$B$7:$R$2292,16,0)</f>
        <v>14.2705</v>
      </c>
      <c r="S27" s="67">
        <f t="shared" si="7"/>
        <v>23</v>
      </c>
    </row>
    <row r="28" spans="1:19" x14ac:dyDescent="0.3">
      <c r="A28" s="63" t="s">
        <v>288</v>
      </c>
      <c r="B28" s="64">
        <f>VLOOKUP($A28,'Return Data'!$B$7:$R$2292,3,0)</f>
        <v>44616</v>
      </c>
      <c r="C28" s="65">
        <f>VLOOKUP($A28,'Return Data'!$B$7:$R$2292,4,0)</f>
        <v>12.7889</v>
      </c>
      <c r="D28" s="65">
        <f>VLOOKUP($A28,'Return Data'!$B$7:$R$2292,10,0)</f>
        <v>-11.836600000000001</v>
      </c>
      <c r="E28" s="66">
        <f t="shared" si="0"/>
        <v>58</v>
      </c>
      <c r="F28" s="65">
        <f>VLOOKUP($A28,'Return Data'!$B$7:$R$2292,11,0)</f>
        <v>-8.0669000000000004</v>
      </c>
      <c r="G28" s="66">
        <f t="shared" si="1"/>
        <v>58</v>
      </c>
      <c r="H28" s="65">
        <f>VLOOKUP($A28,'Return Data'!$B$7:$R$2292,12,0)</f>
        <v>-7.5077999999999996</v>
      </c>
      <c r="I28" s="66">
        <f t="shared" si="2"/>
        <v>59</v>
      </c>
      <c r="J28" s="65">
        <f>VLOOKUP($A28,'Return Data'!$B$7:$R$2292,13,0)</f>
        <v>-0.35449999999999998</v>
      </c>
      <c r="K28" s="66">
        <f t="shared" si="3"/>
        <v>57</v>
      </c>
      <c r="L28" s="65">
        <f>VLOOKUP($A28,'Return Data'!$B$7:$R$2292,17,0)</f>
        <v>10.2911</v>
      </c>
      <c r="M28" s="66">
        <f t="shared" si="4"/>
        <v>57</v>
      </c>
      <c r="N28" s="65"/>
      <c r="O28" s="66"/>
      <c r="P28" s="65"/>
      <c r="Q28" s="66"/>
      <c r="R28" s="65">
        <f>VLOOKUP($A28,'Return Data'!$B$7:$R$2292,16,0)</f>
        <v>11.004899999999999</v>
      </c>
      <c r="S28" s="67">
        <f t="shared" si="7"/>
        <v>44</v>
      </c>
    </row>
    <row r="29" spans="1:19" x14ac:dyDescent="0.3">
      <c r="A29" s="63" t="s">
        <v>289</v>
      </c>
      <c r="B29" s="64">
        <f>VLOOKUP($A29,'Return Data'!$B$7:$R$2292,3,0)</f>
        <v>44616</v>
      </c>
      <c r="C29" s="65">
        <f>VLOOKUP($A29,'Return Data'!$B$7:$R$2292,4,0)</f>
        <v>26.3748</v>
      </c>
      <c r="D29" s="65">
        <f>VLOOKUP($A29,'Return Data'!$B$7:$R$2292,10,0)</f>
        <v>-8.9541000000000004</v>
      </c>
      <c r="E29" s="66">
        <f t="shared" si="0"/>
        <v>35</v>
      </c>
      <c r="F29" s="65">
        <f>VLOOKUP($A29,'Return Data'!$B$7:$R$2292,11,0)</f>
        <v>-0.51639999999999997</v>
      </c>
      <c r="G29" s="66">
        <f t="shared" si="1"/>
        <v>24</v>
      </c>
      <c r="H29" s="65">
        <f>VLOOKUP($A29,'Return Data'!$B$7:$R$2292,12,0)</f>
        <v>9.6541999999999994</v>
      </c>
      <c r="I29" s="66">
        <f t="shared" si="2"/>
        <v>21</v>
      </c>
      <c r="J29" s="65">
        <f>VLOOKUP($A29,'Return Data'!$B$7:$R$2292,13,0)</f>
        <v>11.5426</v>
      </c>
      <c r="K29" s="66">
        <f t="shared" si="3"/>
        <v>35</v>
      </c>
      <c r="L29" s="65">
        <f>VLOOKUP($A29,'Return Data'!$B$7:$R$2292,17,0)</f>
        <v>18.050999999999998</v>
      </c>
      <c r="M29" s="66">
        <f t="shared" si="4"/>
        <v>35</v>
      </c>
      <c r="N29" s="65">
        <f>VLOOKUP($A29,'Return Data'!$B$7:$R$2292,14,0)</f>
        <v>18.9802</v>
      </c>
      <c r="O29" s="66">
        <f t="shared" si="5"/>
        <v>23</v>
      </c>
      <c r="P29" s="65">
        <f>VLOOKUP($A29,'Return Data'!$B$7:$R$2292,15,0)</f>
        <v>14.6104</v>
      </c>
      <c r="Q29" s="66">
        <f t="shared" si="6"/>
        <v>11</v>
      </c>
      <c r="R29" s="65">
        <f>VLOOKUP($A29,'Return Data'!$B$7:$R$2292,16,0)</f>
        <v>7.2196999999999996</v>
      </c>
      <c r="S29" s="67">
        <f t="shared" si="7"/>
        <v>57</v>
      </c>
    </row>
    <row r="30" spans="1:19" x14ac:dyDescent="0.3">
      <c r="A30" s="63" t="s">
        <v>290</v>
      </c>
      <c r="B30" s="64">
        <f>VLOOKUP($A30,'Return Data'!$B$7:$R$2292,3,0)</f>
        <v>44616</v>
      </c>
      <c r="C30" s="65">
        <f>VLOOKUP($A30,'Return Data'!$B$7:$R$2292,4,0)</f>
        <v>66.251000000000005</v>
      </c>
      <c r="D30" s="65">
        <f>VLOOKUP($A30,'Return Data'!$B$7:$R$2292,10,0)</f>
        <v>-8.2789999999999999</v>
      </c>
      <c r="E30" s="66">
        <f t="shared" si="0"/>
        <v>27</v>
      </c>
      <c r="F30" s="65">
        <f>VLOOKUP($A30,'Return Data'!$B$7:$R$2292,11,0)</f>
        <v>-1.5410999999999999</v>
      </c>
      <c r="G30" s="66">
        <f t="shared" si="1"/>
        <v>30</v>
      </c>
      <c r="H30" s="65">
        <f>VLOOKUP($A30,'Return Data'!$B$7:$R$2292,12,0)</f>
        <v>7.6463999999999999</v>
      </c>
      <c r="I30" s="66">
        <f t="shared" si="2"/>
        <v>38</v>
      </c>
      <c r="J30" s="65">
        <f>VLOOKUP($A30,'Return Data'!$B$7:$R$2292,13,0)</f>
        <v>12.821400000000001</v>
      </c>
      <c r="K30" s="66">
        <f t="shared" si="3"/>
        <v>28</v>
      </c>
      <c r="L30" s="65">
        <f>VLOOKUP($A30,'Return Data'!$B$7:$R$2292,17,0)</f>
        <v>17.452400000000001</v>
      </c>
      <c r="M30" s="66">
        <f t="shared" si="4"/>
        <v>36</v>
      </c>
      <c r="N30" s="65">
        <f>VLOOKUP($A30,'Return Data'!$B$7:$R$2292,14,0)</f>
        <v>17.7011</v>
      </c>
      <c r="O30" s="66">
        <f t="shared" si="5"/>
        <v>27</v>
      </c>
      <c r="P30" s="65">
        <f>VLOOKUP($A30,'Return Data'!$B$7:$R$2292,15,0)</f>
        <v>12.8818</v>
      </c>
      <c r="Q30" s="66">
        <f t="shared" si="6"/>
        <v>18</v>
      </c>
      <c r="R30" s="65">
        <f>VLOOKUP($A30,'Return Data'!$B$7:$R$2292,16,0)</f>
        <v>12.327500000000001</v>
      </c>
      <c r="S30" s="67">
        <f t="shared" si="7"/>
        <v>36</v>
      </c>
    </row>
    <row r="31" spans="1:19" x14ac:dyDescent="0.3">
      <c r="A31" s="63" t="s">
        <v>291</v>
      </c>
      <c r="B31" s="64">
        <f>VLOOKUP($A31,'Return Data'!$B$7:$R$2292,3,0)</f>
        <v>44616</v>
      </c>
      <c r="C31" s="65">
        <f>VLOOKUP($A31,'Return Data'!$B$7:$R$2292,4,0)</f>
        <v>72.451999999999998</v>
      </c>
      <c r="D31" s="65">
        <f>VLOOKUP($A31,'Return Data'!$B$7:$R$2292,10,0)</f>
        <v>-9.1738999999999997</v>
      </c>
      <c r="E31" s="66">
        <f t="shared" si="0"/>
        <v>36</v>
      </c>
      <c r="F31" s="65">
        <f>VLOOKUP($A31,'Return Data'!$B$7:$R$2292,11,0)</f>
        <v>-3.7963</v>
      </c>
      <c r="G31" s="66">
        <f t="shared" si="1"/>
        <v>49</v>
      </c>
      <c r="H31" s="65">
        <f>VLOOKUP($A31,'Return Data'!$B$7:$R$2292,12,0)</f>
        <v>3.3492999999999999</v>
      </c>
      <c r="I31" s="66">
        <f t="shared" si="2"/>
        <v>53</v>
      </c>
      <c r="J31" s="65">
        <f>VLOOKUP($A31,'Return Data'!$B$7:$R$2292,13,0)</f>
        <v>8.5536999999999992</v>
      </c>
      <c r="K31" s="66">
        <f t="shared" si="3"/>
        <v>48</v>
      </c>
      <c r="L31" s="65">
        <f>VLOOKUP($A31,'Return Data'!$B$7:$R$2292,17,0)</f>
        <v>14.054600000000001</v>
      </c>
      <c r="M31" s="66">
        <f t="shared" si="4"/>
        <v>47</v>
      </c>
      <c r="N31" s="65">
        <f>VLOOKUP($A31,'Return Data'!$B$7:$R$2292,14,0)</f>
        <v>13.47</v>
      </c>
      <c r="O31" s="66">
        <f t="shared" si="5"/>
        <v>47</v>
      </c>
      <c r="P31" s="65">
        <f>VLOOKUP($A31,'Return Data'!$B$7:$R$2292,15,0)</f>
        <v>10.168699999999999</v>
      </c>
      <c r="Q31" s="66">
        <f t="shared" si="6"/>
        <v>35</v>
      </c>
      <c r="R31" s="65">
        <f>VLOOKUP($A31,'Return Data'!$B$7:$R$2292,16,0)</f>
        <v>13.173299999999999</v>
      </c>
      <c r="S31" s="67">
        <f t="shared" si="7"/>
        <v>34</v>
      </c>
    </row>
    <row r="32" spans="1:19" x14ac:dyDescent="0.3">
      <c r="A32" s="63" t="s">
        <v>1974</v>
      </c>
      <c r="B32" s="64">
        <f>VLOOKUP($A32,'Return Data'!$B$7:$R$2292,3,0)</f>
        <v>44616</v>
      </c>
      <c r="C32" s="65">
        <f>VLOOKUP($A32,'Return Data'!$B$7:$R$2292,4,0)</f>
        <v>92.663600000000002</v>
      </c>
      <c r="D32" s="65">
        <f>VLOOKUP($A32,'Return Data'!$B$7:$R$2292,10,0)</f>
        <v>-7.6120000000000001</v>
      </c>
      <c r="E32" s="66">
        <f t="shared" si="0"/>
        <v>23</v>
      </c>
      <c r="F32" s="65">
        <f>VLOOKUP($A32,'Return Data'!$B$7:$R$2292,11,0)</f>
        <v>-2.4756999999999998</v>
      </c>
      <c r="G32" s="66">
        <f t="shared" si="1"/>
        <v>40</v>
      </c>
      <c r="H32" s="65">
        <f>VLOOKUP($A32,'Return Data'!$B$7:$R$2292,12,0)</f>
        <v>8.8663000000000007</v>
      </c>
      <c r="I32" s="66">
        <f t="shared" si="2"/>
        <v>28</v>
      </c>
      <c r="J32" s="65">
        <f>VLOOKUP($A32,'Return Data'!$B$7:$R$2292,13,0)</f>
        <v>12.146699999999999</v>
      </c>
      <c r="K32" s="66">
        <f t="shared" si="3"/>
        <v>32</v>
      </c>
      <c r="L32" s="65">
        <f>VLOOKUP($A32,'Return Data'!$B$7:$R$2292,17,0)</f>
        <v>11.385</v>
      </c>
      <c r="M32" s="66">
        <f t="shared" si="4"/>
        <v>55</v>
      </c>
      <c r="N32" s="65">
        <f>VLOOKUP($A32,'Return Data'!$B$7:$R$2292,14,0)</f>
        <v>14.3369</v>
      </c>
      <c r="O32" s="66">
        <f t="shared" si="5"/>
        <v>44</v>
      </c>
      <c r="P32" s="65">
        <f>VLOOKUP($A32,'Return Data'!$B$7:$R$2292,15,0)</f>
        <v>11.935</v>
      </c>
      <c r="Q32" s="66">
        <f t="shared" si="6"/>
        <v>23</v>
      </c>
      <c r="R32" s="65">
        <f>VLOOKUP($A32,'Return Data'!$B$7:$R$2292,16,0)</f>
        <v>9.6054999999999993</v>
      </c>
      <c r="S32" s="67">
        <f t="shared" si="7"/>
        <v>52</v>
      </c>
    </row>
    <row r="33" spans="1:19" x14ac:dyDescent="0.3">
      <c r="A33" s="63" t="s">
        <v>435</v>
      </c>
      <c r="B33" s="64">
        <f>VLOOKUP($A33,'Return Data'!$B$7:$R$2292,3,0)</f>
        <v>44616</v>
      </c>
      <c r="C33" s="65">
        <f>VLOOKUP($A33,'Return Data'!$B$7:$R$2292,4,0)</f>
        <v>17.326000000000001</v>
      </c>
      <c r="D33" s="65">
        <f>VLOOKUP($A33,'Return Data'!$B$7:$R$2292,10,0)</f>
        <v>-6.5449999999999999</v>
      </c>
      <c r="E33" s="66">
        <f t="shared" si="0"/>
        <v>8</v>
      </c>
      <c r="F33" s="65">
        <f>VLOOKUP($A33,'Return Data'!$B$7:$R$2292,11,0)</f>
        <v>-1.9518</v>
      </c>
      <c r="G33" s="66">
        <f t="shared" si="1"/>
        <v>33</v>
      </c>
      <c r="H33" s="65">
        <f>VLOOKUP($A33,'Return Data'!$B$7:$R$2292,12,0)</f>
        <v>10.2499</v>
      </c>
      <c r="I33" s="66">
        <f t="shared" si="2"/>
        <v>19</v>
      </c>
      <c r="J33" s="65">
        <f>VLOOKUP($A33,'Return Data'!$B$7:$R$2292,13,0)</f>
        <v>16.178999999999998</v>
      </c>
      <c r="K33" s="66">
        <f t="shared" si="3"/>
        <v>19</v>
      </c>
      <c r="L33" s="65">
        <f>VLOOKUP($A33,'Return Data'!$B$7:$R$2292,17,0)</f>
        <v>21.118200000000002</v>
      </c>
      <c r="M33" s="66">
        <f t="shared" si="4"/>
        <v>24</v>
      </c>
      <c r="N33" s="65">
        <f>VLOOKUP($A33,'Return Data'!$B$7:$R$2292,14,0)</f>
        <v>17.018699999999999</v>
      </c>
      <c r="O33" s="66">
        <f t="shared" si="5"/>
        <v>28</v>
      </c>
      <c r="P33" s="65">
        <f>VLOOKUP($A33,'Return Data'!$B$7:$R$2292,15,0)</f>
        <v>10.0329</v>
      </c>
      <c r="Q33" s="66">
        <f t="shared" si="6"/>
        <v>36</v>
      </c>
      <c r="R33" s="65">
        <f>VLOOKUP($A33,'Return Data'!$B$7:$R$2292,16,0)</f>
        <v>10.8065</v>
      </c>
      <c r="S33" s="67">
        <f t="shared" si="7"/>
        <v>46</v>
      </c>
    </row>
    <row r="34" spans="1:19" x14ac:dyDescent="0.3">
      <c r="A34" s="63" t="s">
        <v>294</v>
      </c>
      <c r="B34" s="64">
        <f>VLOOKUP($A34,'Return Data'!$B$7:$R$2292,3,0)</f>
        <v>44616</v>
      </c>
      <c r="C34" s="65">
        <f>VLOOKUP($A34,'Return Data'!$B$7:$R$2292,4,0)</f>
        <v>28.571999999999999</v>
      </c>
      <c r="D34" s="65">
        <f>VLOOKUP($A34,'Return Data'!$B$7:$R$2292,10,0)</f>
        <v>-8.8147000000000002</v>
      </c>
      <c r="E34" s="66">
        <f t="shared" si="0"/>
        <v>34</v>
      </c>
      <c r="F34" s="65">
        <f>VLOOKUP($A34,'Return Data'!$B$7:$R$2292,11,0)</f>
        <v>-2.5943000000000001</v>
      </c>
      <c r="G34" s="66">
        <f t="shared" si="1"/>
        <v>43</v>
      </c>
      <c r="H34" s="65">
        <f>VLOOKUP($A34,'Return Data'!$B$7:$R$2292,12,0)</f>
        <v>6.0776000000000003</v>
      </c>
      <c r="I34" s="66">
        <f t="shared" si="2"/>
        <v>46</v>
      </c>
      <c r="J34" s="65">
        <f>VLOOKUP($A34,'Return Data'!$B$7:$R$2292,13,0)</f>
        <v>11.5266</v>
      </c>
      <c r="K34" s="66">
        <f t="shared" si="3"/>
        <v>36</v>
      </c>
      <c r="L34" s="65">
        <f>VLOOKUP($A34,'Return Data'!$B$7:$R$2292,17,0)</f>
        <v>22.659400000000002</v>
      </c>
      <c r="M34" s="66">
        <f t="shared" si="4"/>
        <v>19</v>
      </c>
      <c r="N34" s="65">
        <f>VLOOKUP($A34,'Return Data'!$B$7:$R$2292,14,0)</f>
        <v>20.568200000000001</v>
      </c>
      <c r="O34" s="66">
        <f t="shared" si="5"/>
        <v>17</v>
      </c>
      <c r="P34" s="65">
        <f>VLOOKUP($A34,'Return Data'!$B$7:$R$2292,15,0)</f>
        <v>17.203600000000002</v>
      </c>
      <c r="Q34" s="66">
        <f t="shared" si="6"/>
        <v>4</v>
      </c>
      <c r="R34" s="65">
        <f>VLOOKUP($A34,'Return Data'!$B$7:$R$2292,16,0)</f>
        <v>18.567</v>
      </c>
      <c r="S34" s="67">
        <f t="shared" si="7"/>
        <v>10</v>
      </c>
    </row>
    <row r="35" spans="1:19" x14ac:dyDescent="0.3">
      <c r="A35" s="63" t="s">
        <v>295</v>
      </c>
      <c r="B35" s="64">
        <f>VLOOKUP($A35,'Return Data'!$B$7:$R$2292,3,0)</f>
        <v>44616</v>
      </c>
      <c r="C35" s="65">
        <f>VLOOKUP($A35,'Return Data'!$B$7:$R$2292,4,0)</f>
        <v>24.5611</v>
      </c>
      <c r="D35" s="65">
        <f>VLOOKUP($A35,'Return Data'!$B$7:$R$2292,10,0)</f>
        <v>-9.5841999999999992</v>
      </c>
      <c r="E35" s="66">
        <f t="shared" si="0"/>
        <v>42</v>
      </c>
      <c r="F35" s="65">
        <f>VLOOKUP($A35,'Return Data'!$B$7:$R$2292,11,0)</f>
        <v>-5.4131</v>
      </c>
      <c r="G35" s="66">
        <f t="shared" si="1"/>
        <v>53</v>
      </c>
      <c r="H35" s="65">
        <f>VLOOKUP($A35,'Return Data'!$B$7:$R$2292,12,0)</f>
        <v>6.7572000000000001</v>
      </c>
      <c r="I35" s="66">
        <f t="shared" si="2"/>
        <v>43</v>
      </c>
      <c r="J35" s="65">
        <f>VLOOKUP($A35,'Return Data'!$B$7:$R$2292,13,0)</f>
        <v>9.9353999999999996</v>
      </c>
      <c r="K35" s="66">
        <f t="shared" si="3"/>
        <v>44</v>
      </c>
      <c r="L35" s="65">
        <f>VLOOKUP($A35,'Return Data'!$B$7:$R$2292,17,0)</f>
        <v>13.0749</v>
      </c>
      <c r="M35" s="66">
        <f t="shared" si="4"/>
        <v>48</v>
      </c>
      <c r="N35" s="65">
        <f>VLOOKUP($A35,'Return Data'!$B$7:$R$2292,14,0)</f>
        <v>15.632</v>
      </c>
      <c r="O35" s="66">
        <f t="shared" si="5"/>
        <v>39</v>
      </c>
      <c r="P35" s="65">
        <f>VLOOKUP($A35,'Return Data'!$B$7:$R$2292,15,0)</f>
        <v>11.646699999999999</v>
      </c>
      <c r="Q35" s="66">
        <f t="shared" si="6"/>
        <v>25</v>
      </c>
      <c r="R35" s="65">
        <f>VLOOKUP($A35,'Return Data'!$B$7:$R$2292,16,0)</f>
        <v>13.4946</v>
      </c>
      <c r="S35" s="67">
        <f t="shared" si="7"/>
        <v>32</v>
      </c>
    </row>
    <row r="36" spans="1:19" x14ac:dyDescent="0.3">
      <c r="A36" s="63" t="s">
        <v>2045</v>
      </c>
      <c r="B36" s="64">
        <f>VLOOKUP($A36,'Return Data'!$B$7:$R$2292,3,0)</f>
        <v>44616</v>
      </c>
      <c r="C36" s="65">
        <f>VLOOKUP($A36,'Return Data'!$B$7:$R$2292,4,0)</f>
        <v>18.851600000000001</v>
      </c>
      <c r="D36" s="65">
        <f>VLOOKUP($A36,'Return Data'!$B$7:$R$2292,10,0)</f>
        <v>-9.3193999999999999</v>
      </c>
      <c r="E36" s="66">
        <f t="shared" si="0"/>
        <v>39</v>
      </c>
      <c r="F36" s="65">
        <f>VLOOKUP($A36,'Return Data'!$B$7:$R$2292,11,0)</f>
        <v>-2.0625</v>
      </c>
      <c r="G36" s="66">
        <f t="shared" si="1"/>
        <v>36</v>
      </c>
      <c r="H36" s="65">
        <f>VLOOKUP($A36,'Return Data'!$B$7:$R$2292,12,0)</f>
        <v>6.9120999999999997</v>
      </c>
      <c r="I36" s="66">
        <f t="shared" si="2"/>
        <v>42</v>
      </c>
      <c r="J36" s="65">
        <f>VLOOKUP($A36,'Return Data'!$B$7:$R$2292,13,0)</f>
        <v>7.21</v>
      </c>
      <c r="K36" s="66">
        <f t="shared" si="3"/>
        <v>50</v>
      </c>
      <c r="L36" s="65">
        <f>VLOOKUP($A36,'Return Data'!$B$7:$R$2292,17,0)</f>
        <v>11.5395</v>
      </c>
      <c r="M36" s="66">
        <f t="shared" si="4"/>
        <v>54</v>
      </c>
      <c r="N36" s="65">
        <f>VLOOKUP($A36,'Return Data'!$B$7:$R$2292,14,0)</f>
        <v>11.927899999999999</v>
      </c>
      <c r="O36" s="66">
        <f t="shared" si="5"/>
        <v>51</v>
      </c>
      <c r="P36" s="65">
        <f>VLOOKUP($A36,'Return Data'!$B$7:$R$2292,15,0)</f>
        <v>9.4717000000000002</v>
      </c>
      <c r="Q36" s="66">
        <f t="shared" si="6"/>
        <v>37</v>
      </c>
      <c r="R36" s="65">
        <f>VLOOKUP($A36,'Return Data'!$B$7:$R$2292,16,0)</f>
        <v>10.8428</v>
      </c>
      <c r="S36" s="67">
        <f t="shared" si="7"/>
        <v>45</v>
      </c>
    </row>
    <row r="37" spans="1:19" x14ac:dyDescent="0.3">
      <c r="A37" s="63" t="s">
        <v>296</v>
      </c>
      <c r="B37" s="64">
        <f>VLOOKUP($A37,'Return Data'!$B$7:$R$2292,3,0)</f>
        <v>44616</v>
      </c>
      <c r="C37" s="65">
        <f>VLOOKUP($A37,'Return Data'!$B$7:$R$2292,4,0)</f>
        <v>71.212900000000005</v>
      </c>
      <c r="D37" s="65">
        <f>VLOOKUP($A37,'Return Data'!$B$7:$R$2292,10,0)</f>
        <v>-7.9866999999999999</v>
      </c>
      <c r="E37" s="66">
        <f t="shared" si="0"/>
        <v>24</v>
      </c>
      <c r="F37" s="65">
        <f>VLOOKUP($A37,'Return Data'!$B$7:$R$2292,11,0)</f>
        <v>-1.8329</v>
      </c>
      <c r="G37" s="66">
        <f t="shared" si="1"/>
        <v>32</v>
      </c>
      <c r="H37" s="65">
        <f>VLOOKUP($A37,'Return Data'!$B$7:$R$2292,12,0)</f>
        <v>8.7182999999999993</v>
      </c>
      <c r="I37" s="66">
        <f t="shared" si="2"/>
        <v>29</v>
      </c>
      <c r="J37" s="65">
        <f>VLOOKUP($A37,'Return Data'!$B$7:$R$2292,13,0)</f>
        <v>13.841900000000001</v>
      </c>
      <c r="K37" s="66">
        <f t="shared" si="3"/>
        <v>25</v>
      </c>
      <c r="L37" s="65">
        <f>VLOOKUP($A37,'Return Data'!$B$7:$R$2292,17,0)</f>
        <v>15.9825</v>
      </c>
      <c r="M37" s="66">
        <f t="shared" si="4"/>
        <v>41</v>
      </c>
      <c r="N37" s="65">
        <f>VLOOKUP($A37,'Return Data'!$B$7:$R$2292,14,0)</f>
        <v>11.9199</v>
      </c>
      <c r="O37" s="66">
        <f t="shared" si="5"/>
        <v>52</v>
      </c>
      <c r="P37" s="65">
        <f>VLOOKUP($A37,'Return Data'!$B$7:$R$2292,15,0)</f>
        <v>6.0697999999999999</v>
      </c>
      <c r="Q37" s="66">
        <f t="shared" si="6"/>
        <v>44</v>
      </c>
      <c r="R37" s="65">
        <f>VLOOKUP($A37,'Return Data'!$B$7:$R$2292,16,0)</f>
        <v>12.6844</v>
      </c>
      <c r="S37" s="67">
        <f t="shared" si="7"/>
        <v>35</v>
      </c>
    </row>
    <row r="38" spans="1:19" x14ac:dyDescent="0.3">
      <c r="A38" s="63" t="s">
        <v>297</v>
      </c>
      <c r="B38" s="64">
        <f>VLOOKUP($A38,'Return Data'!$B$7:$R$2292,3,0)</f>
        <v>44616</v>
      </c>
      <c r="C38" s="65">
        <f>VLOOKUP($A38,'Return Data'!$B$7:$R$2292,4,0)</f>
        <v>17.594899999999999</v>
      </c>
      <c r="D38" s="65">
        <f>VLOOKUP($A38,'Return Data'!$B$7:$R$2292,10,0)</f>
        <v>-4.8635999999999999</v>
      </c>
      <c r="E38" s="66">
        <f t="shared" si="0"/>
        <v>1</v>
      </c>
      <c r="F38" s="65">
        <f>VLOOKUP($A38,'Return Data'!$B$7:$R$2292,11,0)</f>
        <v>3.4306999999999999</v>
      </c>
      <c r="G38" s="66">
        <f t="shared" si="1"/>
        <v>7</v>
      </c>
      <c r="H38" s="65">
        <f>VLOOKUP($A38,'Return Data'!$B$7:$R$2292,12,0)</f>
        <v>12.8674</v>
      </c>
      <c r="I38" s="66">
        <f t="shared" si="2"/>
        <v>13</v>
      </c>
      <c r="J38" s="65">
        <f>VLOOKUP($A38,'Return Data'!$B$7:$R$2292,13,0)</f>
        <v>21.186199999999999</v>
      </c>
      <c r="K38" s="66">
        <f t="shared" si="3"/>
        <v>14</v>
      </c>
      <c r="L38" s="65">
        <f>VLOOKUP($A38,'Return Data'!$B$7:$R$2292,17,0)</f>
        <v>26.877600000000001</v>
      </c>
      <c r="M38" s="66">
        <f t="shared" si="4"/>
        <v>14</v>
      </c>
      <c r="N38" s="65"/>
      <c r="O38" s="66"/>
      <c r="P38" s="65"/>
      <c r="Q38" s="66"/>
      <c r="R38" s="65">
        <f>VLOOKUP($A38,'Return Data'!$B$7:$R$2292,16,0)</f>
        <v>24.359500000000001</v>
      </c>
      <c r="S38" s="67">
        <f t="shared" si="7"/>
        <v>1</v>
      </c>
    </row>
    <row r="39" spans="1:19" x14ac:dyDescent="0.3">
      <c r="A39" s="63" t="s">
        <v>2020</v>
      </c>
      <c r="B39" s="64">
        <f>VLOOKUP($A39,'Return Data'!$B$7:$R$2292,3,0)</f>
        <v>44616</v>
      </c>
      <c r="C39" s="65">
        <f>VLOOKUP($A39,'Return Data'!$B$7:$R$2292,4,0)</f>
        <v>22.06</v>
      </c>
      <c r="D39" s="65">
        <f>VLOOKUP($A39,'Return Data'!$B$7:$R$2292,10,0)</f>
        <v>-5.9275000000000002</v>
      </c>
      <c r="E39" s="66">
        <f t="shared" si="0"/>
        <v>5</v>
      </c>
      <c r="F39" s="65">
        <f>VLOOKUP($A39,'Return Data'!$B$7:$R$2292,11,0)</f>
        <v>1.2856000000000001</v>
      </c>
      <c r="G39" s="66">
        <f t="shared" si="1"/>
        <v>18</v>
      </c>
      <c r="H39" s="65">
        <f>VLOOKUP($A39,'Return Data'!$B$7:$R$2292,12,0)</f>
        <v>9.3704000000000001</v>
      </c>
      <c r="I39" s="66">
        <f t="shared" si="2"/>
        <v>25</v>
      </c>
      <c r="J39" s="65">
        <f>VLOOKUP($A39,'Return Data'!$B$7:$R$2292,13,0)</f>
        <v>17.527999999999999</v>
      </c>
      <c r="K39" s="66">
        <f t="shared" si="3"/>
        <v>18</v>
      </c>
      <c r="L39" s="65">
        <f>VLOOKUP($A39,'Return Data'!$B$7:$R$2292,17,0)</f>
        <v>23.564399999999999</v>
      </c>
      <c r="M39" s="66">
        <f t="shared" si="4"/>
        <v>17</v>
      </c>
      <c r="N39" s="65">
        <f>VLOOKUP($A39,'Return Data'!$B$7:$R$2292,14,0)</f>
        <v>18.4069</v>
      </c>
      <c r="O39" s="66">
        <f t="shared" si="5"/>
        <v>25</v>
      </c>
      <c r="P39" s="65">
        <f>VLOOKUP($A39,'Return Data'!$B$7:$R$2292,15,0)</f>
        <v>13.623900000000001</v>
      </c>
      <c r="Q39" s="66">
        <f t="shared" si="6"/>
        <v>15</v>
      </c>
      <c r="R39" s="65">
        <f>VLOOKUP($A39,'Return Data'!$B$7:$R$2292,16,0)</f>
        <v>13.5854</v>
      </c>
      <c r="S39" s="67">
        <f t="shared" si="7"/>
        <v>31</v>
      </c>
    </row>
    <row r="40" spans="1:19" x14ac:dyDescent="0.3">
      <c r="A40" s="63" t="s">
        <v>301</v>
      </c>
      <c r="B40" s="64">
        <f>VLOOKUP($A40,'Return Data'!$B$7:$R$2292,3,0)</f>
        <v>44616</v>
      </c>
      <c r="C40" s="65">
        <f>VLOOKUP($A40,'Return Data'!$B$7:$R$2292,4,0)</f>
        <v>198.8612</v>
      </c>
      <c r="D40" s="65">
        <f>VLOOKUP($A40,'Return Data'!$B$7:$R$2292,10,0)</f>
        <v>-11.369400000000001</v>
      </c>
      <c r="E40" s="66">
        <f t="shared" ref="E40:E66" si="8">RANK(D40,D$8:D$66,0)</f>
        <v>57</v>
      </c>
      <c r="F40" s="65">
        <f>VLOOKUP($A40,'Return Data'!$B$7:$R$2292,11,0)</f>
        <v>0.64970000000000006</v>
      </c>
      <c r="G40" s="66">
        <f t="shared" ref="G40:G66" si="9">RANK(F40,F$8:F$66,0)</f>
        <v>19</v>
      </c>
      <c r="H40" s="65">
        <f>VLOOKUP($A40,'Return Data'!$B$7:$R$2292,12,0)</f>
        <v>7.1067</v>
      </c>
      <c r="I40" s="66">
        <f t="shared" ref="I40:I66" si="10">RANK(H40,H$8:H$66,0)</f>
        <v>41</v>
      </c>
      <c r="J40" s="65">
        <f>VLOOKUP($A40,'Return Data'!$B$7:$R$2292,13,0)</f>
        <v>31.657499999999999</v>
      </c>
      <c r="K40" s="66">
        <f t="shared" ref="K40:K66" si="11">RANK(J40,J$8:J$66,0)</f>
        <v>8</v>
      </c>
      <c r="L40" s="65">
        <f>VLOOKUP($A40,'Return Data'!$B$7:$R$2292,17,0)</f>
        <v>44.676000000000002</v>
      </c>
      <c r="M40" s="66">
        <f t="shared" ref="M40:M66" si="12">RANK(L40,L$8:L$66,0)</f>
        <v>1</v>
      </c>
      <c r="N40" s="65">
        <f>VLOOKUP($A40,'Return Data'!$B$7:$R$2292,14,0)</f>
        <v>32.262300000000003</v>
      </c>
      <c r="O40" s="66">
        <f t="shared" si="5"/>
        <v>4</v>
      </c>
      <c r="P40" s="65">
        <f>VLOOKUP($A40,'Return Data'!$B$7:$R$2292,15,0)</f>
        <v>20.954499999999999</v>
      </c>
      <c r="Q40" s="66">
        <f t="shared" si="6"/>
        <v>3</v>
      </c>
      <c r="R40" s="65">
        <f>VLOOKUP($A40,'Return Data'!$B$7:$R$2292,16,0)</f>
        <v>14.616300000000001</v>
      </c>
      <c r="S40" s="67">
        <f t="shared" si="7"/>
        <v>22</v>
      </c>
    </row>
    <row r="41" spans="1:19" x14ac:dyDescent="0.3">
      <c r="A41" s="63" t="s">
        <v>302</v>
      </c>
      <c r="B41" s="64">
        <f>VLOOKUP($A41,'Return Data'!$B$7:$R$2292,3,0)</f>
        <v>44616</v>
      </c>
      <c r="C41" s="65">
        <f>VLOOKUP($A41,'Return Data'!$B$7:$R$2292,4,0)</f>
        <v>69.73</v>
      </c>
      <c r="D41" s="65">
        <f>VLOOKUP($A41,'Return Data'!$B$7:$R$2292,10,0)</f>
        <v>-8.5747999999999998</v>
      </c>
      <c r="E41" s="66">
        <f t="shared" si="8"/>
        <v>31</v>
      </c>
      <c r="F41" s="65">
        <f>VLOOKUP($A41,'Return Data'!$B$7:$R$2292,11,0)</f>
        <v>-5.4764999999999997</v>
      </c>
      <c r="G41" s="66">
        <f t="shared" si="9"/>
        <v>54</v>
      </c>
      <c r="H41" s="65">
        <f>VLOOKUP($A41,'Return Data'!$B$7:$R$2292,12,0)</f>
        <v>0.63500000000000001</v>
      </c>
      <c r="I41" s="66">
        <f t="shared" si="10"/>
        <v>56</v>
      </c>
      <c r="J41" s="65">
        <f>VLOOKUP($A41,'Return Data'!$B$7:$R$2292,13,0)</f>
        <v>5.4438000000000004</v>
      </c>
      <c r="K41" s="66">
        <f t="shared" si="11"/>
        <v>55</v>
      </c>
      <c r="L41" s="65">
        <f>VLOOKUP($A41,'Return Data'!$B$7:$R$2292,17,0)</f>
        <v>17.157299999999999</v>
      </c>
      <c r="M41" s="66">
        <f t="shared" si="12"/>
        <v>37</v>
      </c>
      <c r="N41" s="65">
        <f>VLOOKUP($A41,'Return Data'!$B$7:$R$2292,14,0)</f>
        <v>10.089700000000001</v>
      </c>
      <c r="O41" s="66">
        <f t="shared" si="5"/>
        <v>55</v>
      </c>
      <c r="P41" s="65">
        <f>VLOOKUP($A41,'Return Data'!$B$7:$R$2292,15,0)</f>
        <v>8.0853000000000002</v>
      </c>
      <c r="Q41" s="66">
        <f t="shared" si="6"/>
        <v>43</v>
      </c>
      <c r="R41" s="65">
        <f>VLOOKUP($A41,'Return Data'!$B$7:$R$2292,16,0)</f>
        <v>15.6921</v>
      </c>
      <c r="S41" s="67">
        <f t="shared" si="7"/>
        <v>18</v>
      </c>
    </row>
    <row r="42" spans="1:19" x14ac:dyDescent="0.3">
      <c r="A42" s="63" t="s">
        <v>373</v>
      </c>
      <c r="B42" s="64">
        <f>VLOOKUP($A42,'Return Data'!$B$7:$R$2292,3,0)</f>
        <v>44616</v>
      </c>
      <c r="C42" s="65">
        <f>VLOOKUP($A42,'Return Data'!$B$7:$R$2292,4,0)</f>
        <v>628.86614997458196</v>
      </c>
      <c r="D42" s="65">
        <f>VLOOKUP($A42,'Return Data'!$B$7:$R$2292,10,0)</f>
        <v>-10.376899999999999</v>
      </c>
      <c r="E42" s="66">
        <f t="shared" si="8"/>
        <v>50</v>
      </c>
      <c r="F42" s="65">
        <f>VLOOKUP($A42,'Return Data'!$B$7:$R$2292,11,0)</f>
        <v>-2.7191999999999998</v>
      </c>
      <c r="G42" s="66">
        <f t="shared" si="9"/>
        <v>44</v>
      </c>
      <c r="H42" s="65">
        <f>VLOOKUP($A42,'Return Data'!$B$7:$R$2292,12,0)</f>
        <v>4.9241000000000001</v>
      </c>
      <c r="I42" s="66">
        <f t="shared" si="10"/>
        <v>51</v>
      </c>
      <c r="J42" s="65">
        <f>VLOOKUP($A42,'Return Data'!$B$7:$R$2292,13,0)</f>
        <v>9.8485999999999994</v>
      </c>
      <c r="K42" s="66">
        <f t="shared" si="11"/>
        <v>45</v>
      </c>
      <c r="L42" s="65">
        <f>VLOOKUP($A42,'Return Data'!$B$7:$R$2292,17,0)</f>
        <v>18.691700000000001</v>
      </c>
      <c r="M42" s="66">
        <f t="shared" si="12"/>
        <v>31</v>
      </c>
      <c r="N42" s="65">
        <f>VLOOKUP($A42,'Return Data'!$B$7:$R$2292,14,0)</f>
        <v>14.5939</v>
      </c>
      <c r="O42" s="66">
        <f t="shared" si="5"/>
        <v>42</v>
      </c>
      <c r="P42" s="65">
        <f>VLOOKUP($A42,'Return Data'!$B$7:$R$2292,15,0)</f>
        <v>10.588900000000001</v>
      </c>
      <c r="Q42" s="66">
        <f t="shared" si="6"/>
        <v>31</v>
      </c>
      <c r="R42" s="65">
        <f>VLOOKUP($A42,'Return Data'!$B$7:$R$2292,16,0)</f>
        <v>15.3941</v>
      </c>
      <c r="S42" s="67">
        <f t="shared" si="7"/>
        <v>19</v>
      </c>
    </row>
    <row r="43" spans="1:19" x14ac:dyDescent="0.3">
      <c r="A43" s="63" t="s">
        <v>304</v>
      </c>
      <c r="B43" s="64">
        <f>VLOOKUP($A43,'Return Data'!$B$7:$R$2292,3,0)</f>
        <v>44616</v>
      </c>
      <c r="C43" s="65">
        <f>VLOOKUP($A43,'Return Data'!$B$7:$R$2292,4,0)</f>
        <v>24.485800000000001</v>
      </c>
      <c r="D43" s="65">
        <f>VLOOKUP($A43,'Return Data'!$B$7:$R$2292,10,0)</f>
        <v>-4.8987999999999996</v>
      </c>
      <c r="E43" s="66">
        <f t="shared" si="8"/>
        <v>2</v>
      </c>
      <c r="F43" s="65">
        <f>VLOOKUP($A43,'Return Data'!$B$7:$R$2292,11,0)</f>
        <v>9.5786999999999995</v>
      </c>
      <c r="G43" s="66">
        <f t="shared" si="9"/>
        <v>1</v>
      </c>
      <c r="H43" s="65">
        <f>VLOOKUP($A43,'Return Data'!$B$7:$R$2292,12,0)</f>
        <v>15.8028</v>
      </c>
      <c r="I43" s="66">
        <f t="shared" si="10"/>
        <v>10</v>
      </c>
      <c r="J43" s="65">
        <f>VLOOKUP($A43,'Return Data'!$B$7:$R$2292,13,0)</f>
        <v>27.617899999999999</v>
      </c>
      <c r="K43" s="66">
        <f t="shared" si="11"/>
        <v>10</v>
      </c>
      <c r="L43" s="65">
        <f>VLOOKUP($A43,'Return Data'!$B$7:$R$2292,17,0)</f>
        <v>31.026800000000001</v>
      </c>
      <c r="M43" s="66">
        <f t="shared" si="12"/>
        <v>9</v>
      </c>
      <c r="N43" s="65">
        <f>VLOOKUP($A43,'Return Data'!$B$7:$R$2292,14,0)</f>
        <v>26.020800000000001</v>
      </c>
      <c r="O43" s="66">
        <f t="shared" si="5"/>
        <v>5</v>
      </c>
      <c r="P43" s="65">
        <f>VLOOKUP($A43,'Return Data'!$B$7:$R$2292,15,0)</f>
        <v>15.957100000000001</v>
      </c>
      <c r="Q43" s="66">
        <f t="shared" si="6"/>
        <v>7</v>
      </c>
      <c r="R43" s="65">
        <f>VLOOKUP($A43,'Return Data'!$B$7:$R$2292,16,0)</f>
        <v>16.370100000000001</v>
      </c>
      <c r="S43" s="67">
        <f t="shared" si="7"/>
        <v>15</v>
      </c>
    </row>
    <row r="44" spans="1:19" x14ac:dyDescent="0.3">
      <c r="A44" s="63" t="s">
        <v>305</v>
      </c>
      <c r="B44" s="64">
        <f>VLOOKUP($A44,'Return Data'!$B$7:$R$2292,3,0)</f>
        <v>44616</v>
      </c>
      <c r="C44" s="65">
        <f>VLOOKUP($A44,'Return Data'!$B$7:$R$2292,4,0)</f>
        <v>25.177800000000001</v>
      </c>
      <c r="D44" s="65">
        <f>VLOOKUP($A44,'Return Data'!$B$7:$R$2292,10,0)</f>
        <v>-5.5681000000000003</v>
      </c>
      <c r="E44" s="66">
        <f t="shared" si="8"/>
        <v>4</v>
      </c>
      <c r="F44" s="65">
        <f>VLOOKUP($A44,'Return Data'!$B$7:$R$2292,11,0)</f>
        <v>8.5277999999999992</v>
      </c>
      <c r="G44" s="66">
        <f t="shared" si="9"/>
        <v>3</v>
      </c>
      <c r="H44" s="65">
        <f>VLOOKUP($A44,'Return Data'!$B$7:$R$2292,12,0)</f>
        <v>15.458</v>
      </c>
      <c r="I44" s="66">
        <f t="shared" si="10"/>
        <v>12</v>
      </c>
      <c r="J44" s="65">
        <f>VLOOKUP($A44,'Return Data'!$B$7:$R$2292,13,0)</f>
        <v>26.095800000000001</v>
      </c>
      <c r="K44" s="66">
        <f t="shared" si="11"/>
        <v>13</v>
      </c>
      <c r="L44" s="65">
        <f>VLOOKUP($A44,'Return Data'!$B$7:$R$2292,17,0)</f>
        <v>30.9116</v>
      </c>
      <c r="M44" s="66">
        <f t="shared" si="12"/>
        <v>10</v>
      </c>
      <c r="N44" s="65">
        <f>VLOOKUP($A44,'Return Data'!$B$7:$R$2292,14,0)</f>
        <v>25.7819</v>
      </c>
      <c r="O44" s="66">
        <f t="shared" si="5"/>
        <v>6</v>
      </c>
      <c r="P44" s="65">
        <f>VLOOKUP($A44,'Return Data'!$B$7:$R$2292,15,0)</f>
        <v>15.6996</v>
      </c>
      <c r="Q44" s="66">
        <f t="shared" si="6"/>
        <v>8</v>
      </c>
      <c r="R44" s="65">
        <f>VLOOKUP($A44,'Return Data'!$B$7:$R$2292,16,0)</f>
        <v>14.263999999999999</v>
      </c>
      <c r="S44" s="67">
        <f t="shared" si="7"/>
        <v>24</v>
      </c>
    </row>
    <row r="45" spans="1:19" x14ac:dyDescent="0.3">
      <c r="A45" s="63" t="s">
        <v>306</v>
      </c>
      <c r="B45" s="64">
        <f>VLOOKUP($A45,'Return Data'!$B$7:$R$2292,3,0)</f>
        <v>44616</v>
      </c>
      <c r="C45" s="65">
        <f>VLOOKUP($A45,'Return Data'!$B$7:$R$2292,4,0)</f>
        <v>23.850899999999999</v>
      </c>
      <c r="D45" s="65">
        <f>VLOOKUP($A45,'Return Data'!$B$7:$R$2292,10,0)</f>
        <v>-5.2359</v>
      </c>
      <c r="E45" s="66">
        <f t="shared" si="8"/>
        <v>3</v>
      </c>
      <c r="F45" s="65">
        <f>VLOOKUP($A45,'Return Data'!$B$7:$R$2292,11,0)</f>
        <v>9.4177999999999997</v>
      </c>
      <c r="G45" s="66">
        <f t="shared" si="9"/>
        <v>2</v>
      </c>
      <c r="H45" s="65">
        <f>VLOOKUP($A45,'Return Data'!$B$7:$R$2292,12,0)</f>
        <v>15.594200000000001</v>
      </c>
      <c r="I45" s="66">
        <f t="shared" si="10"/>
        <v>11</v>
      </c>
      <c r="J45" s="65">
        <f>VLOOKUP($A45,'Return Data'!$B$7:$R$2292,13,0)</f>
        <v>27.0808</v>
      </c>
      <c r="K45" s="66">
        <f t="shared" si="11"/>
        <v>12</v>
      </c>
      <c r="L45" s="65">
        <f>VLOOKUP($A45,'Return Data'!$B$7:$R$2292,17,0)</f>
        <v>30.383299999999998</v>
      </c>
      <c r="M45" s="66">
        <f t="shared" si="12"/>
        <v>11</v>
      </c>
      <c r="N45" s="65">
        <f>VLOOKUP($A45,'Return Data'!$B$7:$R$2292,14,0)</f>
        <v>24.9145</v>
      </c>
      <c r="O45" s="66">
        <f t="shared" si="5"/>
        <v>9</v>
      </c>
      <c r="P45" s="65">
        <f>VLOOKUP($A45,'Return Data'!$B$7:$R$2292,15,0)</f>
        <v>14.892799999999999</v>
      </c>
      <c r="Q45" s="66">
        <f t="shared" si="6"/>
        <v>10</v>
      </c>
      <c r="R45" s="65">
        <f>VLOOKUP($A45,'Return Data'!$B$7:$R$2292,16,0)</f>
        <v>13.1999</v>
      </c>
      <c r="S45" s="67">
        <f t="shared" si="7"/>
        <v>33</v>
      </c>
    </row>
    <row r="46" spans="1:19" x14ac:dyDescent="0.3">
      <c r="A46" s="63" t="s">
        <v>307</v>
      </c>
      <c r="B46" s="64">
        <f>VLOOKUP($A46,'Return Data'!$B$7:$R$2292,3,0)</f>
        <v>44616</v>
      </c>
      <c r="C46" s="65">
        <f>VLOOKUP($A46,'Return Data'!$B$7:$R$2292,4,0)</f>
        <v>27.975899999999999</v>
      </c>
      <c r="D46" s="65">
        <f>VLOOKUP($A46,'Return Data'!$B$7:$R$2292,10,0)</f>
        <v>-7.9919000000000002</v>
      </c>
      <c r="E46" s="66">
        <f t="shared" si="8"/>
        <v>25</v>
      </c>
      <c r="F46" s="65">
        <f>VLOOKUP($A46,'Return Data'!$B$7:$R$2292,11,0)</f>
        <v>3.3759000000000001</v>
      </c>
      <c r="G46" s="66">
        <f t="shared" si="9"/>
        <v>8</v>
      </c>
      <c r="H46" s="65">
        <f>VLOOKUP($A46,'Return Data'!$B$7:$R$2292,12,0)</f>
        <v>22.9072</v>
      </c>
      <c r="I46" s="66">
        <f t="shared" si="10"/>
        <v>1</v>
      </c>
      <c r="J46" s="65">
        <f>VLOOKUP($A46,'Return Data'!$B$7:$R$2292,13,0)</f>
        <v>37.920299999999997</v>
      </c>
      <c r="K46" s="66">
        <f t="shared" si="11"/>
        <v>5</v>
      </c>
      <c r="L46" s="65">
        <f>VLOOKUP($A46,'Return Data'!$B$7:$R$2292,17,0)</f>
        <v>35.139000000000003</v>
      </c>
      <c r="M46" s="66">
        <f t="shared" si="12"/>
        <v>2</v>
      </c>
      <c r="N46" s="65">
        <f>VLOOKUP($A46,'Return Data'!$B$7:$R$2292,14,0)</f>
        <v>34.070799999999998</v>
      </c>
      <c r="O46" s="66">
        <f t="shared" si="5"/>
        <v>2</v>
      </c>
      <c r="P46" s="65"/>
      <c r="Q46" s="66"/>
      <c r="R46" s="65">
        <f>VLOOKUP($A46,'Return Data'!$B$7:$R$2292,16,0)</f>
        <v>23.325600000000001</v>
      </c>
      <c r="S46" s="67">
        <f t="shared" si="7"/>
        <v>3</v>
      </c>
    </row>
    <row r="47" spans="1:19" x14ac:dyDescent="0.3">
      <c r="A47" s="63" t="s">
        <v>308</v>
      </c>
      <c r="B47" s="64">
        <f>VLOOKUP($A47,'Return Data'!$B$7:$R$2292,3,0)</f>
        <v>44616</v>
      </c>
      <c r="C47" s="65">
        <f>VLOOKUP($A47,'Return Data'!$B$7:$R$2292,4,0)</f>
        <v>16.160699999999999</v>
      </c>
      <c r="D47" s="65">
        <f>VLOOKUP($A47,'Return Data'!$B$7:$R$2292,10,0)</f>
        <v>-9.4760000000000009</v>
      </c>
      <c r="E47" s="66">
        <f t="shared" si="8"/>
        <v>40</v>
      </c>
      <c r="F47" s="65">
        <f>VLOOKUP($A47,'Return Data'!$B$7:$R$2292,11,0)</f>
        <v>-2.3115000000000001</v>
      </c>
      <c r="G47" s="66">
        <f t="shared" si="9"/>
        <v>38</v>
      </c>
      <c r="H47" s="65">
        <f>VLOOKUP($A47,'Return Data'!$B$7:$R$2292,12,0)</f>
        <v>4.4863999999999997</v>
      </c>
      <c r="I47" s="66">
        <f t="shared" si="10"/>
        <v>52</v>
      </c>
      <c r="J47" s="65">
        <f>VLOOKUP($A47,'Return Data'!$B$7:$R$2292,13,0)</f>
        <v>11.448499999999999</v>
      </c>
      <c r="K47" s="66">
        <f t="shared" si="11"/>
        <v>37</v>
      </c>
      <c r="L47" s="65">
        <f>VLOOKUP($A47,'Return Data'!$B$7:$R$2292,17,0)</f>
        <v>18.209299999999999</v>
      </c>
      <c r="M47" s="66">
        <f t="shared" si="12"/>
        <v>34</v>
      </c>
      <c r="N47" s="65">
        <f>VLOOKUP($A47,'Return Data'!$B$7:$R$2292,14,0)</f>
        <v>19.163699999999999</v>
      </c>
      <c r="O47" s="66">
        <f t="shared" si="5"/>
        <v>22</v>
      </c>
      <c r="P47" s="65"/>
      <c r="Q47" s="66"/>
      <c r="R47" s="65">
        <f>VLOOKUP($A47,'Return Data'!$B$7:$R$2292,16,0)</f>
        <v>14.216799999999999</v>
      </c>
      <c r="S47" s="67">
        <f t="shared" si="7"/>
        <v>26</v>
      </c>
    </row>
    <row r="48" spans="1:19" x14ac:dyDescent="0.3">
      <c r="A48" s="63" t="s">
        <v>309</v>
      </c>
      <c r="B48" s="64">
        <f>VLOOKUP($A48,'Return Data'!$B$7:$R$2292,3,0)</f>
        <v>44616</v>
      </c>
      <c r="C48" s="65">
        <f>VLOOKUP($A48,'Return Data'!$B$7:$R$2292,4,0)</f>
        <v>15.4702</v>
      </c>
      <c r="D48" s="65">
        <f>VLOOKUP($A48,'Return Data'!$B$7:$R$2292,10,0)</f>
        <v>-6.1451000000000002</v>
      </c>
      <c r="E48" s="66">
        <f t="shared" si="8"/>
        <v>6</v>
      </c>
      <c r="F48" s="65">
        <f>VLOOKUP($A48,'Return Data'!$B$7:$R$2292,11,0)</f>
        <v>3.5156000000000001</v>
      </c>
      <c r="G48" s="66">
        <f t="shared" si="9"/>
        <v>6</v>
      </c>
      <c r="H48" s="65">
        <f>VLOOKUP($A48,'Return Data'!$B$7:$R$2292,12,0)</f>
        <v>10.1646</v>
      </c>
      <c r="I48" s="66">
        <f t="shared" si="10"/>
        <v>20</v>
      </c>
      <c r="J48" s="65">
        <f>VLOOKUP($A48,'Return Data'!$B$7:$R$2292,13,0)</f>
        <v>15.3812</v>
      </c>
      <c r="K48" s="66">
        <f t="shared" si="11"/>
        <v>21</v>
      </c>
      <c r="L48" s="65">
        <f>VLOOKUP($A48,'Return Data'!$B$7:$R$2292,17,0)</f>
        <v>18.4129</v>
      </c>
      <c r="M48" s="66">
        <f t="shared" si="12"/>
        <v>33</v>
      </c>
      <c r="N48" s="65">
        <f>VLOOKUP($A48,'Return Data'!$B$7:$R$2292,14,0)</f>
        <v>18.668099999999999</v>
      </c>
      <c r="O48" s="66">
        <f t="shared" si="5"/>
        <v>24</v>
      </c>
      <c r="P48" s="65"/>
      <c r="Q48" s="66"/>
      <c r="R48" s="65">
        <f>VLOOKUP($A48,'Return Data'!$B$7:$R$2292,16,0)</f>
        <v>11.781000000000001</v>
      </c>
      <c r="S48" s="67">
        <f t="shared" si="7"/>
        <v>38</v>
      </c>
    </row>
    <row r="49" spans="1:19" x14ac:dyDescent="0.3">
      <c r="A49" s="63" t="s">
        <v>310</v>
      </c>
      <c r="B49" s="64">
        <f>VLOOKUP($A49,'Return Data'!$B$7:$R$2292,3,0)</f>
        <v>44616</v>
      </c>
      <c r="C49" s="65">
        <f>VLOOKUP($A49,'Return Data'!$B$7:$R$2292,4,0)</f>
        <v>76.943700000000007</v>
      </c>
      <c r="D49" s="65">
        <f>VLOOKUP($A49,'Return Data'!$B$7:$R$2292,10,0)</f>
        <v>-6.9104000000000001</v>
      </c>
      <c r="E49" s="66">
        <f t="shared" si="8"/>
        <v>10</v>
      </c>
      <c r="F49" s="65">
        <f>VLOOKUP($A49,'Return Data'!$B$7:$R$2292,11,0)</f>
        <v>3.3708999999999998</v>
      </c>
      <c r="G49" s="66">
        <f t="shared" si="9"/>
        <v>9</v>
      </c>
      <c r="H49" s="65">
        <f>VLOOKUP($A49,'Return Data'!$B$7:$R$2292,12,0)</f>
        <v>17.0166</v>
      </c>
      <c r="I49" s="66">
        <f t="shared" si="10"/>
        <v>7</v>
      </c>
      <c r="J49" s="65">
        <f>VLOOKUP($A49,'Return Data'!$B$7:$R$2292,13,0)</f>
        <v>29.265699999999999</v>
      </c>
      <c r="K49" s="66">
        <f t="shared" si="11"/>
        <v>9</v>
      </c>
      <c r="L49" s="65">
        <f>VLOOKUP($A49,'Return Data'!$B$7:$R$2292,17,0)</f>
        <v>32.982199999999999</v>
      </c>
      <c r="M49" s="66">
        <f t="shared" si="12"/>
        <v>5</v>
      </c>
      <c r="N49" s="65">
        <f>VLOOKUP($A49,'Return Data'!$B$7:$R$2292,14,0)</f>
        <v>33.569099999999999</v>
      </c>
      <c r="O49" s="66">
        <f t="shared" si="5"/>
        <v>3</v>
      </c>
      <c r="P49" s="65">
        <f>VLOOKUP($A49,'Return Data'!$B$7:$R$2292,15,0)</f>
        <v>21.4709</v>
      </c>
      <c r="Q49" s="66">
        <f t="shared" si="6"/>
        <v>2</v>
      </c>
      <c r="R49" s="65">
        <f>VLOOKUP($A49,'Return Data'!$B$7:$R$2292,16,0)</f>
        <v>22.850300000000001</v>
      </c>
      <c r="S49" s="67">
        <f t="shared" si="7"/>
        <v>5</v>
      </c>
    </row>
    <row r="50" spans="1:19" x14ac:dyDescent="0.3">
      <c r="A50" s="63" t="s">
        <v>311</v>
      </c>
      <c r="B50" s="64">
        <f>VLOOKUP($A50,'Return Data'!$B$7:$R$2292,3,0)</f>
        <v>44616</v>
      </c>
      <c r="C50" s="65">
        <f>VLOOKUP($A50,'Return Data'!$B$7:$R$2292,4,0)</f>
        <v>54.412500000000001</v>
      </c>
      <c r="D50" s="65">
        <f>VLOOKUP($A50,'Return Data'!$B$7:$R$2292,10,0)</f>
        <v>-7.3148</v>
      </c>
      <c r="E50" s="66">
        <f t="shared" si="8"/>
        <v>13</v>
      </c>
      <c r="F50" s="65">
        <f>VLOOKUP($A50,'Return Data'!$B$7:$R$2292,11,0)</f>
        <v>1.5556000000000001</v>
      </c>
      <c r="G50" s="66">
        <f t="shared" si="9"/>
        <v>16</v>
      </c>
      <c r="H50" s="65">
        <f>VLOOKUP($A50,'Return Data'!$B$7:$R$2292,12,0)</f>
        <v>16.946000000000002</v>
      </c>
      <c r="I50" s="66">
        <f t="shared" si="10"/>
        <v>8</v>
      </c>
      <c r="J50" s="65">
        <f>VLOOKUP($A50,'Return Data'!$B$7:$R$2292,13,0)</f>
        <v>27.362300000000001</v>
      </c>
      <c r="K50" s="66">
        <f t="shared" si="11"/>
        <v>11</v>
      </c>
      <c r="L50" s="65">
        <f>VLOOKUP($A50,'Return Data'!$B$7:$R$2292,17,0)</f>
        <v>34.093499999999999</v>
      </c>
      <c r="M50" s="66">
        <f t="shared" si="12"/>
        <v>3</v>
      </c>
      <c r="N50" s="65">
        <f>VLOOKUP($A50,'Return Data'!$B$7:$R$2292,14,0)</f>
        <v>35.309899999999999</v>
      </c>
      <c r="O50" s="66">
        <f t="shared" si="5"/>
        <v>1</v>
      </c>
      <c r="P50" s="65">
        <f>VLOOKUP($A50,'Return Data'!$B$7:$R$2292,15,0)</f>
        <v>23.466899999999999</v>
      </c>
      <c r="Q50" s="66">
        <f t="shared" si="6"/>
        <v>1</v>
      </c>
      <c r="R50" s="65">
        <f>VLOOKUP($A50,'Return Data'!$B$7:$R$2292,16,0)</f>
        <v>23.856000000000002</v>
      </c>
      <c r="S50" s="67">
        <f t="shared" si="7"/>
        <v>2</v>
      </c>
    </row>
    <row r="51" spans="1:19" x14ac:dyDescent="0.3">
      <c r="A51" s="63" t="s">
        <v>312</v>
      </c>
      <c r="B51" s="64">
        <f>VLOOKUP($A51,'Return Data'!$B$7:$R$2292,3,0)</f>
        <v>44616</v>
      </c>
      <c r="C51" s="65">
        <f>VLOOKUP($A51,'Return Data'!$B$7:$R$2292,4,0)</f>
        <v>14.1683</v>
      </c>
      <c r="D51" s="65">
        <f>VLOOKUP($A51,'Return Data'!$B$7:$R$2292,10,0)</f>
        <v>-10.318099999999999</v>
      </c>
      <c r="E51" s="66">
        <f t="shared" si="8"/>
        <v>47</v>
      </c>
      <c r="F51" s="65">
        <f>VLOOKUP($A51,'Return Data'!$B$7:$R$2292,11,0)</f>
        <v>-3.5802999999999998</v>
      </c>
      <c r="G51" s="66">
        <f t="shared" si="9"/>
        <v>46</v>
      </c>
      <c r="H51" s="65">
        <f>VLOOKUP($A51,'Return Data'!$B$7:$R$2292,12,0)</f>
        <v>5.4314999999999998</v>
      </c>
      <c r="I51" s="66">
        <f t="shared" si="10"/>
        <v>48</v>
      </c>
      <c r="J51" s="65">
        <f>VLOOKUP($A51,'Return Data'!$B$7:$R$2292,13,0)</f>
        <v>6.1757</v>
      </c>
      <c r="K51" s="66">
        <f t="shared" si="11"/>
        <v>52</v>
      </c>
      <c r="L51" s="65">
        <f>VLOOKUP($A51,'Return Data'!$B$7:$R$2292,17,0)</f>
        <v>12.1836</v>
      </c>
      <c r="M51" s="66">
        <f t="shared" si="12"/>
        <v>52</v>
      </c>
      <c r="N51" s="65">
        <f>VLOOKUP($A51,'Return Data'!$B$7:$R$2292,14,0)</f>
        <v>12.578099999999999</v>
      </c>
      <c r="O51" s="66">
        <f t="shared" si="5"/>
        <v>49</v>
      </c>
      <c r="P51" s="65"/>
      <c r="Q51" s="66"/>
      <c r="R51" s="65">
        <f>VLOOKUP($A51,'Return Data'!$B$7:$R$2292,16,0)</f>
        <v>11.956799999999999</v>
      </c>
      <c r="S51" s="67">
        <f t="shared" si="7"/>
        <v>37</v>
      </c>
    </row>
    <row r="52" spans="1:19" x14ac:dyDescent="0.3">
      <c r="A52" s="63" t="s">
        <v>313</v>
      </c>
      <c r="B52" s="64">
        <f>VLOOKUP($A52,'Return Data'!$B$7:$R$2292,3,0)</f>
        <v>44616</v>
      </c>
      <c r="C52" s="65">
        <f>VLOOKUP($A52,'Return Data'!$B$7:$R$2292,4,0)</f>
        <v>136.73009999999999</v>
      </c>
      <c r="D52" s="65">
        <f>VLOOKUP($A52,'Return Data'!$B$7:$R$2292,10,0)</f>
        <v>-7.3643999999999998</v>
      </c>
      <c r="E52" s="66">
        <f t="shared" si="8"/>
        <v>17</v>
      </c>
      <c r="F52" s="65">
        <f>VLOOKUP($A52,'Return Data'!$B$7:$R$2292,11,0)</f>
        <v>-1.9866999999999999</v>
      </c>
      <c r="G52" s="66">
        <f t="shared" si="9"/>
        <v>34</v>
      </c>
      <c r="H52" s="65">
        <f>VLOOKUP($A52,'Return Data'!$B$7:$R$2292,12,0)</f>
        <v>8.6898</v>
      </c>
      <c r="I52" s="66">
        <f t="shared" si="10"/>
        <v>30</v>
      </c>
      <c r="J52" s="65">
        <f>VLOOKUP($A52,'Return Data'!$B$7:$R$2292,13,0)</f>
        <v>10.4451</v>
      </c>
      <c r="K52" s="66">
        <f t="shared" si="11"/>
        <v>41</v>
      </c>
      <c r="L52" s="65">
        <f>VLOOKUP($A52,'Return Data'!$B$7:$R$2292,17,0)</f>
        <v>14.986000000000001</v>
      </c>
      <c r="M52" s="66">
        <f t="shared" si="12"/>
        <v>44</v>
      </c>
      <c r="N52" s="65">
        <f>VLOOKUP($A52,'Return Data'!$B$7:$R$2292,14,0)</f>
        <v>13.496600000000001</v>
      </c>
      <c r="O52" s="66">
        <f t="shared" si="5"/>
        <v>46</v>
      </c>
      <c r="P52" s="65">
        <f>VLOOKUP($A52,'Return Data'!$B$7:$R$2292,15,0)</f>
        <v>9.3521999999999998</v>
      </c>
      <c r="Q52" s="66">
        <f t="shared" si="6"/>
        <v>38</v>
      </c>
      <c r="R52" s="65">
        <f>VLOOKUP($A52,'Return Data'!$B$7:$R$2292,16,0)</f>
        <v>14.9017</v>
      </c>
      <c r="S52" s="67">
        <f t="shared" si="7"/>
        <v>21</v>
      </c>
    </row>
    <row r="53" spans="1:19" x14ac:dyDescent="0.3">
      <c r="A53" s="63" t="s">
        <v>314</v>
      </c>
      <c r="B53" s="64">
        <f>VLOOKUP($A53,'Return Data'!$B$7:$R$2292,3,0)</f>
        <v>44616</v>
      </c>
      <c r="C53" s="65">
        <f>VLOOKUP($A53,'Return Data'!$B$7:$R$2292,4,0)</f>
        <v>16.6279</v>
      </c>
      <c r="D53" s="65">
        <f>VLOOKUP($A53,'Return Data'!$B$7:$R$2292,10,0)</f>
        <v>-10.912599999999999</v>
      </c>
      <c r="E53" s="66">
        <f t="shared" si="8"/>
        <v>53</v>
      </c>
      <c r="F53" s="65">
        <f>VLOOKUP($A53,'Return Data'!$B$7:$R$2292,11,0)</f>
        <v>2.2959999999999998</v>
      </c>
      <c r="G53" s="66">
        <f t="shared" si="9"/>
        <v>12</v>
      </c>
      <c r="H53" s="65">
        <f>VLOOKUP($A53,'Return Data'!$B$7:$R$2292,12,0)</f>
        <v>17.137499999999999</v>
      </c>
      <c r="I53" s="66">
        <f t="shared" si="10"/>
        <v>6</v>
      </c>
      <c r="J53" s="65">
        <f>VLOOKUP($A53,'Return Data'!$B$7:$R$2292,13,0)</f>
        <v>39.266800000000003</v>
      </c>
      <c r="K53" s="66">
        <f t="shared" si="11"/>
        <v>4</v>
      </c>
      <c r="L53" s="65">
        <f>VLOOKUP($A53,'Return Data'!$B$7:$R$2292,17,0)</f>
        <v>31.788599999999999</v>
      </c>
      <c r="M53" s="66">
        <f t="shared" si="12"/>
        <v>8</v>
      </c>
      <c r="N53" s="65">
        <f>VLOOKUP($A53,'Return Data'!$B$7:$R$2292,14,0)</f>
        <v>19.858000000000001</v>
      </c>
      <c r="O53" s="66">
        <f t="shared" si="5"/>
        <v>19</v>
      </c>
      <c r="P53" s="65">
        <f>VLOOKUP($A53,'Return Data'!$B$7:$R$2292,15,0)</f>
        <v>8.9328000000000003</v>
      </c>
      <c r="Q53" s="66">
        <f t="shared" si="6"/>
        <v>40</v>
      </c>
      <c r="R53" s="65">
        <f>VLOOKUP($A53,'Return Data'!$B$7:$R$2292,16,0)</f>
        <v>10.1273</v>
      </c>
      <c r="S53" s="67">
        <f t="shared" si="7"/>
        <v>50</v>
      </c>
    </row>
    <row r="54" spans="1:19" x14ac:dyDescent="0.3">
      <c r="A54" s="63" t="s">
        <v>315</v>
      </c>
      <c r="B54" s="64">
        <f>VLOOKUP($A54,'Return Data'!$B$7:$R$2292,3,0)</f>
        <v>44616</v>
      </c>
      <c r="C54" s="65">
        <f>VLOOKUP($A54,'Return Data'!$B$7:$R$2292,4,0)</f>
        <v>14.337999999999999</v>
      </c>
      <c r="D54" s="65">
        <f>VLOOKUP($A54,'Return Data'!$B$7:$R$2292,10,0)</f>
        <v>-11.198399999999999</v>
      </c>
      <c r="E54" s="66">
        <f t="shared" si="8"/>
        <v>56</v>
      </c>
      <c r="F54" s="65">
        <f>VLOOKUP($A54,'Return Data'!$B$7:$R$2292,11,0)</f>
        <v>2.347</v>
      </c>
      <c r="G54" s="66">
        <f t="shared" si="9"/>
        <v>11</v>
      </c>
      <c r="H54" s="65">
        <f>VLOOKUP($A54,'Return Data'!$B$7:$R$2292,12,0)</f>
        <v>17.241099999999999</v>
      </c>
      <c r="I54" s="66">
        <f t="shared" si="10"/>
        <v>5</v>
      </c>
      <c r="J54" s="65">
        <f>VLOOKUP($A54,'Return Data'!$B$7:$R$2292,13,0)</f>
        <v>40.030500000000004</v>
      </c>
      <c r="K54" s="66">
        <f t="shared" si="11"/>
        <v>3</v>
      </c>
      <c r="L54" s="65">
        <f>VLOOKUP($A54,'Return Data'!$B$7:$R$2292,17,0)</f>
        <v>32.268700000000003</v>
      </c>
      <c r="M54" s="66">
        <f t="shared" si="12"/>
        <v>7</v>
      </c>
      <c r="N54" s="65">
        <f>VLOOKUP($A54,'Return Data'!$B$7:$R$2292,14,0)</f>
        <v>20.6401</v>
      </c>
      <c r="O54" s="66">
        <f t="shared" si="5"/>
        <v>16</v>
      </c>
      <c r="P54" s="65"/>
      <c r="Q54" s="66"/>
      <c r="R54" s="65">
        <f>VLOOKUP($A54,'Return Data'!$B$7:$R$2292,16,0)</f>
        <v>7.5890000000000004</v>
      </c>
      <c r="S54" s="67">
        <f t="shared" si="7"/>
        <v>56</v>
      </c>
    </row>
    <row r="55" spans="1:19" x14ac:dyDescent="0.3">
      <c r="A55" s="63" t="s">
        <v>316</v>
      </c>
      <c r="B55" s="64">
        <f>VLOOKUP($A55,'Return Data'!$B$7:$R$2292,3,0)</f>
        <v>44616</v>
      </c>
      <c r="C55" s="65">
        <f>VLOOKUP($A55,'Return Data'!$B$7:$R$2292,4,0)</f>
        <v>13.3277</v>
      </c>
      <c r="D55" s="65">
        <f>VLOOKUP($A55,'Return Data'!$B$7:$R$2292,10,0)</f>
        <v>-11.0063</v>
      </c>
      <c r="E55" s="66">
        <f t="shared" si="8"/>
        <v>55</v>
      </c>
      <c r="F55" s="65">
        <f>VLOOKUP($A55,'Return Data'!$B$7:$R$2292,11,0)</f>
        <v>1.9054</v>
      </c>
      <c r="G55" s="66">
        <f t="shared" si="9"/>
        <v>13</v>
      </c>
      <c r="H55" s="65">
        <f>VLOOKUP($A55,'Return Data'!$B$7:$R$2292,12,0)</f>
        <v>19.951599999999999</v>
      </c>
      <c r="I55" s="66">
        <f t="shared" si="10"/>
        <v>2</v>
      </c>
      <c r="J55" s="65">
        <f>VLOOKUP($A55,'Return Data'!$B$7:$R$2292,13,0)</f>
        <v>44.494100000000003</v>
      </c>
      <c r="K55" s="66">
        <f t="shared" si="11"/>
        <v>1</v>
      </c>
      <c r="L55" s="65">
        <f>VLOOKUP($A55,'Return Data'!$B$7:$R$2292,17,0)</f>
        <v>33.262500000000003</v>
      </c>
      <c r="M55" s="66">
        <f t="shared" si="12"/>
        <v>4</v>
      </c>
      <c r="N55" s="65">
        <f>VLOOKUP($A55,'Return Data'!$B$7:$R$2292,14,0)</f>
        <v>21.144200000000001</v>
      </c>
      <c r="O55" s="66">
        <f t="shared" si="5"/>
        <v>12</v>
      </c>
      <c r="P55" s="65"/>
      <c r="Q55" s="66"/>
      <c r="R55" s="65">
        <f>VLOOKUP($A55,'Return Data'!$B$7:$R$2292,16,0)</f>
        <v>6.7290999999999999</v>
      </c>
      <c r="S55" s="67">
        <f t="shared" si="7"/>
        <v>58</v>
      </c>
    </row>
    <row r="56" spans="1:19" x14ac:dyDescent="0.3">
      <c r="A56" s="63" t="s">
        <v>317</v>
      </c>
      <c r="B56" s="64">
        <f>VLOOKUP($A56,'Return Data'!$B$7:$R$2292,3,0)</f>
        <v>44616</v>
      </c>
      <c r="C56" s="65">
        <f>VLOOKUP($A56,'Return Data'!$B$7:$R$2292,4,0)</f>
        <v>14.1944</v>
      </c>
      <c r="D56" s="65">
        <f>VLOOKUP($A56,'Return Data'!$B$7:$R$2292,10,0)</f>
        <v>-10.9862</v>
      </c>
      <c r="E56" s="66">
        <f t="shared" si="8"/>
        <v>54</v>
      </c>
      <c r="F56" s="65">
        <f>VLOOKUP($A56,'Return Data'!$B$7:$R$2292,11,0)</f>
        <v>1.5669999999999999</v>
      </c>
      <c r="G56" s="66">
        <f t="shared" si="9"/>
        <v>15</v>
      </c>
      <c r="H56" s="65">
        <f>VLOOKUP($A56,'Return Data'!$B$7:$R$2292,12,0)</f>
        <v>16.798500000000001</v>
      </c>
      <c r="I56" s="66">
        <f t="shared" si="10"/>
        <v>9</v>
      </c>
      <c r="J56" s="65">
        <f>VLOOKUP($A56,'Return Data'!$B$7:$R$2292,13,0)</f>
        <v>41.209699999999998</v>
      </c>
      <c r="K56" s="66">
        <f t="shared" si="11"/>
        <v>2</v>
      </c>
      <c r="L56" s="65">
        <f>VLOOKUP($A56,'Return Data'!$B$7:$R$2292,17,0)</f>
        <v>32.612900000000003</v>
      </c>
      <c r="M56" s="66">
        <f t="shared" si="12"/>
        <v>6</v>
      </c>
      <c r="N56" s="65">
        <f>VLOOKUP($A56,'Return Data'!$B$7:$R$2292,14,0)</f>
        <v>21.1175</v>
      </c>
      <c r="O56" s="66">
        <f t="shared" si="5"/>
        <v>13</v>
      </c>
      <c r="P56" s="65"/>
      <c r="Q56" s="66"/>
      <c r="R56" s="65">
        <f>VLOOKUP($A56,'Return Data'!$B$7:$R$2292,16,0)</f>
        <v>7.8342999999999998</v>
      </c>
      <c r="S56" s="67">
        <f t="shared" si="7"/>
        <v>54</v>
      </c>
    </row>
    <row r="57" spans="1:19" x14ac:dyDescent="0.3">
      <c r="A57" s="63" t="s">
        <v>318</v>
      </c>
      <c r="B57" s="64">
        <f>VLOOKUP($A57,'Return Data'!$B$7:$R$2292,3,0)</f>
        <v>44616</v>
      </c>
      <c r="C57" s="65">
        <f>VLOOKUP($A57,'Return Data'!$B$7:$R$2292,4,0)</f>
        <v>13.8393</v>
      </c>
      <c r="D57" s="65">
        <f>VLOOKUP($A57,'Return Data'!$B$7:$R$2292,10,0)</f>
        <v>-10.336399999999999</v>
      </c>
      <c r="E57" s="66">
        <f t="shared" si="8"/>
        <v>48</v>
      </c>
      <c r="F57" s="65">
        <f>VLOOKUP($A57,'Return Data'!$B$7:$R$2292,11,0)</f>
        <v>3.2736999999999998</v>
      </c>
      <c r="G57" s="66">
        <f t="shared" si="9"/>
        <v>10</v>
      </c>
      <c r="H57" s="65">
        <f>VLOOKUP($A57,'Return Data'!$B$7:$R$2292,12,0)</f>
        <v>18.241199999999999</v>
      </c>
      <c r="I57" s="66">
        <f t="shared" si="10"/>
        <v>3</v>
      </c>
      <c r="J57" s="65">
        <f>VLOOKUP($A57,'Return Data'!$B$7:$R$2292,13,0)</f>
        <v>37.4801</v>
      </c>
      <c r="K57" s="66">
        <f t="shared" si="11"/>
        <v>6</v>
      </c>
      <c r="L57" s="65">
        <f>VLOOKUP($A57,'Return Data'!$B$7:$R$2292,17,0)</f>
        <v>29.052600000000002</v>
      </c>
      <c r="M57" s="66">
        <f t="shared" si="12"/>
        <v>13</v>
      </c>
      <c r="N57" s="65">
        <f>VLOOKUP($A57,'Return Data'!$B$7:$R$2292,14,0)</f>
        <v>20.867699999999999</v>
      </c>
      <c r="O57" s="66">
        <f t="shared" si="5"/>
        <v>14</v>
      </c>
      <c r="P57" s="65"/>
      <c r="Q57" s="66"/>
      <c r="R57" s="65">
        <f>VLOOKUP($A57,'Return Data'!$B$7:$R$2292,16,0)</f>
        <v>8.6534999999999993</v>
      </c>
      <c r="S57" s="67">
        <f t="shared" si="7"/>
        <v>53</v>
      </c>
    </row>
    <row r="58" spans="1:19" x14ac:dyDescent="0.3">
      <c r="A58" s="63" t="s">
        <v>319</v>
      </c>
      <c r="B58" s="64">
        <f>VLOOKUP($A58,'Return Data'!$B$7:$R$2292,3,0)</f>
        <v>44616</v>
      </c>
      <c r="C58" s="65">
        <f>VLOOKUP($A58,'Return Data'!$B$7:$R$2292,4,0)</f>
        <v>21.726500000000001</v>
      </c>
      <c r="D58" s="65">
        <f>VLOOKUP($A58,'Return Data'!$B$7:$R$2292,10,0)</f>
        <v>-6.5956999999999999</v>
      </c>
      <c r="E58" s="66">
        <f t="shared" si="8"/>
        <v>9</v>
      </c>
      <c r="F58" s="65">
        <f>VLOOKUP($A58,'Return Data'!$B$7:$R$2292,11,0)</f>
        <v>-0.83120000000000005</v>
      </c>
      <c r="G58" s="66">
        <f t="shared" si="9"/>
        <v>26</v>
      </c>
      <c r="H58" s="65">
        <f>VLOOKUP($A58,'Return Data'!$B$7:$R$2292,12,0)</f>
        <v>8.2126000000000001</v>
      </c>
      <c r="I58" s="66">
        <f t="shared" si="10"/>
        <v>35</v>
      </c>
      <c r="J58" s="65">
        <f>VLOOKUP($A58,'Return Data'!$B$7:$R$2292,13,0)</f>
        <v>11.2286</v>
      </c>
      <c r="K58" s="66">
        <f t="shared" si="11"/>
        <v>39</v>
      </c>
      <c r="L58" s="65">
        <f>VLOOKUP($A58,'Return Data'!$B$7:$R$2292,17,0)</f>
        <v>18.7516</v>
      </c>
      <c r="M58" s="66">
        <f t="shared" si="12"/>
        <v>30</v>
      </c>
      <c r="N58" s="65">
        <f>VLOOKUP($A58,'Return Data'!$B$7:$R$2292,14,0)</f>
        <v>16.514600000000002</v>
      </c>
      <c r="O58" s="66">
        <f t="shared" si="5"/>
        <v>34</v>
      </c>
      <c r="P58" s="65">
        <f>VLOOKUP($A58,'Return Data'!$B$7:$R$2292,15,0)</f>
        <v>11.6609</v>
      </c>
      <c r="Q58" s="66">
        <f t="shared" si="6"/>
        <v>24</v>
      </c>
      <c r="R58" s="65">
        <f>VLOOKUP($A58,'Return Data'!$B$7:$R$2292,16,0)</f>
        <v>13.969099999999999</v>
      </c>
      <c r="S58" s="67">
        <f t="shared" si="7"/>
        <v>28</v>
      </c>
    </row>
    <row r="59" spans="1:19" x14ac:dyDescent="0.3">
      <c r="A59" s="63" t="s">
        <v>320</v>
      </c>
      <c r="B59" s="64">
        <f>VLOOKUP($A59,'Return Data'!$B$7:$R$2292,3,0)</f>
        <v>44616</v>
      </c>
      <c r="C59" s="65">
        <f>VLOOKUP($A59,'Return Data'!$B$7:$R$2292,4,0)</f>
        <v>19.904299999999999</v>
      </c>
      <c r="D59" s="65">
        <f>VLOOKUP($A59,'Return Data'!$B$7:$R$2292,10,0)</f>
        <v>-6.4538000000000002</v>
      </c>
      <c r="E59" s="66">
        <f t="shared" si="8"/>
        <v>7</v>
      </c>
      <c r="F59" s="65">
        <f>VLOOKUP($A59,'Return Data'!$B$7:$R$2292,11,0)</f>
        <v>-1.2095</v>
      </c>
      <c r="G59" s="66">
        <f t="shared" si="9"/>
        <v>28</v>
      </c>
      <c r="H59" s="65">
        <f>VLOOKUP($A59,'Return Data'!$B$7:$R$2292,12,0)</f>
        <v>7.9654999999999996</v>
      </c>
      <c r="I59" s="66">
        <f t="shared" si="10"/>
        <v>36</v>
      </c>
      <c r="J59" s="65">
        <f>VLOOKUP($A59,'Return Data'!$B$7:$R$2292,13,0)</f>
        <v>11.436299999999999</v>
      </c>
      <c r="K59" s="66">
        <f t="shared" si="11"/>
        <v>38</v>
      </c>
      <c r="L59" s="65">
        <f>VLOOKUP($A59,'Return Data'!$B$7:$R$2292,17,0)</f>
        <v>18.988700000000001</v>
      </c>
      <c r="M59" s="66">
        <f t="shared" si="12"/>
        <v>29</v>
      </c>
      <c r="N59" s="65">
        <f>VLOOKUP($A59,'Return Data'!$B$7:$R$2292,14,0)</f>
        <v>15.9573</v>
      </c>
      <c r="O59" s="66">
        <f t="shared" si="5"/>
        <v>37</v>
      </c>
      <c r="P59" s="65">
        <f>VLOOKUP($A59,'Return Data'!$B$7:$R$2292,15,0)</f>
        <v>11.451000000000001</v>
      </c>
      <c r="Q59" s="66">
        <f t="shared" si="6"/>
        <v>26</v>
      </c>
      <c r="R59" s="65">
        <f>VLOOKUP($A59,'Return Data'!$B$7:$R$2292,16,0)</f>
        <v>10.4536</v>
      </c>
      <c r="S59" s="67">
        <f t="shared" si="7"/>
        <v>49</v>
      </c>
    </row>
    <row r="60" spans="1:19" x14ac:dyDescent="0.3">
      <c r="A60" s="63" t="s">
        <v>321</v>
      </c>
      <c r="B60" s="64">
        <f>VLOOKUP($A60,'Return Data'!$B$7:$R$2292,3,0)</f>
        <v>44616</v>
      </c>
      <c r="C60" s="65">
        <f>VLOOKUP($A60,'Return Data'!$B$7:$R$2292,4,0)</f>
        <v>16.086500000000001</v>
      </c>
      <c r="D60" s="65">
        <f>VLOOKUP($A60,'Return Data'!$B$7:$R$2292,10,0)</f>
        <v>-10.366099999999999</v>
      </c>
      <c r="E60" s="66">
        <f t="shared" si="8"/>
        <v>49</v>
      </c>
      <c r="F60" s="65">
        <f>VLOOKUP($A60,'Return Data'!$B$7:$R$2292,11,0)</f>
        <v>4.1116999999999999</v>
      </c>
      <c r="G60" s="66">
        <f t="shared" si="9"/>
        <v>4</v>
      </c>
      <c r="H60" s="65">
        <f>VLOOKUP($A60,'Return Data'!$B$7:$R$2292,12,0)</f>
        <v>18.133700000000001</v>
      </c>
      <c r="I60" s="66">
        <f t="shared" si="10"/>
        <v>4</v>
      </c>
      <c r="J60" s="65">
        <f>VLOOKUP($A60,'Return Data'!$B$7:$R$2292,13,0)</f>
        <v>36.579799999999999</v>
      </c>
      <c r="K60" s="66">
        <f t="shared" si="11"/>
        <v>7</v>
      </c>
      <c r="L60" s="65">
        <f>VLOOKUP($A60,'Return Data'!$B$7:$R$2292,17,0)</f>
        <v>29.1372</v>
      </c>
      <c r="M60" s="66">
        <f t="shared" si="12"/>
        <v>12</v>
      </c>
      <c r="N60" s="65">
        <f>VLOOKUP($A60,'Return Data'!$B$7:$R$2292,14,0)</f>
        <v>20.742899999999999</v>
      </c>
      <c r="O60" s="66">
        <f t="shared" si="5"/>
        <v>15</v>
      </c>
      <c r="P60" s="65"/>
      <c r="Q60" s="66"/>
      <c r="R60" s="65">
        <f>VLOOKUP($A60,'Return Data'!$B$7:$R$2292,16,0)</f>
        <v>13.8691</v>
      </c>
      <c r="S60" s="67">
        <f t="shared" si="7"/>
        <v>29</v>
      </c>
    </row>
    <row r="61" spans="1:19" x14ac:dyDescent="0.3">
      <c r="A61" s="63" t="s">
        <v>2000</v>
      </c>
      <c r="B61" s="64">
        <f>VLOOKUP($A61,'Return Data'!$B$7:$R$2292,3,0)</f>
        <v>44616</v>
      </c>
      <c r="C61" s="65">
        <f>VLOOKUP($A61,'Return Data'!$B$7:$R$2292,4,0)</f>
        <v>461.95314976415398</v>
      </c>
      <c r="D61" s="65">
        <f>VLOOKUP($A61,'Return Data'!$B$7:$R$2292,10,0)</f>
        <v>-7.3394000000000004</v>
      </c>
      <c r="E61" s="66">
        <f t="shared" si="8"/>
        <v>15</v>
      </c>
      <c r="F61" s="65">
        <f>VLOOKUP($A61,'Return Data'!$B$7:$R$2292,11,0)</f>
        <v>1.5466</v>
      </c>
      <c r="G61" s="66">
        <f t="shared" si="9"/>
        <v>17</v>
      </c>
      <c r="H61" s="65">
        <f>VLOOKUP($A61,'Return Data'!$B$7:$R$2292,12,0)</f>
        <v>10.649699999999999</v>
      </c>
      <c r="I61" s="66">
        <f t="shared" si="10"/>
        <v>18</v>
      </c>
      <c r="J61" s="65">
        <f>VLOOKUP($A61,'Return Data'!$B$7:$R$2292,13,0)</f>
        <v>13.7866</v>
      </c>
      <c r="K61" s="66">
        <f t="shared" si="11"/>
        <v>26</v>
      </c>
      <c r="L61" s="65">
        <f>VLOOKUP($A61,'Return Data'!$B$7:$R$2292,17,0)</f>
        <v>21.498100000000001</v>
      </c>
      <c r="M61" s="66">
        <f t="shared" si="12"/>
        <v>22</v>
      </c>
      <c r="N61" s="65">
        <f>VLOOKUP($A61,'Return Data'!$B$7:$R$2292,14,0)</f>
        <v>16.6431</v>
      </c>
      <c r="O61" s="66">
        <f t="shared" si="5"/>
        <v>31</v>
      </c>
      <c r="P61" s="65">
        <f>VLOOKUP($A61,'Return Data'!$B$7:$R$2292,15,0)</f>
        <v>12.833600000000001</v>
      </c>
      <c r="Q61" s="66">
        <f t="shared" si="6"/>
        <v>19</v>
      </c>
      <c r="R61" s="65">
        <f>VLOOKUP($A61,'Return Data'!$B$7:$R$2292,16,0)</f>
        <v>15.936199999999999</v>
      </c>
      <c r="S61" s="67">
        <f t="shared" si="7"/>
        <v>17</v>
      </c>
    </row>
    <row r="62" spans="1:19" x14ac:dyDescent="0.3">
      <c r="A62" s="63" t="s">
        <v>322</v>
      </c>
      <c r="B62" s="64">
        <f>VLOOKUP($A62,'Return Data'!$B$7:$R$2292,3,0)</f>
        <v>44616</v>
      </c>
      <c r="C62" s="65">
        <f>VLOOKUP($A62,'Return Data'!$B$7:$R$2292,4,0)</f>
        <v>25.9941</v>
      </c>
      <c r="D62" s="65">
        <f>VLOOKUP($A62,'Return Data'!$B$7:$R$2292,10,0)</f>
        <v>-7.2347999999999999</v>
      </c>
      <c r="E62" s="66">
        <f t="shared" si="8"/>
        <v>11</v>
      </c>
      <c r="F62" s="65">
        <f>VLOOKUP($A62,'Return Data'!$B$7:$R$2292,11,0)</f>
        <v>0.21240000000000001</v>
      </c>
      <c r="G62" s="66">
        <f t="shared" si="9"/>
        <v>21</v>
      </c>
      <c r="H62" s="65">
        <f>VLOOKUP($A62,'Return Data'!$B$7:$R$2292,12,0)</f>
        <v>7.7908999999999997</v>
      </c>
      <c r="I62" s="66">
        <f t="shared" si="10"/>
        <v>37</v>
      </c>
      <c r="J62" s="65">
        <f>VLOOKUP($A62,'Return Data'!$B$7:$R$2292,13,0)</f>
        <v>8.2960999999999991</v>
      </c>
      <c r="K62" s="66">
        <f t="shared" si="11"/>
        <v>49</v>
      </c>
      <c r="L62" s="65">
        <f>VLOOKUP($A62,'Return Data'!$B$7:$R$2292,17,0)</f>
        <v>16.320499999999999</v>
      </c>
      <c r="M62" s="66">
        <f t="shared" si="12"/>
        <v>39</v>
      </c>
      <c r="N62" s="65">
        <f>VLOOKUP($A62,'Return Data'!$B$7:$R$2292,14,0)</f>
        <v>15.8066</v>
      </c>
      <c r="O62" s="66">
        <f t="shared" si="5"/>
        <v>38</v>
      </c>
      <c r="P62" s="65">
        <f>VLOOKUP($A62,'Return Data'!$B$7:$R$2292,15,0)</f>
        <v>12.9626</v>
      </c>
      <c r="Q62" s="66">
        <f t="shared" si="6"/>
        <v>17</v>
      </c>
      <c r="R62" s="65">
        <f>VLOOKUP($A62,'Return Data'!$B$7:$R$2292,16,0)</f>
        <v>13.834099999999999</v>
      </c>
      <c r="S62" s="67">
        <f t="shared" si="7"/>
        <v>30</v>
      </c>
    </row>
    <row r="63" spans="1:19" x14ac:dyDescent="0.3">
      <c r="A63" s="63" t="s">
        <v>323</v>
      </c>
      <c r="B63" s="64">
        <f>VLOOKUP($A63,'Return Data'!$B$7:$R$2292,3,0)</f>
        <v>44616</v>
      </c>
      <c r="C63" s="65">
        <f>VLOOKUP($A63,'Return Data'!$B$7:$R$2292,4,0)</f>
        <v>156.097268570106</v>
      </c>
      <c r="D63" s="65">
        <f>VLOOKUP($A63,'Return Data'!$B$7:$R$2292,10,0)</f>
        <v>-8.1986000000000008</v>
      </c>
      <c r="E63" s="66">
        <f t="shared" si="8"/>
        <v>26</v>
      </c>
      <c r="F63" s="65">
        <f>VLOOKUP($A63,'Return Data'!$B$7:$R$2292,11,0)</f>
        <v>-3.9346000000000001</v>
      </c>
      <c r="G63" s="66">
        <f t="shared" si="9"/>
        <v>50</v>
      </c>
      <c r="H63" s="65">
        <f>VLOOKUP($A63,'Return Data'!$B$7:$R$2292,12,0)</f>
        <v>1.4008</v>
      </c>
      <c r="I63" s="66">
        <f t="shared" si="10"/>
        <v>55</v>
      </c>
      <c r="J63" s="65">
        <f>VLOOKUP($A63,'Return Data'!$B$7:$R$2292,13,0)</f>
        <v>5.5446999999999997</v>
      </c>
      <c r="K63" s="66">
        <f t="shared" si="11"/>
        <v>54</v>
      </c>
      <c r="L63" s="65">
        <f>VLOOKUP($A63,'Return Data'!$B$7:$R$2292,17,0)</f>
        <v>11.564399999999999</v>
      </c>
      <c r="M63" s="66">
        <f t="shared" si="12"/>
        <v>53</v>
      </c>
      <c r="N63" s="65">
        <f>VLOOKUP($A63,'Return Data'!$B$7:$R$2292,14,0)</f>
        <v>11.533200000000001</v>
      </c>
      <c r="O63" s="66">
        <f t="shared" si="5"/>
        <v>53</v>
      </c>
      <c r="P63" s="65">
        <f>VLOOKUP($A63,'Return Data'!$B$7:$R$2292,15,0)</f>
        <v>11.1556</v>
      </c>
      <c r="Q63" s="66">
        <f t="shared" si="6"/>
        <v>27</v>
      </c>
      <c r="R63" s="65">
        <f>VLOOKUP($A63,'Return Data'!$B$7:$R$2292,16,0)</f>
        <v>11.1835</v>
      </c>
      <c r="S63" s="67">
        <f t="shared" si="7"/>
        <v>43</v>
      </c>
    </row>
    <row r="64" spans="1:19" x14ac:dyDescent="0.3">
      <c r="A64" s="63" t="s">
        <v>324</v>
      </c>
      <c r="B64" s="64">
        <f>VLOOKUP($A64,'Return Data'!$B$7:$R$2292,3,0)</f>
        <v>44616</v>
      </c>
      <c r="C64" s="65">
        <f>VLOOKUP($A64,'Return Data'!$B$7:$R$2292,4,0)</f>
        <v>38.35</v>
      </c>
      <c r="D64" s="65">
        <f>VLOOKUP($A64,'Return Data'!$B$7:$R$2292,10,0)</f>
        <v>-9.2308000000000003</v>
      </c>
      <c r="E64" s="66">
        <f t="shared" si="8"/>
        <v>37</v>
      </c>
      <c r="F64" s="65">
        <f>VLOOKUP($A64,'Return Data'!$B$7:$R$2292,11,0)</f>
        <v>-2.0434000000000001</v>
      </c>
      <c r="G64" s="66">
        <f t="shared" si="9"/>
        <v>35</v>
      </c>
      <c r="H64" s="65">
        <f>VLOOKUP($A64,'Return Data'!$B$7:$R$2292,12,0)</f>
        <v>11.3208</v>
      </c>
      <c r="I64" s="66">
        <f t="shared" si="10"/>
        <v>14</v>
      </c>
      <c r="J64" s="65">
        <f>VLOOKUP($A64,'Return Data'!$B$7:$R$2292,13,0)</f>
        <v>13.6296</v>
      </c>
      <c r="K64" s="66">
        <f t="shared" si="11"/>
        <v>27</v>
      </c>
      <c r="L64" s="65">
        <f>VLOOKUP($A64,'Return Data'!$B$7:$R$2292,17,0)</f>
        <v>21.207999999999998</v>
      </c>
      <c r="M64" s="66">
        <f t="shared" si="12"/>
        <v>23</v>
      </c>
      <c r="N64" s="65">
        <f>VLOOKUP($A64,'Return Data'!$B$7:$R$2292,14,0)</f>
        <v>19.253499999999999</v>
      </c>
      <c r="O64" s="66">
        <f t="shared" si="5"/>
        <v>21</v>
      </c>
      <c r="P64" s="65">
        <f>VLOOKUP($A64,'Return Data'!$B$7:$R$2292,15,0)</f>
        <v>13.153600000000001</v>
      </c>
      <c r="Q64" s="66">
        <f t="shared" si="6"/>
        <v>16</v>
      </c>
      <c r="R64" s="65">
        <f>VLOOKUP($A64,'Return Data'!$B$7:$R$2292,16,0)</f>
        <v>14.1142</v>
      </c>
      <c r="S64" s="67">
        <f t="shared" si="7"/>
        <v>27</v>
      </c>
    </row>
    <row r="65" spans="1:19" x14ac:dyDescent="0.3">
      <c r="A65" s="63" t="s">
        <v>330</v>
      </c>
      <c r="B65" s="64">
        <f>VLOOKUP($A65,'Return Data'!$B$7:$R$2292,3,0)</f>
        <v>44616</v>
      </c>
      <c r="C65" s="65">
        <f>VLOOKUP($A65,'Return Data'!$B$7:$R$2292,4,0)</f>
        <v>133.61840000000001</v>
      </c>
      <c r="D65" s="65">
        <f>VLOOKUP($A65,'Return Data'!$B$7:$R$2292,10,0)</f>
        <v>-10.0006</v>
      </c>
      <c r="E65" s="66">
        <f t="shared" si="8"/>
        <v>45</v>
      </c>
      <c r="F65" s="65">
        <f>VLOOKUP($A65,'Return Data'!$B$7:$R$2292,11,0)</f>
        <v>-2.5411999999999999</v>
      </c>
      <c r="G65" s="66">
        <f t="shared" si="9"/>
        <v>42</v>
      </c>
      <c r="H65" s="65">
        <f>VLOOKUP($A65,'Return Data'!$B$7:$R$2292,12,0)</f>
        <v>9.0139999999999993</v>
      </c>
      <c r="I65" s="66">
        <f t="shared" si="10"/>
        <v>26</v>
      </c>
      <c r="J65" s="65">
        <f>VLOOKUP($A65,'Return Data'!$B$7:$R$2292,13,0)</f>
        <v>11.940300000000001</v>
      </c>
      <c r="K65" s="66">
        <f t="shared" si="11"/>
        <v>33</v>
      </c>
      <c r="L65" s="65">
        <f>VLOOKUP($A65,'Return Data'!$B$7:$R$2292,17,0)</f>
        <v>19.186800000000002</v>
      </c>
      <c r="M65" s="66">
        <f t="shared" si="12"/>
        <v>28</v>
      </c>
      <c r="N65" s="65">
        <f>VLOOKUP($A65,'Return Data'!$B$7:$R$2292,14,0)</f>
        <v>17.807500000000001</v>
      </c>
      <c r="O65" s="66">
        <f t="shared" si="5"/>
        <v>26</v>
      </c>
      <c r="P65" s="65">
        <f>VLOOKUP($A65,'Return Data'!$B$7:$R$2292,15,0)</f>
        <v>12.6023</v>
      </c>
      <c r="Q65" s="66">
        <f t="shared" si="6"/>
        <v>20</v>
      </c>
      <c r="R65" s="65">
        <f>VLOOKUP($A65,'Return Data'!$B$7:$R$2292,16,0)</f>
        <v>11.707000000000001</v>
      </c>
      <c r="S65" s="67">
        <f t="shared" si="7"/>
        <v>39</v>
      </c>
    </row>
    <row r="66" spans="1:19" x14ac:dyDescent="0.3">
      <c r="A66" s="63" t="s">
        <v>331</v>
      </c>
      <c r="B66" s="64">
        <f>VLOOKUP($A66,'Return Data'!$B$7:$R$2292,3,0)</f>
        <v>44616</v>
      </c>
      <c r="C66" s="65">
        <f>VLOOKUP($A66,'Return Data'!$B$7:$R$2292,4,0)</f>
        <v>212.08694618362</v>
      </c>
      <c r="D66" s="65">
        <f>VLOOKUP($A66,'Return Data'!$B$7:$R$2292,10,0)</f>
        <v>-7.4733999999999998</v>
      </c>
      <c r="E66" s="66">
        <f t="shared" si="8"/>
        <v>19</v>
      </c>
      <c r="F66" s="65">
        <f>VLOOKUP($A66,'Return Data'!$B$7:$R$2292,11,0)</f>
        <v>-2.3765000000000001</v>
      </c>
      <c r="G66" s="66">
        <f t="shared" si="9"/>
        <v>39</v>
      </c>
      <c r="H66" s="65">
        <f>VLOOKUP($A66,'Return Data'!$B$7:$R$2292,12,0)</f>
        <v>8.2225000000000001</v>
      </c>
      <c r="I66" s="66">
        <f t="shared" si="10"/>
        <v>34</v>
      </c>
      <c r="J66" s="65">
        <f>VLOOKUP($A66,'Return Data'!$B$7:$R$2292,13,0)</f>
        <v>10.143700000000001</v>
      </c>
      <c r="K66" s="66">
        <f t="shared" si="11"/>
        <v>43</v>
      </c>
      <c r="L66" s="65">
        <f>VLOOKUP($A66,'Return Data'!$B$7:$R$2292,17,0)</f>
        <v>15.5814</v>
      </c>
      <c r="M66" s="66">
        <f t="shared" si="12"/>
        <v>42</v>
      </c>
      <c r="N66" s="65">
        <f>VLOOKUP($A66,'Return Data'!$B$7:$R$2292,14,0)</f>
        <v>13.8315</v>
      </c>
      <c r="O66" s="66">
        <f t="shared" si="5"/>
        <v>45</v>
      </c>
      <c r="P66" s="65">
        <f>VLOOKUP($A66,'Return Data'!$B$7:$R$2292,15,0)</f>
        <v>10.8812</v>
      </c>
      <c r="Q66" s="66">
        <f t="shared" si="6"/>
        <v>28</v>
      </c>
      <c r="R66" s="65">
        <f>VLOOKUP($A66,'Return Data'!$B$7:$R$2292,16,0)</f>
        <v>17.5139</v>
      </c>
      <c r="S66" s="67">
        <f t="shared" si="7"/>
        <v>13</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-8.5727118644067808</v>
      </c>
      <c r="E68" s="74"/>
      <c r="F68" s="75">
        <f>AVERAGE(F8:F66)</f>
        <v>-0.83815593220338969</v>
      </c>
      <c r="G68" s="74"/>
      <c r="H68" s="75">
        <f>AVERAGE(H8:H66)</f>
        <v>9.1179830508474566</v>
      </c>
      <c r="I68" s="74"/>
      <c r="J68" s="75">
        <f>AVERAGE(J8:J66)</f>
        <v>16.086123728813558</v>
      </c>
      <c r="K68" s="74"/>
      <c r="L68" s="75">
        <f>AVERAGE(L8:L66)</f>
        <v>20.609761016949154</v>
      </c>
      <c r="M68" s="74"/>
      <c r="N68" s="75">
        <f>AVERAGE(N8:N66)</f>
        <v>18.278498245614031</v>
      </c>
      <c r="O68" s="74"/>
      <c r="P68" s="75">
        <f>AVERAGE(P8:P66)</f>
        <v>12.702881818181821</v>
      </c>
      <c r="Q68" s="74"/>
      <c r="R68" s="75">
        <f>AVERAGE(R8:R66)</f>
        <v>14.049225423728815</v>
      </c>
      <c r="S68" s="76"/>
    </row>
    <row r="69" spans="1:19" x14ac:dyDescent="0.3">
      <c r="A69" s="73" t="s">
        <v>28</v>
      </c>
      <c r="B69" s="74"/>
      <c r="C69" s="74"/>
      <c r="D69" s="75">
        <f>MIN(D8:D66)</f>
        <v>-13.544700000000001</v>
      </c>
      <c r="E69" s="74"/>
      <c r="F69" s="75">
        <f>MIN(F8:F66)</f>
        <v>-8.4991000000000003</v>
      </c>
      <c r="G69" s="74"/>
      <c r="H69" s="75">
        <f>MIN(H8:H66)</f>
        <v>-7.5077999999999996</v>
      </c>
      <c r="I69" s="74"/>
      <c r="J69" s="75">
        <f>MIN(J8:J66)</f>
        <v>-3.7997999999999998</v>
      </c>
      <c r="K69" s="74"/>
      <c r="L69" s="75">
        <f>MIN(L8:L66)</f>
        <v>7.1308999999999996</v>
      </c>
      <c r="M69" s="74"/>
      <c r="N69" s="75">
        <f>MIN(N8:N66)</f>
        <v>7.7713999999999999</v>
      </c>
      <c r="O69" s="74"/>
      <c r="P69" s="75">
        <f>MIN(P8:P66)</f>
        <v>6.0697999999999999</v>
      </c>
      <c r="Q69" s="74"/>
      <c r="R69" s="75">
        <f>MIN(R8:R66)</f>
        <v>5.0796000000000001</v>
      </c>
      <c r="S69" s="76"/>
    </row>
    <row r="70" spans="1:19" ht="15" thickBot="1" x14ac:dyDescent="0.35">
      <c r="A70" s="77" t="s">
        <v>29</v>
      </c>
      <c r="B70" s="78"/>
      <c r="C70" s="78"/>
      <c r="D70" s="79">
        <f>MAX(D8:D66)</f>
        <v>-4.8635999999999999</v>
      </c>
      <c r="E70" s="78"/>
      <c r="F70" s="79">
        <f>MAX(F8:F66)</f>
        <v>9.5786999999999995</v>
      </c>
      <c r="G70" s="78"/>
      <c r="H70" s="79">
        <f>MAX(H8:H66)</f>
        <v>22.9072</v>
      </c>
      <c r="I70" s="78"/>
      <c r="J70" s="79">
        <f>MAX(J8:J66)</f>
        <v>44.494100000000003</v>
      </c>
      <c r="K70" s="78"/>
      <c r="L70" s="79">
        <f>MAX(L8:L66)</f>
        <v>44.676000000000002</v>
      </c>
      <c r="M70" s="78"/>
      <c r="N70" s="79">
        <f>MAX(N8:N66)</f>
        <v>35.309899999999999</v>
      </c>
      <c r="O70" s="78"/>
      <c r="P70" s="79">
        <f>MAX(P8:P66)</f>
        <v>23.466899999999999</v>
      </c>
      <c r="Q70" s="78"/>
      <c r="R70" s="79">
        <f>MAX(R8:R66)</f>
        <v>24.359500000000001</v>
      </c>
      <c r="S70" s="80"/>
    </row>
    <row r="71" spans="1:19" x14ac:dyDescent="0.3">
      <c r="A71" s="112" t="s">
        <v>432</v>
      </c>
    </row>
    <row r="72" spans="1:19" x14ac:dyDescent="0.3">
      <c r="A72" s="14" t="s">
        <v>340</v>
      </c>
    </row>
  </sheetData>
  <sheetProtection algorithmName="SHA-512" hashValue="qKaRFruxik9gsr4uPdO0Xlq4rCXKChsFZCkXf2orln+7U9q8KOChk4kwjZIVKTtM5/jEs5xMSHSteNeW7vtS4A==" saltValue="cWDMzWeHUsxNMFZb807V/w=="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1907</v>
      </c>
      <c r="B8" s="64">
        <f>VLOOKUP($A8,'Return Data'!$B$7:$R$2292,3,0)</f>
        <v>44616</v>
      </c>
      <c r="C8" s="65">
        <f>VLOOKUP($A8,'Return Data'!$B$7:$R$2292,4,0)</f>
        <v>12.29</v>
      </c>
      <c r="D8" s="65">
        <f>VLOOKUP($A8,'Return Data'!$B$7:$R$2292,8,0)</f>
        <v>-9.0303000000000004</v>
      </c>
      <c r="E8" s="66">
        <f>RANK(D8,D$8:D$15,0)</f>
        <v>6</v>
      </c>
      <c r="F8" s="65">
        <f>VLOOKUP($A8,'Return Data'!$B$7:$R$2292,9,0)</f>
        <v>-6.3262</v>
      </c>
      <c r="G8" s="66">
        <f t="shared" ref="G8" si="0">RANK(F8,F$8:F$15,0)</f>
        <v>6</v>
      </c>
      <c r="H8" s="65">
        <f>VLOOKUP($A8,'Return Data'!$B$7:$R$2292,10,0)</f>
        <v>-11.391500000000001</v>
      </c>
      <c r="I8" s="66">
        <f t="shared" ref="I8" si="1">RANK(H8,H$8:H$15,0)</f>
        <v>7</v>
      </c>
      <c r="J8" s="65">
        <f>VLOOKUP($A8,'Return Data'!$B$7:$R$2292,11,0)</f>
        <v>-0.96699999999999997</v>
      </c>
      <c r="K8" s="66">
        <f t="shared" ref="K8" si="2">RANK(J8,J$8:J$15,0)</f>
        <v>3</v>
      </c>
      <c r="L8" s="65">
        <f>VLOOKUP($A8,'Return Data'!$B$7:$R$2292,12,0)</f>
        <v>14.2193</v>
      </c>
      <c r="M8" s="66">
        <f t="shared" ref="M8" si="3">RANK(L8,L$8:L$15,0)</f>
        <v>2</v>
      </c>
      <c r="N8" s="65"/>
      <c r="O8" s="66"/>
      <c r="P8" s="65">
        <f>VLOOKUP($A8,'Return Data'!$B$7:$R$2292,16,0)</f>
        <v>19.274899999999999</v>
      </c>
      <c r="Q8" s="67">
        <f t="shared" ref="Q8" si="4">RANK(P8,P$8:P$15,0)</f>
        <v>4</v>
      </c>
    </row>
    <row r="9" spans="1:18" x14ac:dyDescent="0.3">
      <c r="A9" s="63" t="s">
        <v>377</v>
      </c>
      <c r="B9" s="64">
        <f>VLOOKUP($A9,'Return Data'!$B$7:$R$2292,3,0)</f>
        <v>44616</v>
      </c>
      <c r="C9" s="65">
        <f>VLOOKUP($A9,'Return Data'!$B$7:$R$2292,4,0)</f>
        <v>15.15</v>
      </c>
      <c r="D9" s="65">
        <f>VLOOKUP($A9,'Return Data'!$B$7:$R$2292,8,0)</f>
        <v>-6.5392000000000001</v>
      </c>
      <c r="E9" s="66">
        <f t="shared" ref="E9:E15" si="5">RANK(D9,D$8:D$15,0)</f>
        <v>1</v>
      </c>
      <c r="F9" s="65">
        <f>VLOOKUP($A9,'Return Data'!$B$7:$R$2292,9,0)</f>
        <v>-5.4306999999999999</v>
      </c>
      <c r="G9" s="66">
        <f t="shared" ref="G9" si="6">RANK(F9,F$8:F$15,0)</f>
        <v>1</v>
      </c>
      <c r="H9" s="65">
        <f>VLOOKUP($A9,'Return Data'!$B$7:$R$2292,10,0)</f>
        <v>-12.071999999999999</v>
      </c>
      <c r="I9" s="66">
        <f t="shared" ref="I9" si="7">RANK(H9,H$8:H$15,0)</f>
        <v>8</v>
      </c>
      <c r="J9" s="65">
        <f>VLOOKUP($A9,'Return Data'!$B$7:$R$2292,11,0)</f>
        <v>-6.9981999999999998</v>
      </c>
      <c r="K9" s="66">
        <f t="shared" ref="K9" si="8">RANK(J9,J$8:J$15,0)</f>
        <v>7</v>
      </c>
      <c r="L9" s="65">
        <f>VLOOKUP($A9,'Return Data'!$B$7:$R$2292,12,0)</f>
        <v>5.4279999999999999</v>
      </c>
      <c r="M9" s="66">
        <f t="shared" ref="M9" si="9">RANK(L9,L$8:L$15,0)</f>
        <v>4</v>
      </c>
      <c r="N9" s="65">
        <f>VLOOKUP($A9,'Return Data'!$B$7:$R$2292,13,0)</f>
        <v>6.9160000000000004</v>
      </c>
      <c r="O9" s="66">
        <f t="shared" ref="O9" si="10">RANK(N9,N$8:N$15,0)</f>
        <v>3</v>
      </c>
      <c r="P9" s="65">
        <f>VLOOKUP($A9,'Return Data'!$B$7:$R$2292,16,0)</f>
        <v>22.6388</v>
      </c>
      <c r="Q9" s="67">
        <f t="shared" ref="Q9" si="11">RANK(P9,P$8:P$15,0)</f>
        <v>2</v>
      </c>
    </row>
    <row r="10" spans="1:18" x14ac:dyDescent="0.3">
      <c r="A10" s="63" t="s">
        <v>1910</v>
      </c>
      <c r="B10" s="64">
        <f>VLOOKUP($A10,'Return Data'!$B$7:$R$2292,3,0)</f>
        <v>44616</v>
      </c>
      <c r="C10" s="65">
        <f>VLOOKUP($A10,'Return Data'!$B$7:$R$2292,4,0)</f>
        <v>12.55</v>
      </c>
      <c r="D10" s="65">
        <f>VLOOKUP($A10,'Return Data'!$B$7:$R$2292,8,0)</f>
        <v>-6.5525000000000002</v>
      </c>
      <c r="E10" s="66">
        <f t="shared" si="5"/>
        <v>2</v>
      </c>
      <c r="F10" s="65">
        <f>VLOOKUP($A10,'Return Data'!$B$7:$R$2292,9,0)</f>
        <v>-5.9219999999999997</v>
      </c>
      <c r="G10" s="66">
        <f t="shared" ref="G10:G15" si="12">RANK(F10,F$8:F$15,0)</f>
        <v>5</v>
      </c>
      <c r="H10" s="65">
        <f>VLOOKUP($A10,'Return Data'!$B$7:$R$2292,10,0)</f>
        <v>-10.739699999999999</v>
      </c>
      <c r="I10" s="66">
        <f t="shared" ref="I10:I15" si="13">RANK(H10,H$8:H$15,0)</f>
        <v>6</v>
      </c>
      <c r="J10" s="65">
        <f>VLOOKUP($A10,'Return Data'!$B$7:$R$2292,11,0)</f>
        <v>-7.4484000000000004</v>
      </c>
      <c r="K10" s="66">
        <f t="shared" ref="K10:K15" si="14">RANK(J10,J$8:J$15,0)</f>
        <v>8</v>
      </c>
      <c r="L10" s="65">
        <f>VLOOKUP($A10,'Return Data'!$B$7:$R$2292,12,0)</f>
        <v>2.0325000000000002</v>
      </c>
      <c r="M10" s="66">
        <f t="shared" ref="M10:M15" si="15">RANK(L10,L$8:L$15,0)</f>
        <v>7</v>
      </c>
      <c r="N10" s="65">
        <f>VLOOKUP($A10,'Return Data'!$B$7:$R$2292,13,0)</f>
        <v>6.2659000000000002</v>
      </c>
      <c r="O10" s="66">
        <f t="shared" ref="O10:O15" si="16">RANK(N10,N$8:N$15,0)</f>
        <v>4</v>
      </c>
      <c r="P10" s="65">
        <f>VLOOKUP($A10,'Return Data'!$B$7:$R$2292,16,0)</f>
        <v>17.918099999999999</v>
      </c>
      <c r="Q10" s="67">
        <f t="shared" ref="Q10:Q15" si="17">RANK(P10,P$8:P$15,0)</f>
        <v>6</v>
      </c>
    </row>
    <row r="11" spans="1:18" x14ac:dyDescent="0.3">
      <c r="A11" s="63" t="s">
        <v>1911</v>
      </c>
      <c r="B11" s="64">
        <f>VLOOKUP($A11,'Return Data'!$B$7:$R$2292,3,0)</f>
        <v>44616</v>
      </c>
      <c r="C11" s="65">
        <f>VLOOKUP($A11,'Return Data'!$B$7:$R$2292,4,0)</f>
        <v>12.12</v>
      </c>
      <c r="D11" s="65">
        <f>VLOOKUP($A11,'Return Data'!$B$7:$R$2292,8,0)</f>
        <v>-8.6661999999999999</v>
      </c>
      <c r="E11" s="66">
        <f t="shared" si="5"/>
        <v>5</v>
      </c>
      <c r="F11" s="65">
        <f>VLOOKUP($A11,'Return Data'!$B$7:$R$2292,9,0)</f>
        <v>-6.6256000000000004</v>
      </c>
      <c r="G11" s="66">
        <f t="shared" si="12"/>
        <v>7</v>
      </c>
      <c r="H11" s="65">
        <f>VLOOKUP($A11,'Return Data'!$B$7:$R$2292,10,0)</f>
        <v>-9.2813999999999997</v>
      </c>
      <c r="I11" s="66">
        <f t="shared" si="13"/>
        <v>3</v>
      </c>
      <c r="J11" s="65">
        <f>VLOOKUP($A11,'Return Data'!$B$7:$R$2292,11,0)</f>
        <v>1.1686000000000001</v>
      </c>
      <c r="K11" s="66">
        <f t="shared" si="14"/>
        <v>2</v>
      </c>
      <c r="L11" s="65"/>
      <c r="M11" s="66"/>
      <c r="N11" s="65"/>
      <c r="O11" s="66"/>
      <c r="P11" s="65">
        <f>VLOOKUP($A11,'Return Data'!$B$7:$R$2292,16,0)</f>
        <v>21.2</v>
      </c>
      <c r="Q11" s="67">
        <f t="shared" si="17"/>
        <v>3</v>
      </c>
    </row>
    <row r="12" spans="1:18" x14ac:dyDescent="0.3">
      <c r="A12" s="63" t="s">
        <v>1913</v>
      </c>
      <c r="B12" s="64">
        <f>VLOOKUP($A12,'Return Data'!$B$7:$R$2292,3,0)</f>
        <v>44616</v>
      </c>
      <c r="C12" s="65">
        <f>VLOOKUP($A12,'Return Data'!$B$7:$R$2292,4,0)</f>
        <v>11.442</v>
      </c>
      <c r="D12" s="65">
        <f>VLOOKUP($A12,'Return Data'!$B$7:$R$2292,8,0)</f>
        <v>-9.1544000000000008</v>
      </c>
      <c r="E12" s="66">
        <f t="shared" si="5"/>
        <v>7</v>
      </c>
      <c r="F12" s="65">
        <f>VLOOKUP($A12,'Return Data'!$B$7:$R$2292,9,0)</f>
        <v>-5.8193999999999999</v>
      </c>
      <c r="G12" s="66">
        <f t="shared" si="12"/>
        <v>4</v>
      </c>
      <c r="H12" s="65">
        <f>VLOOKUP($A12,'Return Data'!$B$7:$R$2292,10,0)</f>
        <v>-8.31</v>
      </c>
      <c r="I12" s="66">
        <f t="shared" si="13"/>
        <v>1</v>
      </c>
      <c r="J12" s="65">
        <f>VLOOKUP($A12,'Return Data'!$B$7:$R$2292,11,0)</f>
        <v>-4.9509999999999996</v>
      </c>
      <c r="K12" s="66">
        <f t="shared" si="14"/>
        <v>5</v>
      </c>
      <c r="L12" s="65">
        <f>VLOOKUP($A12,'Return Data'!$B$7:$R$2292,12,0)</f>
        <v>3.6977000000000002</v>
      </c>
      <c r="M12" s="66">
        <f t="shared" si="15"/>
        <v>6</v>
      </c>
      <c r="N12" s="65"/>
      <c r="O12" s="66"/>
      <c r="P12" s="65">
        <f>VLOOKUP($A12,'Return Data'!$B$7:$R$2292,16,0)</f>
        <v>11.7102</v>
      </c>
      <c r="Q12" s="67">
        <f t="shared" si="17"/>
        <v>8</v>
      </c>
    </row>
    <row r="13" spans="1:18" x14ac:dyDescent="0.3">
      <c r="A13" s="63" t="s">
        <v>1916</v>
      </c>
      <c r="B13" s="64">
        <f>VLOOKUP($A13,'Return Data'!$B$7:$R$2292,3,0)</f>
        <v>44616</v>
      </c>
      <c r="C13" s="65">
        <f>VLOOKUP($A13,'Return Data'!$B$7:$R$2292,4,0)</f>
        <v>17.190899999999999</v>
      </c>
      <c r="D13" s="65">
        <f>VLOOKUP($A13,'Return Data'!$B$7:$R$2292,8,0)</f>
        <v>-14.5747</v>
      </c>
      <c r="E13" s="66">
        <f t="shared" si="5"/>
        <v>8</v>
      </c>
      <c r="F13" s="65">
        <f>VLOOKUP($A13,'Return Data'!$B$7:$R$2292,9,0)</f>
        <v>-10.363200000000001</v>
      </c>
      <c r="G13" s="66">
        <f t="shared" si="12"/>
        <v>8</v>
      </c>
      <c r="H13" s="65">
        <f>VLOOKUP($A13,'Return Data'!$B$7:$R$2292,10,0)</f>
        <v>-9.2939000000000007</v>
      </c>
      <c r="I13" s="66">
        <f t="shared" si="13"/>
        <v>4</v>
      </c>
      <c r="J13" s="65">
        <f>VLOOKUP($A13,'Return Data'!$B$7:$R$2292,11,0)</f>
        <v>1.5350999999999999</v>
      </c>
      <c r="K13" s="66">
        <f t="shared" si="14"/>
        <v>1</v>
      </c>
      <c r="L13" s="65">
        <f>VLOOKUP($A13,'Return Data'!$B$7:$R$2292,12,0)</f>
        <v>14.956200000000001</v>
      </c>
      <c r="M13" s="66">
        <f t="shared" si="15"/>
        <v>1</v>
      </c>
      <c r="N13" s="65"/>
      <c r="O13" s="66"/>
      <c r="P13" s="65">
        <f>VLOOKUP($A13,'Return Data'!$B$7:$R$2292,16,0)</f>
        <v>51.505600000000001</v>
      </c>
      <c r="Q13" s="67">
        <f t="shared" si="17"/>
        <v>1</v>
      </c>
    </row>
    <row r="14" spans="1:18" x14ac:dyDescent="0.3">
      <c r="A14" s="63" t="s">
        <v>49</v>
      </c>
      <c r="B14" s="64">
        <f>VLOOKUP($A14,'Return Data'!$B$7:$R$2292,3,0)</f>
        <v>44616</v>
      </c>
      <c r="C14" s="65">
        <f>VLOOKUP($A14,'Return Data'!$B$7:$R$2292,4,0)</f>
        <v>15.72</v>
      </c>
      <c r="D14" s="65">
        <f>VLOOKUP($A14,'Return Data'!$B$7:$R$2292,8,0)</f>
        <v>-8.0164000000000009</v>
      </c>
      <c r="E14" s="66">
        <f t="shared" si="5"/>
        <v>3</v>
      </c>
      <c r="F14" s="65">
        <f>VLOOKUP($A14,'Return Data'!$B$7:$R$2292,9,0)</f>
        <v>-5.8118999999999996</v>
      </c>
      <c r="G14" s="66">
        <f t="shared" si="12"/>
        <v>3</v>
      </c>
      <c r="H14" s="65">
        <f>VLOOKUP($A14,'Return Data'!$B$7:$R$2292,10,0)</f>
        <v>-9.1853999999999996</v>
      </c>
      <c r="I14" s="66">
        <f t="shared" si="13"/>
        <v>2</v>
      </c>
      <c r="J14" s="65">
        <f>VLOOKUP($A14,'Return Data'!$B$7:$R$2292,11,0)</f>
        <v>-5.3582000000000001</v>
      </c>
      <c r="K14" s="66">
        <f t="shared" si="14"/>
        <v>6</v>
      </c>
      <c r="L14" s="65">
        <f>VLOOKUP($A14,'Return Data'!$B$7:$R$2292,12,0)</f>
        <v>5.3619000000000003</v>
      </c>
      <c r="M14" s="66">
        <f t="shared" si="15"/>
        <v>5</v>
      </c>
      <c r="N14" s="65">
        <f>VLOOKUP($A14,'Return Data'!$B$7:$R$2292,13,0)</f>
        <v>8.7888999999999999</v>
      </c>
      <c r="O14" s="66">
        <f t="shared" si="16"/>
        <v>2</v>
      </c>
      <c r="P14" s="65">
        <f>VLOOKUP($A14,'Return Data'!$B$7:$R$2292,16,0)</f>
        <v>18.808900000000001</v>
      </c>
      <c r="Q14" s="67">
        <f t="shared" si="17"/>
        <v>5</v>
      </c>
    </row>
    <row r="15" spans="1:18" x14ac:dyDescent="0.3">
      <c r="A15" s="63" t="s">
        <v>50</v>
      </c>
      <c r="B15" s="64">
        <f>VLOOKUP($A15,'Return Data'!$B$7:$R$2292,3,0)</f>
        <v>44616</v>
      </c>
      <c r="C15" s="65">
        <f>VLOOKUP($A15,'Return Data'!$B$7:$R$2292,4,0)</f>
        <v>164.34569999999999</v>
      </c>
      <c r="D15" s="65">
        <f>VLOOKUP($A15,'Return Data'!$B$7:$R$2292,8,0)</f>
        <v>-8.1311999999999998</v>
      </c>
      <c r="E15" s="66">
        <f t="shared" si="5"/>
        <v>4</v>
      </c>
      <c r="F15" s="65">
        <f>VLOOKUP($A15,'Return Data'!$B$7:$R$2292,9,0)</f>
        <v>-5.5014000000000003</v>
      </c>
      <c r="G15" s="66">
        <f t="shared" si="12"/>
        <v>2</v>
      </c>
      <c r="H15" s="65">
        <f>VLOOKUP($A15,'Return Data'!$B$7:$R$2292,10,0)</f>
        <v>-9.3155999999999999</v>
      </c>
      <c r="I15" s="66">
        <f t="shared" si="13"/>
        <v>5</v>
      </c>
      <c r="J15" s="65">
        <f>VLOOKUP($A15,'Return Data'!$B$7:$R$2292,11,0)</f>
        <v>-1.2182999999999999</v>
      </c>
      <c r="K15" s="66">
        <f t="shared" si="14"/>
        <v>4</v>
      </c>
      <c r="L15" s="65">
        <f>VLOOKUP($A15,'Return Data'!$B$7:$R$2292,12,0)</f>
        <v>10.3362</v>
      </c>
      <c r="M15" s="66">
        <f t="shared" si="15"/>
        <v>3</v>
      </c>
      <c r="N15" s="65">
        <f>VLOOKUP($A15,'Return Data'!$B$7:$R$2292,13,0)</f>
        <v>11.615600000000001</v>
      </c>
      <c r="O15" s="66">
        <f t="shared" si="16"/>
        <v>1</v>
      </c>
      <c r="P15" s="65">
        <f>VLOOKUP($A15,'Return Data'!$B$7:$R$2292,16,0)</f>
        <v>14.3322</v>
      </c>
      <c r="Q15" s="67">
        <f t="shared" si="17"/>
        <v>7</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-8.8331124999999986</v>
      </c>
      <c r="E17" s="74"/>
      <c r="F17" s="75">
        <f>AVERAGE(F8:F15)</f>
        <v>-6.4750499999999995</v>
      </c>
      <c r="G17" s="74"/>
      <c r="H17" s="75">
        <f>AVERAGE(H8:H15)</f>
        <v>-9.9486875000000001</v>
      </c>
      <c r="I17" s="74"/>
      <c r="J17" s="75">
        <f>AVERAGE(J8:J15)</f>
        <v>-3.0296749999999997</v>
      </c>
      <c r="K17" s="74"/>
      <c r="L17" s="75">
        <f>AVERAGE(L8:L15)</f>
        <v>8.004542857142857</v>
      </c>
      <c r="M17" s="74"/>
      <c r="N17" s="75">
        <f>AVERAGE(N8:N15)</f>
        <v>8.3965999999999994</v>
      </c>
      <c r="O17" s="74"/>
      <c r="P17" s="75">
        <f>AVERAGE(P8:P15)</f>
        <v>22.1735875</v>
      </c>
      <c r="Q17" s="76"/>
    </row>
    <row r="18" spans="1:17" ht="15" customHeight="1" x14ac:dyDescent="0.3">
      <c r="A18" s="73" t="s">
        <v>28</v>
      </c>
      <c r="B18" s="74"/>
      <c r="C18" s="74"/>
      <c r="D18" s="75">
        <f>MIN(D8:D15)</f>
        <v>-14.5747</v>
      </c>
      <c r="E18" s="74"/>
      <c r="F18" s="75">
        <f>MIN(F8:F15)</f>
        <v>-10.363200000000001</v>
      </c>
      <c r="G18" s="74"/>
      <c r="H18" s="75">
        <f>MIN(H8:H15)</f>
        <v>-12.071999999999999</v>
      </c>
      <c r="I18" s="74"/>
      <c r="J18" s="75">
        <f>MIN(J8:J15)</f>
        <v>-7.4484000000000004</v>
      </c>
      <c r="K18" s="74"/>
      <c r="L18" s="75">
        <f>MIN(L8:L15)</f>
        <v>2.0325000000000002</v>
      </c>
      <c r="M18" s="74"/>
      <c r="N18" s="75">
        <f>MIN(N8:N15)</f>
        <v>6.2659000000000002</v>
      </c>
      <c r="O18" s="74"/>
      <c r="P18" s="75">
        <f>MIN(P8:P15)</f>
        <v>11.7102</v>
      </c>
      <c r="Q18" s="76"/>
    </row>
    <row r="19" spans="1:17" ht="15" thickBot="1" x14ac:dyDescent="0.35">
      <c r="A19" s="77" t="s">
        <v>29</v>
      </c>
      <c r="B19" s="78"/>
      <c r="C19" s="78"/>
      <c r="D19" s="79">
        <f>MAX(D8:D15)</f>
        <v>-6.5392000000000001</v>
      </c>
      <c r="E19" s="78"/>
      <c r="F19" s="79">
        <f>MAX(F8:F15)</f>
        <v>-5.4306999999999999</v>
      </c>
      <c r="G19" s="78"/>
      <c r="H19" s="79">
        <f>MAX(H8:H15)</f>
        <v>-8.31</v>
      </c>
      <c r="I19" s="78"/>
      <c r="J19" s="79">
        <f>MAX(J8:J15)</f>
        <v>1.5350999999999999</v>
      </c>
      <c r="K19" s="78"/>
      <c r="L19" s="79">
        <f>MAX(L8:L15)</f>
        <v>14.956200000000001</v>
      </c>
      <c r="M19" s="78"/>
      <c r="N19" s="79">
        <f>MAX(N8:N15)</f>
        <v>11.615600000000001</v>
      </c>
      <c r="O19" s="78"/>
      <c r="P19" s="79">
        <f>MAX(P8:P15)</f>
        <v>51.505600000000001</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1908</v>
      </c>
      <c r="B8" s="64">
        <f>VLOOKUP($A8,'Return Data'!$B$7:$R$2292,3,0)</f>
        <v>44616</v>
      </c>
      <c r="C8" s="65">
        <f>VLOOKUP($A8,'Return Data'!$B$7:$R$2292,4,0)</f>
        <v>12.01</v>
      </c>
      <c r="D8" s="65">
        <f>VLOOKUP($A8,'Return Data'!$B$7:$R$2292,8,0)</f>
        <v>-9.1527999999999992</v>
      </c>
      <c r="E8" s="66">
        <f>RANK(D8,D$8:D$16,0)</f>
        <v>7</v>
      </c>
      <c r="F8" s="65">
        <f>VLOOKUP($A8,'Return Data'!$B$7:$R$2292,9,0)</f>
        <v>-6.5369999999999999</v>
      </c>
      <c r="G8" s="66">
        <f>RANK(F8,F$8:F$16,0)</f>
        <v>7</v>
      </c>
      <c r="H8" s="65">
        <f>VLOOKUP($A8,'Return Data'!$B$7:$R$2292,10,0)</f>
        <v>-11.8855</v>
      </c>
      <c r="I8" s="66">
        <f t="shared" ref="I8" si="0">RANK(H8,H$8:H$16,0)</f>
        <v>8</v>
      </c>
      <c r="J8" s="65">
        <f>VLOOKUP($A8,'Return Data'!$B$7:$R$2292,11,0)</f>
        <v>-1.9592000000000001</v>
      </c>
      <c r="K8" s="66">
        <f t="shared" ref="K8" si="1">RANK(J8,J$8:J$16,0)</f>
        <v>4</v>
      </c>
      <c r="L8" s="65">
        <f>VLOOKUP($A8,'Return Data'!$B$7:$R$2292,12,0)</f>
        <v>12.5586</v>
      </c>
      <c r="M8" s="66">
        <f t="shared" ref="M8" si="2">RANK(L8,L$8:L$16,0)</f>
        <v>2</v>
      </c>
      <c r="N8" s="65"/>
      <c r="O8" s="66"/>
      <c r="P8" s="65">
        <f>VLOOKUP($A8,'Return Data'!$B$7:$R$2292,16,0)</f>
        <v>16.9482</v>
      </c>
      <c r="Q8" s="67">
        <f t="shared" ref="Q8" si="3">RANK(P8,P$8:P$16,0)</f>
        <v>6</v>
      </c>
    </row>
    <row r="9" spans="1:17" x14ac:dyDescent="0.3">
      <c r="A9" s="63" t="s">
        <v>379</v>
      </c>
      <c r="B9" s="64">
        <f>VLOOKUP($A9,'Return Data'!$B$7:$R$2292,3,0)</f>
        <v>44616</v>
      </c>
      <c r="C9" s="65">
        <f>VLOOKUP($A9,'Return Data'!$B$7:$R$2292,4,0)</f>
        <v>14.66</v>
      </c>
      <c r="D9" s="65">
        <f>VLOOKUP($A9,'Return Data'!$B$7:$R$2292,8,0)</f>
        <v>-6.5647000000000002</v>
      </c>
      <c r="E9" s="66">
        <f t="shared" ref="E9:E16" si="4">RANK(D9,D$8:D$16,0)</f>
        <v>1</v>
      </c>
      <c r="F9" s="65">
        <f>VLOOKUP($A9,'Return Data'!$B$7:$R$2292,9,0)</f>
        <v>-5.5411999999999999</v>
      </c>
      <c r="G9" s="66">
        <f t="shared" ref="G9:G16" si="5">RANK(F9,F$8:F$16,0)</f>
        <v>2</v>
      </c>
      <c r="H9" s="65">
        <f>VLOOKUP($A9,'Return Data'!$B$7:$R$2292,10,0)</f>
        <v>-12.4253</v>
      </c>
      <c r="I9" s="66">
        <f t="shared" ref="I9" si="6">RANK(H9,H$8:H$16,0)</f>
        <v>9</v>
      </c>
      <c r="J9" s="65">
        <f>VLOOKUP($A9,'Return Data'!$B$7:$R$2292,11,0)</f>
        <v>-7.7407000000000004</v>
      </c>
      <c r="K9" s="66">
        <f t="shared" ref="K9" si="7">RANK(J9,J$8:J$16,0)</f>
        <v>8</v>
      </c>
      <c r="L9" s="65">
        <f>VLOOKUP($A9,'Return Data'!$B$7:$R$2292,12,0)</f>
        <v>4.1193</v>
      </c>
      <c r="M9" s="66">
        <f t="shared" ref="M9" si="8">RANK(L9,L$8:L$16,0)</f>
        <v>6</v>
      </c>
      <c r="N9" s="65">
        <f>VLOOKUP($A9,'Return Data'!$B$7:$R$2292,13,0)</f>
        <v>5.2404999999999999</v>
      </c>
      <c r="O9" s="66">
        <f t="shared" ref="O9" si="9">RANK(N9,N$8:N$16,0)</f>
        <v>3</v>
      </c>
      <c r="P9" s="65">
        <f>VLOOKUP($A9,'Return Data'!$B$7:$R$2292,16,0)</f>
        <v>20.673999999999999</v>
      </c>
      <c r="Q9" s="67">
        <f t="shared" ref="Q9" si="10">RANK(P9,P$8:P$16,0)</f>
        <v>2</v>
      </c>
    </row>
    <row r="10" spans="1:17" x14ac:dyDescent="0.3">
      <c r="A10" s="63" t="s">
        <v>1909</v>
      </c>
      <c r="B10" s="64">
        <f>VLOOKUP($A10,'Return Data'!$B$7:$R$2292,3,0)</f>
        <v>44616</v>
      </c>
      <c r="C10" s="65">
        <f>VLOOKUP($A10,'Return Data'!$B$7:$R$2292,4,0)</f>
        <v>12.28</v>
      </c>
      <c r="D10" s="65">
        <f>VLOOKUP($A10,'Return Data'!$B$7:$R$2292,8,0)</f>
        <v>-6.6159999999999997</v>
      </c>
      <c r="E10" s="66">
        <f t="shared" si="4"/>
        <v>2</v>
      </c>
      <c r="F10" s="65">
        <f>VLOOKUP($A10,'Return Data'!$B$7:$R$2292,9,0)</f>
        <v>-6.0444000000000004</v>
      </c>
      <c r="G10" s="66">
        <f t="shared" si="5"/>
        <v>6</v>
      </c>
      <c r="H10" s="65">
        <f>VLOOKUP($A10,'Return Data'!$B$7:$R$2292,10,0)</f>
        <v>-11.078900000000001</v>
      </c>
      <c r="I10" s="66">
        <f t="shared" ref="I10:I16" si="11">RANK(H10,H$8:H$16,0)</f>
        <v>7</v>
      </c>
      <c r="J10" s="65">
        <f>VLOOKUP($A10,'Return Data'!$B$7:$R$2292,11,0)</f>
        <v>-8.1525999999999996</v>
      </c>
      <c r="K10" s="66">
        <f t="shared" ref="K10:K16" si="12">RANK(J10,J$8:J$16,0)</f>
        <v>9</v>
      </c>
      <c r="L10" s="65">
        <f>VLOOKUP($A10,'Return Data'!$B$7:$R$2292,12,0)</f>
        <v>0.90390000000000004</v>
      </c>
      <c r="M10" s="66">
        <f t="shared" ref="M10:M16" si="13">RANK(L10,L$8:L$16,0)</f>
        <v>8</v>
      </c>
      <c r="N10" s="65">
        <f>VLOOKUP($A10,'Return Data'!$B$7:$R$2292,13,0)</f>
        <v>4.6887999999999996</v>
      </c>
      <c r="O10" s="66">
        <f t="shared" ref="O10:O16" si="14">RANK(N10,N$8:N$16,0)</f>
        <v>4</v>
      </c>
      <c r="P10" s="65">
        <f>VLOOKUP($A10,'Return Data'!$B$7:$R$2292,16,0)</f>
        <v>16.0717</v>
      </c>
      <c r="Q10" s="67">
        <f t="shared" ref="Q10:Q16" si="15">RANK(P10,P$8:P$16,0)</f>
        <v>7</v>
      </c>
    </row>
    <row r="11" spans="1:17" x14ac:dyDescent="0.3">
      <c r="A11" s="63" t="s">
        <v>1912</v>
      </c>
      <c r="B11" s="64">
        <f>VLOOKUP($A11,'Return Data'!$B$7:$R$2292,3,0)</f>
        <v>44616</v>
      </c>
      <c r="C11" s="65">
        <f>VLOOKUP($A11,'Return Data'!$B$7:$R$2292,4,0)</f>
        <v>11.91</v>
      </c>
      <c r="D11" s="65">
        <f>VLOOKUP($A11,'Return Data'!$B$7:$R$2292,8,0)</f>
        <v>-8.8055000000000003</v>
      </c>
      <c r="E11" s="66">
        <f t="shared" si="4"/>
        <v>6</v>
      </c>
      <c r="F11" s="65">
        <f>VLOOKUP($A11,'Return Data'!$B$7:$R$2292,9,0)</f>
        <v>-6.8075000000000001</v>
      </c>
      <c r="G11" s="66">
        <f t="shared" ref="G11" si="16">RANK(F11,F$8:F$16,0)</f>
        <v>8</v>
      </c>
      <c r="H11" s="65">
        <f>VLOOKUP($A11,'Return Data'!$B$7:$R$2292,10,0)</f>
        <v>-9.7727000000000004</v>
      </c>
      <c r="I11" s="66">
        <f t="shared" si="11"/>
        <v>6</v>
      </c>
      <c r="J11" s="65">
        <f>VLOOKUP($A11,'Return Data'!$B$7:$R$2292,11,0)</f>
        <v>0.2525</v>
      </c>
      <c r="K11" s="66">
        <f t="shared" si="12"/>
        <v>2</v>
      </c>
      <c r="L11" s="65"/>
      <c r="M11" s="66"/>
      <c r="N11" s="65"/>
      <c r="O11" s="66"/>
      <c r="P11" s="65">
        <f>VLOOKUP($A11,'Return Data'!$B$7:$R$2292,16,0)</f>
        <v>19.100000000000001</v>
      </c>
      <c r="Q11" s="67">
        <f t="shared" si="15"/>
        <v>3</v>
      </c>
    </row>
    <row r="12" spans="1:17" x14ac:dyDescent="0.3">
      <c r="A12" s="63" t="s">
        <v>1914</v>
      </c>
      <c r="B12" s="64">
        <f>VLOOKUP($A12,'Return Data'!$B$7:$R$2292,3,0)</f>
        <v>44616</v>
      </c>
      <c r="C12" s="65">
        <f>VLOOKUP($A12,'Return Data'!$B$7:$R$2292,4,0)</f>
        <v>11.204000000000001</v>
      </c>
      <c r="D12" s="65">
        <f>VLOOKUP($A12,'Return Data'!$B$7:$R$2292,8,0)</f>
        <v>-9.2058</v>
      </c>
      <c r="E12" s="66">
        <f t="shared" si="4"/>
        <v>8</v>
      </c>
      <c r="F12" s="65">
        <f>VLOOKUP($A12,'Return Data'!$B$7:$R$2292,9,0)</f>
        <v>-5.9515000000000002</v>
      </c>
      <c r="G12" s="66">
        <f t="shared" si="5"/>
        <v>5</v>
      </c>
      <c r="H12" s="65">
        <f>VLOOKUP($A12,'Return Data'!$B$7:$R$2292,10,0)</f>
        <v>-8.6952999999999996</v>
      </c>
      <c r="I12" s="66">
        <f t="shared" si="11"/>
        <v>2</v>
      </c>
      <c r="J12" s="65">
        <f>VLOOKUP($A12,'Return Data'!$B$7:$R$2292,11,0)</f>
        <v>-5.7537000000000003</v>
      </c>
      <c r="K12" s="66">
        <f t="shared" si="12"/>
        <v>7</v>
      </c>
      <c r="L12" s="65">
        <f>VLOOKUP($A12,'Return Data'!$B$7:$R$2292,12,0)</f>
        <v>2.3757000000000001</v>
      </c>
      <c r="M12" s="66">
        <f t="shared" si="13"/>
        <v>7</v>
      </c>
      <c r="N12" s="65"/>
      <c r="O12" s="66"/>
      <c r="P12" s="65">
        <f>VLOOKUP($A12,'Return Data'!$B$7:$R$2292,16,0)</f>
        <v>9.7964000000000002</v>
      </c>
      <c r="Q12" s="67">
        <f t="shared" si="15"/>
        <v>9</v>
      </c>
    </row>
    <row r="13" spans="1:17" x14ac:dyDescent="0.3">
      <c r="A13" s="63" t="s">
        <v>1915</v>
      </c>
      <c r="B13" s="64">
        <f>VLOOKUP($A13,'Return Data'!$B$7:$R$2292,3,0)</f>
        <v>44616</v>
      </c>
      <c r="C13" s="65">
        <f>VLOOKUP($A13,'Return Data'!$B$7:$R$2292,4,0)</f>
        <v>27.533000000000001</v>
      </c>
      <c r="D13" s="65">
        <f>VLOOKUP($A13,'Return Data'!$B$7:$R$2292,8,0)</f>
        <v>-6.8918999999999997</v>
      </c>
      <c r="E13" s="66">
        <f t="shared" si="4"/>
        <v>3</v>
      </c>
      <c r="F13" s="65">
        <f>VLOOKUP($A13,'Return Data'!$B$7:$R$2292,9,0)</f>
        <v>-5.1208</v>
      </c>
      <c r="G13" s="66">
        <f t="shared" si="5"/>
        <v>1</v>
      </c>
      <c r="H13" s="65">
        <f>VLOOKUP($A13,'Return Data'!$B$7:$R$2292,10,0)</f>
        <v>-7.3711000000000002</v>
      </c>
      <c r="I13" s="66">
        <f t="shared" si="11"/>
        <v>1</v>
      </c>
      <c r="J13" s="65">
        <f>VLOOKUP($A13,'Return Data'!$B$7:$R$2292,11,0)</f>
        <v>-3.1006</v>
      </c>
      <c r="K13" s="66">
        <f t="shared" si="12"/>
        <v>5</v>
      </c>
      <c r="L13" s="65">
        <f>VLOOKUP($A13,'Return Data'!$B$7:$R$2292,12,0)</f>
        <v>6.5189000000000004</v>
      </c>
      <c r="M13" s="66">
        <f t="shared" si="13"/>
        <v>4</v>
      </c>
      <c r="N13" s="65"/>
      <c r="O13" s="66"/>
      <c r="P13" s="65">
        <f>VLOOKUP($A13,'Return Data'!$B$7:$R$2292,16,0)</f>
        <v>18.057700000000001</v>
      </c>
      <c r="Q13" s="67">
        <f t="shared" si="15"/>
        <v>4</v>
      </c>
    </row>
    <row r="14" spans="1:17" x14ac:dyDescent="0.3">
      <c r="A14" s="63" t="s">
        <v>1917</v>
      </c>
      <c r="B14" s="64">
        <f>VLOOKUP($A14,'Return Data'!$B$7:$R$2292,3,0)</f>
        <v>44616</v>
      </c>
      <c r="C14" s="65">
        <f>VLOOKUP($A14,'Return Data'!$B$7:$R$2292,4,0)</f>
        <v>16.908300000000001</v>
      </c>
      <c r="D14" s="65">
        <f>VLOOKUP($A14,'Return Data'!$B$7:$R$2292,8,0)</f>
        <v>-14.6153</v>
      </c>
      <c r="E14" s="66">
        <f t="shared" si="4"/>
        <v>9</v>
      </c>
      <c r="F14" s="65">
        <f>VLOOKUP($A14,'Return Data'!$B$7:$R$2292,9,0)</f>
        <v>-10.466100000000001</v>
      </c>
      <c r="G14" s="66">
        <f t="shared" si="5"/>
        <v>9</v>
      </c>
      <c r="H14" s="65">
        <f>VLOOKUP($A14,'Return Data'!$B$7:$R$2292,10,0)</f>
        <v>-9.6064000000000007</v>
      </c>
      <c r="I14" s="66">
        <f t="shared" si="11"/>
        <v>5</v>
      </c>
      <c r="J14" s="65">
        <f>VLOOKUP($A14,'Return Data'!$B$7:$R$2292,11,0)</f>
        <v>0.88180000000000003</v>
      </c>
      <c r="K14" s="66">
        <f t="shared" si="12"/>
        <v>1</v>
      </c>
      <c r="L14" s="65">
        <f>VLOOKUP($A14,'Return Data'!$B$7:$R$2292,12,0)</f>
        <v>13.8744</v>
      </c>
      <c r="M14" s="66">
        <f t="shared" si="13"/>
        <v>1</v>
      </c>
      <c r="N14" s="65"/>
      <c r="O14" s="66"/>
      <c r="P14" s="65">
        <f>VLOOKUP($A14,'Return Data'!$B$7:$R$2292,16,0)</f>
        <v>49.592100000000002</v>
      </c>
      <c r="Q14" s="67">
        <f t="shared" si="15"/>
        <v>1</v>
      </c>
    </row>
    <row r="15" spans="1:17" x14ac:dyDescent="0.3">
      <c r="A15" s="63" t="s">
        <v>51</v>
      </c>
      <c r="B15" s="64">
        <f>VLOOKUP($A15,'Return Data'!$B$7:$R$2292,3,0)</f>
        <v>44616</v>
      </c>
      <c r="C15" s="65">
        <f>VLOOKUP($A15,'Return Data'!$B$7:$R$2292,4,0)</f>
        <v>15.45</v>
      </c>
      <c r="D15" s="65">
        <f>VLOOKUP($A15,'Return Data'!$B$7:$R$2292,8,0)</f>
        <v>-8.0357000000000003</v>
      </c>
      <c r="E15" s="66">
        <f t="shared" si="4"/>
        <v>4</v>
      </c>
      <c r="F15" s="65">
        <f>VLOOKUP($A15,'Return Data'!$B$7:$R$2292,9,0)</f>
        <v>-5.9074</v>
      </c>
      <c r="G15" s="66">
        <f t="shared" si="5"/>
        <v>4</v>
      </c>
      <c r="H15" s="65">
        <f>VLOOKUP($A15,'Return Data'!$B$7:$R$2292,10,0)</f>
        <v>-9.3309999999999995</v>
      </c>
      <c r="I15" s="66">
        <f t="shared" si="11"/>
        <v>3</v>
      </c>
      <c r="J15" s="65">
        <f>VLOOKUP($A15,'Return Data'!$B$7:$R$2292,11,0)</f>
        <v>-5.6776999999999997</v>
      </c>
      <c r="K15" s="66">
        <f t="shared" si="12"/>
        <v>6</v>
      </c>
      <c r="L15" s="65">
        <f>VLOOKUP($A15,'Return Data'!$B$7:$R$2292,12,0)</f>
        <v>4.8167999999999997</v>
      </c>
      <c r="M15" s="66">
        <f t="shared" si="13"/>
        <v>5</v>
      </c>
      <c r="N15" s="65">
        <f>VLOOKUP($A15,'Return Data'!$B$7:$R$2292,13,0)</f>
        <v>7.9664999999999999</v>
      </c>
      <c r="O15" s="66">
        <f t="shared" si="14"/>
        <v>2</v>
      </c>
      <c r="P15" s="65">
        <f>VLOOKUP($A15,'Return Data'!$B$7:$R$2292,16,0)</f>
        <v>18.027200000000001</v>
      </c>
      <c r="Q15" s="67">
        <f t="shared" si="15"/>
        <v>5</v>
      </c>
    </row>
    <row r="16" spans="1:17" x14ac:dyDescent="0.3">
      <c r="A16" s="63" t="s">
        <v>52</v>
      </c>
      <c r="B16" s="64">
        <f>VLOOKUP($A16,'Return Data'!$B$7:$R$2292,3,0)</f>
        <v>44616</v>
      </c>
      <c r="C16" s="65">
        <f>VLOOKUP($A16,'Return Data'!$B$7:$R$2292,4,0)</f>
        <v>676.1723976641</v>
      </c>
      <c r="D16" s="65">
        <f>VLOOKUP($A16,'Return Data'!$B$7:$R$2292,8,0)</f>
        <v>-8.1562999999999999</v>
      </c>
      <c r="E16" s="66">
        <f t="shared" si="4"/>
        <v>5</v>
      </c>
      <c r="F16" s="65">
        <f>VLOOKUP($A16,'Return Data'!$B$7:$R$2292,9,0)</f>
        <v>-5.5587999999999997</v>
      </c>
      <c r="G16" s="66">
        <f t="shared" si="5"/>
        <v>3</v>
      </c>
      <c r="H16" s="65">
        <f>VLOOKUP($A16,'Return Data'!$B$7:$R$2292,10,0)</f>
        <v>-9.4870000000000001</v>
      </c>
      <c r="I16" s="66">
        <f t="shared" si="11"/>
        <v>4</v>
      </c>
      <c r="J16" s="65">
        <f>VLOOKUP($A16,'Return Data'!$B$7:$R$2292,11,0)</f>
        <v>-1.5948</v>
      </c>
      <c r="K16" s="66">
        <f t="shared" si="12"/>
        <v>3</v>
      </c>
      <c r="L16" s="65">
        <f>VLOOKUP($A16,'Return Data'!$B$7:$R$2292,12,0)</f>
        <v>9.6981000000000002</v>
      </c>
      <c r="M16" s="66">
        <f t="shared" si="13"/>
        <v>3</v>
      </c>
      <c r="N16" s="65">
        <f>VLOOKUP($A16,'Return Data'!$B$7:$R$2292,13,0)</f>
        <v>10.747199999999999</v>
      </c>
      <c r="O16" s="66">
        <f t="shared" si="14"/>
        <v>1</v>
      </c>
      <c r="P16" s="65">
        <f>VLOOKUP($A16,'Return Data'!$B$7:$R$2292,16,0)</f>
        <v>14.4755</v>
      </c>
      <c r="Q16" s="67">
        <f t="shared" si="15"/>
        <v>8</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-8.6715555555555568</v>
      </c>
      <c r="E18" s="74"/>
      <c r="F18" s="75">
        <f>AVERAGE(F8:F16)</f>
        <v>-6.4371888888888895</v>
      </c>
      <c r="G18" s="74"/>
      <c r="H18" s="75">
        <f>AVERAGE(H8:H16)</f>
        <v>-9.9614666666666682</v>
      </c>
      <c r="I18" s="74"/>
      <c r="J18" s="75">
        <f>AVERAGE(J8:J16)</f>
        <v>-3.6494444444444443</v>
      </c>
      <c r="K18" s="74"/>
      <c r="L18" s="75">
        <f>AVERAGE(L8:L16)</f>
        <v>6.8582125000000005</v>
      </c>
      <c r="M18" s="74"/>
      <c r="N18" s="75">
        <f>AVERAGE(N8:N16)</f>
        <v>7.1607500000000002</v>
      </c>
      <c r="O18" s="74"/>
      <c r="P18" s="75">
        <f>AVERAGE(P8:P16)</f>
        <v>20.304755555555559</v>
      </c>
      <c r="Q18" s="76"/>
    </row>
    <row r="19" spans="1:17" x14ac:dyDescent="0.3">
      <c r="A19" s="73" t="s">
        <v>28</v>
      </c>
      <c r="B19" s="74"/>
      <c r="C19" s="74"/>
      <c r="D19" s="75">
        <f>MIN(D8:D16)</f>
        <v>-14.6153</v>
      </c>
      <c r="E19" s="74"/>
      <c r="F19" s="75">
        <f>MIN(F8:F16)</f>
        <v>-10.466100000000001</v>
      </c>
      <c r="G19" s="74"/>
      <c r="H19" s="75">
        <f>MIN(H8:H16)</f>
        <v>-12.4253</v>
      </c>
      <c r="I19" s="74"/>
      <c r="J19" s="75">
        <f>MIN(J8:J16)</f>
        <v>-8.1525999999999996</v>
      </c>
      <c r="K19" s="74"/>
      <c r="L19" s="75">
        <f>MIN(L8:L16)</f>
        <v>0.90390000000000004</v>
      </c>
      <c r="M19" s="74"/>
      <c r="N19" s="75">
        <f>MIN(N8:N16)</f>
        <v>4.6887999999999996</v>
      </c>
      <c r="O19" s="74"/>
      <c r="P19" s="75">
        <f>MIN(P8:P16)</f>
        <v>9.7964000000000002</v>
      </c>
      <c r="Q19" s="76"/>
    </row>
    <row r="20" spans="1:17" ht="15" thickBot="1" x14ac:dyDescent="0.35">
      <c r="A20" s="77" t="s">
        <v>29</v>
      </c>
      <c r="B20" s="78"/>
      <c r="C20" s="78"/>
      <c r="D20" s="79">
        <f>MAX(D8:D16)</f>
        <v>-6.5647000000000002</v>
      </c>
      <c r="E20" s="78"/>
      <c r="F20" s="79">
        <f>MAX(F8:F16)</f>
        <v>-5.1208</v>
      </c>
      <c r="G20" s="78"/>
      <c r="H20" s="79">
        <f>MAX(H8:H16)</f>
        <v>-7.3711000000000002</v>
      </c>
      <c r="I20" s="78"/>
      <c r="J20" s="79">
        <f>MAX(J8:J16)</f>
        <v>0.88180000000000003</v>
      </c>
      <c r="K20" s="78"/>
      <c r="L20" s="79">
        <f>MAX(L8:L16)</f>
        <v>13.8744</v>
      </c>
      <c r="M20" s="78"/>
      <c r="N20" s="79">
        <f>MAX(N8:N16)</f>
        <v>10.747199999999999</v>
      </c>
      <c r="O20" s="78"/>
      <c r="P20" s="79">
        <f>MAX(P8:P16)</f>
        <v>49.592100000000002</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1357</v>
      </c>
      <c r="B8" s="64">
        <f>VLOOKUP($A8,'Return Data'!$B$7:$R$2292,3,0)</f>
        <v>44616</v>
      </c>
      <c r="C8" s="65">
        <f>VLOOKUP($A8,'Return Data'!$B$7:$R$2292,4,0)</f>
        <v>40.289700000000003</v>
      </c>
      <c r="D8" s="65">
        <f>VLOOKUP($A8,'Return Data'!$B$7:$R$2292,9,0)</f>
        <v>4.7268999999999997</v>
      </c>
      <c r="E8" s="66">
        <f t="shared" ref="E8:E32" si="0">RANK(D8,D$8:D$32,0)</f>
        <v>17</v>
      </c>
      <c r="F8" s="65">
        <f>VLOOKUP($A8,'Return Data'!$B$7:$R$2292,10,0)</f>
        <v>3.613</v>
      </c>
      <c r="G8" s="66">
        <f t="shared" ref="G8:G32" si="1">RANK(F8,F$8:F$32,0)</f>
        <v>8</v>
      </c>
      <c r="H8" s="65">
        <f>VLOOKUP($A8,'Return Data'!$B$7:$R$2292,11,0)</f>
        <v>3.8292000000000002</v>
      </c>
      <c r="I8" s="66">
        <f t="shared" ref="I8:I32" si="2">RANK(H8,H$8:H$32,0)</f>
        <v>6</v>
      </c>
      <c r="J8" s="65">
        <f>VLOOKUP($A8,'Return Data'!$B$7:$R$2292,12,0)</f>
        <v>4.6586999999999996</v>
      </c>
      <c r="K8" s="66">
        <f t="shared" ref="K8:K32" si="3">RANK(J8,J$8:J$32,0)</f>
        <v>5</v>
      </c>
      <c r="L8" s="65">
        <f>VLOOKUP($A8,'Return Data'!$B$7:$R$2292,13,0)</f>
        <v>5.5518999999999998</v>
      </c>
      <c r="M8" s="66">
        <f>RANK(L8,L$8:L$32,0)</f>
        <v>5</v>
      </c>
      <c r="N8" s="65">
        <f>VLOOKUP($A8,'Return Data'!$B$7:$R$2292,17,0)</f>
        <v>7.7770999999999999</v>
      </c>
      <c r="O8" s="66">
        <f>RANK(N8,N$8:N$32,0)</f>
        <v>3</v>
      </c>
      <c r="P8" s="65">
        <f>VLOOKUP($A8,'Return Data'!$B$7:$R$2292,14,0)</f>
        <v>8.4151000000000007</v>
      </c>
      <c r="Q8" s="66">
        <f>RANK(P8,P$8:P$32,0)</f>
        <v>3</v>
      </c>
      <c r="R8" s="65">
        <f>VLOOKUP($A8,'Return Data'!$B$7:$R$2292,16,0)</f>
        <v>9.0670999999999999</v>
      </c>
      <c r="S8" s="67">
        <f>RANK(R8,R$8:R$32,0)</f>
        <v>1</v>
      </c>
    </row>
    <row r="9" spans="1:19" x14ac:dyDescent="0.3">
      <c r="A9" s="82" t="s">
        <v>1358</v>
      </c>
      <c r="B9" s="64">
        <f>VLOOKUP($A9,'Return Data'!$B$7:$R$2292,3,0)</f>
        <v>44616</v>
      </c>
      <c r="C9" s="65">
        <f>VLOOKUP($A9,'Return Data'!$B$7:$R$2292,4,0)</f>
        <v>26.546299999999999</v>
      </c>
      <c r="D9" s="65">
        <f>VLOOKUP($A9,'Return Data'!$B$7:$R$2292,9,0)</f>
        <v>4.7427000000000001</v>
      </c>
      <c r="E9" s="66">
        <f t="shared" si="0"/>
        <v>16</v>
      </c>
      <c r="F9" s="65">
        <f>VLOOKUP($A9,'Return Data'!$B$7:$R$2292,10,0)</f>
        <v>3.8464999999999998</v>
      </c>
      <c r="G9" s="66">
        <f t="shared" si="1"/>
        <v>5</v>
      </c>
      <c r="H9" s="65">
        <f>VLOOKUP($A9,'Return Data'!$B$7:$R$2292,11,0)</f>
        <v>3.8771</v>
      </c>
      <c r="I9" s="66">
        <f t="shared" si="2"/>
        <v>5</v>
      </c>
      <c r="J9" s="65">
        <f>VLOOKUP($A9,'Return Data'!$B$7:$R$2292,12,0)</f>
        <v>4.4063999999999997</v>
      </c>
      <c r="K9" s="66">
        <f t="shared" si="3"/>
        <v>8</v>
      </c>
      <c r="L9" s="65">
        <f>VLOOKUP($A9,'Return Data'!$B$7:$R$2292,13,0)</f>
        <v>5.0556000000000001</v>
      </c>
      <c r="M9" s="66">
        <f t="shared" ref="M9:M32" si="4">RANK(L9,L$8:L$32,0)</f>
        <v>13</v>
      </c>
      <c r="N9" s="65">
        <f>VLOOKUP($A9,'Return Data'!$B$7:$R$2292,17,0)</f>
        <v>6.8436000000000003</v>
      </c>
      <c r="O9" s="66">
        <f t="shared" ref="O9:O32" si="5">RANK(N9,N$8:N$32,0)</f>
        <v>7</v>
      </c>
      <c r="P9" s="65">
        <f>VLOOKUP($A9,'Return Data'!$B$7:$R$2292,14,0)</f>
        <v>8.2556999999999992</v>
      </c>
      <c r="Q9" s="66">
        <f t="shared" ref="Q9:Q32" si="6">RANK(P9,P$8:P$32,0)</f>
        <v>5</v>
      </c>
      <c r="R9" s="65">
        <f>VLOOKUP($A9,'Return Data'!$B$7:$R$2292,16,0)</f>
        <v>8.5536999999999992</v>
      </c>
      <c r="S9" s="67">
        <f t="shared" ref="S9:S32" si="7">RANK(R9,R$8:R$32,0)</f>
        <v>3</v>
      </c>
    </row>
    <row r="10" spans="1:19" x14ac:dyDescent="0.3">
      <c r="A10" s="82" t="s">
        <v>1361</v>
      </c>
      <c r="B10" s="64">
        <f>VLOOKUP($A10,'Return Data'!$B$7:$R$2292,3,0)</f>
        <v>44616</v>
      </c>
      <c r="C10" s="65">
        <f>VLOOKUP($A10,'Return Data'!$B$7:$R$2292,4,0)</f>
        <v>25.144100000000002</v>
      </c>
      <c r="D10" s="65">
        <f>VLOOKUP($A10,'Return Data'!$B$7:$R$2292,9,0)</f>
        <v>4.8147000000000002</v>
      </c>
      <c r="E10" s="66">
        <f t="shared" si="0"/>
        <v>13</v>
      </c>
      <c r="F10" s="65">
        <f>VLOOKUP($A10,'Return Data'!$B$7:$R$2292,10,0)</f>
        <v>3.8443000000000001</v>
      </c>
      <c r="G10" s="66">
        <f t="shared" si="1"/>
        <v>6</v>
      </c>
      <c r="H10" s="65">
        <f>VLOOKUP($A10,'Return Data'!$B$7:$R$2292,11,0)</f>
        <v>3.7286000000000001</v>
      </c>
      <c r="I10" s="66">
        <f t="shared" si="2"/>
        <v>10</v>
      </c>
      <c r="J10" s="65">
        <f>VLOOKUP($A10,'Return Data'!$B$7:$R$2292,12,0)</f>
        <v>4.1284999999999998</v>
      </c>
      <c r="K10" s="66">
        <f t="shared" si="3"/>
        <v>11</v>
      </c>
      <c r="L10" s="65">
        <f>VLOOKUP($A10,'Return Data'!$B$7:$R$2292,13,0)</f>
        <v>5.2141999999999999</v>
      </c>
      <c r="M10" s="66">
        <f t="shared" si="4"/>
        <v>9</v>
      </c>
      <c r="N10" s="65">
        <f>VLOOKUP($A10,'Return Data'!$B$7:$R$2292,17,0)</f>
        <v>5.6631</v>
      </c>
      <c r="O10" s="66">
        <f t="shared" si="5"/>
        <v>22</v>
      </c>
      <c r="P10" s="65">
        <f>VLOOKUP($A10,'Return Data'!$B$7:$R$2292,14,0)</f>
        <v>7.2534000000000001</v>
      </c>
      <c r="Q10" s="66">
        <f t="shared" si="6"/>
        <v>16</v>
      </c>
      <c r="R10" s="65">
        <f>VLOOKUP($A10,'Return Data'!$B$7:$R$2292,16,0)</f>
        <v>8.4284999999999997</v>
      </c>
      <c r="S10" s="67">
        <f t="shared" si="7"/>
        <v>7</v>
      </c>
    </row>
    <row r="11" spans="1:19" x14ac:dyDescent="0.3">
      <c r="A11" s="82" t="s">
        <v>1363</v>
      </c>
      <c r="B11" s="64">
        <f>VLOOKUP($A11,'Return Data'!$B$7:$R$2292,3,0)</f>
        <v>44616</v>
      </c>
      <c r="C11" s="65">
        <f>VLOOKUP($A11,'Return Data'!$B$7:$R$2292,4,0)</f>
        <v>26.963699999999999</v>
      </c>
      <c r="D11" s="65">
        <f>VLOOKUP($A11,'Return Data'!$B$7:$R$2292,9,0)</f>
        <v>6.9443999999999999</v>
      </c>
      <c r="E11" s="66">
        <f t="shared" si="0"/>
        <v>3</v>
      </c>
      <c r="F11" s="65">
        <f>VLOOKUP($A11,'Return Data'!$B$7:$R$2292,10,0)</f>
        <v>4.2382</v>
      </c>
      <c r="G11" s="66">
        <f t="shared" si="1"/>
        <v>3</v>
      </c>
      <c r="H11" s="65">
        <f>VLOOKUP($A11,'Return Data'!$B$7:$R$2292,11,0)</f>
        <v>3.7823000000000002</v>
      </c>
      <c r="I11" s="66">
        <f t="shared" si="2"/>
        <v>7</v>
      </c>
      <c r="J11" s="65">
        <f>VLOOKUP($A11,'Return Data'!$B$7:$R$2292,12,0)</f>
        <v>4.3396999999999997</v>
      </c>
      <c r="K11" s="66">
        <f t="shared" si="3"/>
        <v>9</v>
      </c>
      <c r="L11" s="65">
        <f>VLOOKUP($A11,'Return Data'!$B$7:$R$2292,13,0)</f>
        <v>5.4316000000000004</v>
      </c>
      <c r="M11" s="66">
        <f t="shared" si="4"/>
        <v>6</v>
      </c>
      <c r="N11" s="65">
        <f>VLOOKUP($A11,'Return Data'!$B$7:$R$2292,17,0)</f>
        <v>6.5881999999999996</v>
      </c>
      <c r="O11" s="66">
        <f t="shared" si="5"/>
        <v>9</v>
      </c>
      <c r="P11" s="65">
        <f>VLOOKUP($A11,'Return Data'!$B$7:$R$2292,14,0)</f>
        <v>7.4596999999999998</v>
      </c>
      <c r="Q11" s="66">
        <f t="shared" si="6"/>
        <v>15</v>
      </c>
      <c r="R11" s="65">
        <f>VLOOKUP($A11,'Return Data'!$B$7:$R$2292,16,0)</f>
        <v>8.1625999999999994</v>
      </c>
      <c r="S11" s="67">
        <f t="shared" si="7"/>
        <v>12</v>
      </c>
    </row>
    <row r="12" spans="1:19" x14ac:dyDescent="0.3">
      <c r="A12" s="82" t="s">
        <v>1364</v>
      </c>
      <c r="B12" s="64">
        <f>VLOOKUP($A12,'Return Data'!$B$7:$R$2292,3,0)</f>
        <v>44616</v>
      </c>
      <c r="C12" s="65">
        <f>VLOOKUP($A12,'Return Data'!$B$7:$R$2292,4,0)</f>
        <v>18.801300000000001</v>
      </c>
      <c r="D12" s="65">
        <f>VLOOKUP($A12,'Return Data'!$B$7:$R$2292,9,0)</f>
        <v>3.6372</v>
      </c>
      <c r="E12" s="66">
        <f t="shared" si="0"/>
        <v>22</v>
      </c>
      <c r="F12" s="65">
        <f>VLOOKUP($A12,'Return Data'!$B$7:$R$2292,10,0)</f>
        <v>2.8073000000000001</v>
      </c>
      <c r="G12" s="66">
        <f t="shared" si="1"/>
        <v>22</v>
      </c>
      <c r="H12" s="65">
        <f>VLOOKUP($A12,'Return Data'!$B$7:$R$2292,11,0)</f>
        <v>2.4297</v>
      </c>
      <c r="I12" s="66">
        <f t="shared" si="2"/>
        <v>25</v>
      </c>
      <c r="J12" s="65">
        <f>VLOOKUP($A12,'Return Data'!$B$7:$R$2292,12,0)</f>
        <v>2.7867000000000002</v>
      </c>
      <c r="K12" s="66">
        <f t="shared" si="3"/>
        <v>25</v>
      </c>
      <c r="L12" s="65">
        <f>VLOOKUP($A12,'Return Data'!$B$7:$R$2292,13,0)</f>
        <v>3.8</v>
      </c>
      <c r="M12" s="66">
        <f t="shared" si="4"/>
        <v>25</v>
      </c>
      <c r="N12" s="65">
        <f>VLOOKUP($A12,'Return Data'!$B$7:$R$2292,17,0)</f>
        <v>-0.18640000000000001</v>
      </c>
      <c r="O12" s="66">
        <f t="shared" si="5"/>
        <v>25</v>
      </c>
      <c r="P12" s="65">
        <f>VLOOKUP($A12,'Return Data'!$B$7:$R$2292,14,0)</f>
        <v>-3.6349</v>
      </c>
      <c r="Q12" s="66">
        <f t="shared" si="6"/>
        <v>24</v>
      </c>
      <c r="R12" s="65">
        <f>VLOOKUP($A12,'Return Data'!$B$7:$R$2292,16,0)</f>
        <v>4.5247999999999999</v>
      </c>
      <c r="S12" s="67">
        <f t="shared" si="7"/>
        <v>25</v>
      </c>
    </row>
    <row r="13" spans="1:19" x14ac:dyDescent="0.3">
      <c r="A13" s="82" t="s">
        <v>1366</v>
      </c>
      <c r="B13" s="64">
        <f>VLOOKUP($A13,'Return Data'!$B$7:$R$2292,3,0)</f>
        <v>44616</v>
      </c>
      <c r="C13" s="65">
        <f>VLOOKUP($A13,'Return Data'!$B$7:$R$2292,4,0)</f>
        <v>22.3446</v>
      </c>
      <c r="D13" s="65">
        <f>VLOOKUP($A13,'Return Data'!$B$7:$R$2292,9,0)</f>
        <v>4.2305999999999999</v>
      </c>
      <c r="E13" s="66">
        <f t="shared" si="0"/>
        <v>20</v>
      </c>
      <c r="F13" s="65">
        <f>VLOOKUP($A13,'Return Data'!$B$7:$R$2292,10,0)</f>
        <v>3.2183000000000002</v>
      </c>
      <c r="G13" s="66">
        <f t="shared" si="1"/>
        <v>14</v>
      </c>
      <c r="H13" s="65">
        <f>VLOOKUP($A13,'Return Data'!$B$7:$R$2292,11,0)</f>
        <v>2.8776000000000002</v>
      </c>
      <c r="I13" s="66">
        <f t="shared" si="2"/>
        <v>24</v>
      </c>
      <c r="J13" s="65">
        <f>VLOOKUP($A13,'Return Data'!$B$7:$R$2292,12,0)</f>
        <v>3.4506000000000001</v>
      </c>
      <c r="K13" s="66">
        <f t="shared" si="3"/>
        <v>24</v>
      </c>
      <c r="L13" s="65">
        <f>VLOOKUP($A13,'Return Data'!$B$7:$R$2292,13,0)</f>
        <v>4.2794999999999996</v>
      </c>
      <c r="M13" s="66">
        <f t="shared" si="4"/>
        <v>24</v>
      </c>
      <c r="N13" s="65">
        <f>VLOOKUP($A13,'Return Data'!$B$7:$R$2292,17,0)</f>
        <v>5.9435000000000002</v>
      </c>
      <c r="O13" s="66">
        <f t="shared" si="5"/>
        <v>18</v>
      </c>
      <c r="P13" s="65">
        <f>VLOOKUP($A13,'Return Data'!$B$7:$R$2292,14,0)</f>
        <v>7.1571999999999996</v>
      </c>
      <c r="Q13" s="66">
        <f t="shared" si="6"/>
        <v>17</v>
      </c>
      <c r="R13" s="65">
        <f>VLOOKUP($A13,'Return Data'!$B$7:$R$2292,16,0)</f>
        <v>7.5347999999999997</v>
      </c>
      <c r="S13" s="67">
        <f t="shared" si="7"/>
        <v>19</v>
      </c>
    </row>
    <row r="14" spans="1:19" x14ac:dyDescent="0.3">
      <c r="A14" s="82" t="s">
        <v>1368</v>
      </c>
      <c r="B14" s="64">
        <f>VLOOKUP($A14,'Return Data'!$B$7:$R$2292,3,0)</f>
        <v>44616</v>
      </c>
      <c r="C14" s="65">
        <f>VLOOKUP($A14,'Return Data'!$B$7:$R$2292,4,0)</f>
        <v>40.380299999999998</v>
      </c>
      <c r="D14" s="65">
        <f>VLOOKUP($A14,'Return Data'!$B$7:$R$2292,9,0)</f>
        <v>5.3808999999999996</v>
      </c>
      <c r="E14" s="66">
        <f t="shared" si="0"/>
        <v>7</v>
      </c>
      <c r="F14" s="65">
        <f>VLOOKUP($A14,'Return Data'!$B$7:$R$2292,10,0)</f>
        <v>3.4558</v>
      </c>
      <c r="G14" s="66">
        <f t="shared" si="1"/>
        <v>9</v>
      </c>
      <c r="H14" s="65">
        <f>VLOOKUP($A14,'Return Data'!$B$7:$R$2292,11,0)</f>
        <v>2.9211</v>
      </c>
      <c r="I14" s="66">
        <f t="shared" si="2"/>
        <v>23</v>
      </c>
      <c r="J14" s="65">
        <f>VLOOKUP($A14,'Return Data'!$B$7:$R$2292,12,0)</f>
        <v>3.7490999999999999</v>
      </c>
      <c r="K14" s="66">
        <f t="shared" si="3"/>
        <v>19</v>
      </c>
      <c r="L14" s="65">
        <f>VLOOKUP($A14,'Return Data'!$B$7:$R$2292,13,0)</f>
        <v>4.6566000000000001</v>
      </c>
      <c r="M14" s="66">
        <f t="shared" si="4"/>
        <v>19</v>
      </c>
      <c r="N14" s="65">
        <f>VLOOKUP($A14,'Return Data'!$B$7:$R$2292,17,0)</f>
        <v>5.9763999999999999</v>
      </c>
      <c r="O14" s="66">
        <f t="shared" si="5"/>
        <v>17</v>
      </c>
      <c r="P14" s="65">
        <f>VLOOKUP($A14,'Return Data'!$B$7:$R$2292,14,0)</f>
        <v>7.5911999999999997</v>
      </c>
      <c r="Q14" s="66">
        <f t="shared" si="6"/>
        <v>12</v>
      </c>
      <c r="R14" s="65">
        <f>VLOOKUP($A14,'Return Data'!$B$7:$R$2292,16,0)</f>
        <v>8.2387999999999995</v>
      </c>
      <c r="S14" s="67">
        <f t="shared" si="7"/>
        <v>9</v>
      </c>
    </row>
    <row r="15" spans="1:19" x14ac:dyDescent="0.3">
      <c r="A15" s="82" t="s">
        <v>1378</v>
      </c>
      <c r="B15" s="64">
        <f>VLOOKUP($A15,'Return Data'!$B$7:$R$2292,3,0)</f>
        <v>44616</v>
      </c>
      <c r="C15" s="65">
        <f>VLOOKUP($A15,'Return Data'!$B$7:$R$2292,4,0)</f>
        <v>4713.8782000000001</v>
      </c>
      <c r="D15" s="65">
        <f>VLOOKUP($A15,'Return Data'!$B$7:$R$2292,9,0)</f>
        <v>-3.7684000000000002</v>
      </c>
      <c r="E15" s="66">
        <f t="shared" si="0"/>
        <v>25</v>
      </c>
      <c r="F15" s="65">
        <f>VLOOKUP($A15,'Return Data'!$B$7:$R$2292,10,0)</f>
        <v>1.8653</v>
      </c>
      <c r="G15" s="66">
        <f t="shared" si="1"/>
        <v>25</v>
      </c>
      <c r="H15" s="65">
        <f>VLOOKUP($A15,'Return Data'!$B$7:$R$2292,11,0)</f>
        <v>20.596399999999999</v>
      </c>
      <c r="I15" s="66">
        <f t="shared" si="2"/>
        <v>1</v>
      </c>
      <c r="J15" s="65">
        <f>VLOOKUP($A15,'Return Data'!$B$7:$R$2292,12,0)</f>
        <v>11.046799999999999</v>
      </c>
      <c r="K15" s="66">
        <f t="shared" si="3"/>
        <v>2</v>
      </c>
      <c r="L15" s="65">
        <f>VLOOKUP($A15,'Return Data'!$B$7:$R$2292,13,0)</f>
        <v>12.8126</v>
      </c>
      <c r="M15" s="66">
        <f t="shared" si="4"/>
        <v>2</v>
      </c>
      <c r="N15" s="65">
        <f>VLOOKUP($A15,'Return Data'!$B$7:$R$2292,17,0)</f>
        <v>5.9272999999999998</v>
      </c>
      <c r="O15" s="66">
        <f t="shared" si="5"/>
        <v>19</v>
      </c>
      <c r="P15" s="65">
        <f>VLOOKUP($A15,'Return Data'!$B$7:$R$2292,14,0)</f>
        <v>4.4231999999999996</v>
      </c>
      <c r="Q15" s="66">
        <f t="shared" si="6"/>
        <v>20</v>
      </c>
      <c r="R15" s="65">
        <f>VLOOKUP($A15,'Return Data'!$B$7:$R$2292,16,0)</f>
        <v>8.1367999999999991</v>
      </c>
      <c r="S15" s="67">
        <f t="shared" si="7"/>
        <v>13</v>
      </c>
    </row>
    <row r="16" spans="1:19" x14ac:dyDescent="0.3">
      <c r="A16" s="82" t="s">
        <v>1380</v>
      </c>
      <c r="B16" s="64">
        <f>VLOOKUP($A16,'Return Data'!$B$7:$R$2292,3,0)</f>
        <v>44616</v>
      </c>
      <c r="C16" s="65">
        <f>VLOOKUP($A16,'Return Data'!$B$7:$R$2292,4,0)</f>
        <v>26.116599999999998</v>
      </c>
      <c r="D16" s="65">
        <f>VLOOKUP($A16,'Return Data'!$B$7:$R$2292,9,0)</f>
        <v>5.0255999999999998</v>
      </c>
      <c r="E16" s="66">
        <f t="shared" si="0"/>
        <v>9</v>
      </c>
      <c r="F16" s="65">
        <f>VLOOKUP($A16,'Return Data'!$B$7:$R$2292,10,0)</f>
        <v>3.0785999999999998</v>
      </c>
      <c r="G16" s="66">
        <f t="shared" si="1"/>
        <v>19</v>
      </c>
      <c r="H16" s="65">
        <f>VLOOKUP($A16,'Return Data'!$B$7:$R$2292,11,0)</f>
        <v>3.7124999999999999</v>
      </c>
      <c r="I16" s="66">
        <f t="shared" si="2"/>
        <v>12</v>
      </c>
      <c r="J16" s="65">
        <f>VLOOKUP($A16,'Return Data'!$B$7:$R$2292,12,0)</f>
        <v>4.4569999999999999</v>
      </c>
      <c r="K16" s="66">
        <f t="shared" si="3"/>
        <v>7</v>
      </c>
      <c r="L16" s="65">
        <f>VLOOKUP($A16,'Return Data'!$B$7:$R$2292,13,0)</f>
        <v>5.4092000000000002</v>
      </c>
      <c r="M16" s="66">
        <f t="shared" si="4"/>
        <v>7</v>
      </c>
      <c r="N16" s="65">
        <f>VLOOKUP($A16,'Return Data'!$B$7:$R$2292,17,0)</f>
        <v>6.9907000000000004</v>
      </c>
      <c r="O16" s="66">
        <f t="shared" si="5"/>
        <v>6</v>
      </c>
      <c r="P16" s="65">
        <f>VLOOKUP($A16,'Return Data'!$B$7:$R$2292,14,0)</f>
        <v>8.2714999999999996</v>
      </c>
      <c r="Q16" s="66">
        <f t="shared" si="6"/>
        <v>4</v>
      </c>
      <c r="R16" s="65">
        <f>VLOOKUP($A16,'Return Data'!$B$7:$R$2292,16,0)</f>
        <v>8.4323999999999995</v>
      </c>
      <c r="S16" s="67">
        <f t="shared" si="7"/>
        <v>6</v>
      </c>
    </row>
    <row r="17" spans="1:19" x14ac:dyDescent="0.3">
      <c r="A17" s="82" t="s">
        <v>1382</v>
      </c>
      <c r="B17" s="64">
        <f>VLOOKUP($A17,'Return Data'!$B$7:$R$2292,3,0)</f>
        <v>44616</v>
      </c>
      <c r="C17" s="65">
        <f>VLOOKUP($A17,'Return Data'!$B$7:$R$2292,4,0)</f>
        <v>34.944899999999997</v>
      </c>
      <c r="D17" s="65">
        <f>VLOOKUP($A17,'Return Data'!$B$7:$R$2292,9,0)</f>
        <v>5.6776999999999997</v>
      </c>
      <c r="E17" s="66">
        <f t="shared" si="0"/>
        <v>5</v>
      </c>
      <c r="F17" s="65">
        <f>VLOOKUP($A17,'Return Data'!$B$7:$R$2292,10,0)</f>
        <v>3.8332000000000002</v>
      </c>
      <c r="G17" s="66">
        <f t="shared" si="1"/>
        <v>7</v>
      </c>
      <c r="H17" s="65">
        <f>VLOOKUP($A17,'Return Data'!$B$7:$R$2292,11,0)</f>
        <v>3.2875999999999999</v>
      </c>
      <c r="I17" s="66">
        <f t="shared" si="2"/>
        <v>16</v>
      </c>
      <c r="J17" s="65">
        <f>VLOOKUP($A17,'Return Data'!$B$7:$R$2292,12,0)</f>
        <v>3.9805999999999999</v>
      </c>
      <c r="K17" s="66">
        <f t="shared" si="3"/>
        <v>14</v>
      </c>
      <c r="L17" s="65">
        <f>VLOOKUP($A17,'Return Data'!$B$7:$R$2292,13,0)</f>
        <v>5.2100999999999997</v>
      </c>
      <c r="M17" s="66">
        <f t="shared" si="4"/>
        <v>10</v>
      </c>
      <c r="N17" s="65">
        <f>VLOOKUP($A17,'Return Data'!$B$7:$R$2292,17,0)</f>
        <v>4.8551000000000002</v>
      </c>
      <c r="O17" s="66">
        <f t="shared" si="5"/>
        <v>24</v>
      </c>
      <c r="P17" s="65">
        <f>VLOOKUP($A17,'Return Data'!$B$7:$R$2292,14,0)</f>
        <v>3.4298000000000002</v>
      </c>
      <c r="Q17" s="66">
        <f t="shared" si="6"/>
        <v>23</v>
      </c>
      <c r="R17" s="65">
        <f>VLOOKUP($A17,'Return Data'!$B$7:$R$2292,16,0)</f>
        <v>6.7312000000000003</v>
      </c>
      <c r="S17" s="67">
        <f t="shared" si="7"/>
        <v>24</v>
      </c>
    </row>
    <row r="18" spans="1:19" x14ac:dyDescent="0.3">
      <c r="A18" s="82" t="s">
        <v>1384</v>
      </c>
      <c r="B18" s="64">
        <f>VLOOKUP($A18,'Return Data'!$B$7:$R$2292,3,0)</f>
        <v>44616</v>
      </c>
      <c r="C18" s="65">
        <f>VLOOKUP($A18,'Return Data'!$B$7:$R$2292,4,0)</f>
        <v>50.809199999999997</v>
      </c>
      <c r="D18" s="65">
        <f>VLOOKUP($A18,'Return Data'!$B$7:$R$2292,9,0)</f>
        <v>4.1020000000000003</v>
      </c>
      <c r="E18" s="66">
        <f t="shared" si="0"/>
        <v>21</v>
      </c>
      <c r="F18" s="65">
        <f>VLOOKUP($A18,'Return Data'!$B$7:$R$2292,10,0)</f>
        <v>2.2631999999999999</v>
      </c>
      <c r="G18" s="66">
        <f t="shared" si="1"/>
        <v>23</v>
      </c>
      <c r="H18" s="65">
        <f>VLOOKUP($A18,'Return Data'!$B$7:$R$2292,11,0)</f>
        <v>3.7812999999999999</v>
      </c>
      <c r="I18" s="66">
        <f t="shared" si="2"/>
        <v>8</v>
      </c>
      <c r="J18" s="65">
        <f>VLOOKUP($A18,'Return Data'!$B$7:$R$2292,12,0)</f>
        <v>4.2746000000000004</v>
      </c>
      <c r="K18" s="66">
        <f t="shared" si="3"/>
        <v>10</v>
      </c>
      <c r="L18" s="65">
        <f>VLOOKUP($A18,'Return Data'!$B$7:$R$2292,13,0)</f>
        <v>5.1271000000000004</v>
      </c>
      <c r="M18" s="66">
        <f t="shared" si="4"/>
        <v>12</v>
      </c>
      <c r="N18" s="65">
        <f>VLOOKUP($A18,'Return Data'!$B$7:$R$2292,17,0)</f>
        <v>7.1001000000000003</v>
      </c>
      <c r="O18" s="66">
        <f t="shared" si="5"/>
        <v>5</v>
      </c>
      <c r="P18" s="65">
        <f>VLOOKUP($A18,'Return Data'!$B$7:$R$2292,14,0)</f>
        <v>8.5204000000000004</v>
      </c>
      <c r="Q18" s="66">
        <f t="shared" si="6"/>
        <v>1</v>
      </c>
      <c r="R18" s="65">
        <f>VLOOKUP($A18,'Return Data'!$B$7:$R$2292,16,0)</f>
        <v>8.8203999999999994</v>
      </c>
      <c r="S18" s="67">
        <f t="shared" si="7"/>
        <v>2</v>
      </c>
    </row>
    <row r="19" spans="1:19" x14ac:dyDescent="0.3">
      <c r="A19" s="82" t="s">
        <v>1386</v>
      </c>
      <c r="B19" s="64">
        <f>VLOOKUP($A19,'Return Data'!$B$7:$R$2292,3,0)</f>
        <v>44616</v>
      </c>
      <c r="C19" s="65">
        <f>VLOOKUP($A19,'Return Data'!$B$7:$R$2292,4,0)</f>
        <v>24.104099999999999</v>
      </c>
      <c r="D19" s="65">
        <f>VLOOKUP($A19,'Return Data'!$B$7:$R$2292,9,0)</f>
        <v>7.1406000000000001</v>
      </c>
      <c r="E19" s="66">
        <f t="shared" si="0"/>
        <v>2</v>
      </c>
      <c r="F19" s="65">
        <f>VLOOKUP($A19,'Return Data'!$B$7:$R$2292,10,0)</f>
        <v>3.4416000000000002</v>
      </c>
      <c r="G19" s="66">
        <f t="shared" si="1"/>
        <v>10</v>
      </c>
      <c r="H19" s="65">
        <f>VLOOKUP($A19,'Return Data'!$B$7:$R$2292,11,0)</f>
        <v>20.2042</v>
      </c>
      <c r="I19" s="66">
        <f t="shared" si="2"/>
        <v>2</v>
      </c>
      <c r="J19" s="65">
        <f>VLOOKUP($A19,'Return Data'!$B$7:$R$2292,12,0)</f>
        <v>15.287699999999999</v>
      </c>
      <c r="K19" s="66">
        <f t="shared" si="3"/>
        <v>1</v>
      </c>
      <c r="L19" s="65">
        <f>VLOOKUP($A19,'Return Data'!$B$7:$R$2292,13,0)</f>
        <v>13.880699999999999</v>
      </c>
      <c r="M19" s="66">
        <f t="shared" si="4"/>
        <v>1</v>
      </c>
      <c r="N19" s="65">
        <f>VLOOKUP($A19,'Return Data'!$B$7:$R$2292,17,0)</f>
        <v>10.4983</v>
      </c>
      <c r="O19" s="66">
        <f t="shared" si="5"/>
        <v>1</v>
      </c>
      <c r="P19" s="65">
        <f>VLOOKUP($A19,'Return Data'!$B$7:$R$2292,14,0)</f>
        <v>7.6679000000000004</v>
      </c>
      <c r="Q19" s="66">
        <f t="shared" si="6"/>
        <v>10</v>
      </c>
      <c r="R19" s="65">
        <f>VLOOKUP($A19,'Return Data'!$B$7:$R$2292,16,0)</f>
        <v>8.1681000000000008</v>
      </c>
      <c r="S19" s="67">
        <f t="shared" si="7"/>
        <v>11</v>
      </c>
    </row>
    <row r="20" spans="1:19" x14ac:dyDescent="0.3">
      <c r="A20" s="82" t="s">
        <v>1387</v>
      </c>
      <c r="B20" s="64">
        <f>VLOOKUP($A20,'Return Data'!$B$7:$R$2292,3,0)</f>
        <v>44616</v>
      </c>
      <c r="C20" s="65">
        <f>VLOOKUP($A20,'Return Data'!$B$7:$R$2292,4,0)</f>
        <v>48.774700000000003</v>
      </c>
      <c r="D20" s="65">
        <f>VLOOKUP($A20,'Return Data'!$B$7:$R$2292,9,0)</f>
        <v>5.4298999999999999</v>
      </c>
      <c r="E20" s="66">
        <f t="shared" si="0"/>
        <v>6</v>
      </c>
      <c r="F20" s="65">
        <f>VLOOKUP($A20,'Return Data'!$B$7:$R$2292,10,0)</f>
        <v>3.1888000000000001</v>
      </c>
      <c r="G20" s="66">
        <f t="shared" si="1"/>
        <v>17</v>
      </c>
      <c r="H20" s="65">
        <f>VLOOKUP($A20,'Return Data'!$B$7:$R$2292,11,0)</f>
        <v>3.4737</v>
      </c>
      <c r="I20" s="66">
        <f t="shared" si="2"/>
        <v>13</v>
      </c>
      <c r="J20" s="65">
        <f>VLOOKUP($A20,'Return Data'!$B$7:$R$2292,12,0)</f>
        <v>3.9327999999999999</v>
      </c>
      <c r="K20" s="66">
        <f t="shared" si="3"/>
        <v>15</v>
      </c>
      <c r="L20" s="65">
        <f>VLOOKUP($A20,'Return Data'!$B$7:$R$2292,13,0)</f>
        <v>4.8733000000000004</v>
      </c>
      <c r="M20" s="66">
        <f t="shared" si="4"/>
        <v>16</v>
      </c>
      <c r="N20" s="65">
        <f>VLOOKUP($A20,'Return Data'!$B$7:$R$2292,17,0)</f>
        <v>6.3125999999999998</v>
      </c>
      <c r="O20" s="66">
        <f t="shared" si="5"/>
        <v>11</v>
      </c>
      <c r="P20" s="65">
        <f>VLOOKUP($A20,'Return Data'!$B$7:$R$2292,14,0)</f>
        <v>7.7641999999999998</v>
      </c>
      <c r="Q20" s="66">
        <f t="shared" si="6"/>
        <v>8</v>
      </c>
      <c r="R20" s="65">
        <f>VLOOKUP($A20,'Return Data'!$B$7:$R$2292,16,0)</f>
        <v>8.2684999999999995</v>
      </c>
      <c r="S20" s="67">
        <f t="shared" si="7"/>
        <v>8</v>
      </c>
    </row>
    <row r="21" spans="1:19" x14ac:dyDescent="0.3">
      <c r="A21" s="82" t="s">
        <v>1389</v>
      </c>
      <c r="B21" s="64">
        <f>VLOOKUP($A21,'Return Data'!$B$7:$R$2292,3,0)</f>
        <v>44616</v>
      </c>
      <c r="C21" s="65">
        <f>VLOOKUP($A21,'Return Data'!$B$7:$R$2292,4,0)</f>
        <v>1920.0482</v>
      </c>
      <c r="D21" s="65">
        <f>VLOOKUP($A21,'Return Data'!$B$7:$R$2292,9,0)</f>
        <v>2.395</v>
      </c>
      <c r="E21" s="66">
        <f t="shared" si="0"/>
        <v>24</v>
      </c>
      <c r="F21" s="65">
        <f>VLOOKUP($A21,'Return Data'!$B$7:$R$2292,10,0)</f>
        <v>2.2231000000000001</v>
      </c>
      <c r="G21" s="66">
        <f t="shared" si="1"/>
        <v>24</v>
      </c>
      <c r="H21" s="65">
        <f>VLOOKUP($A21,'Return Data'!$B$7:$R$2292,11,0)</f>
        <v>3.0150999999999999</v>
      </c>
      <c r="I21" s="66">
        <f t="shared" si="2"/>
        <v>21</v>
      </c>
      <c r="J21" s="65">
        <f>VLOOKUP($A21,'Return Data'!$B$7:$R$2292,12,0)</f>
        <v>3.7141999999999999</v>
      </c>
      <c r="K21" s="66">
        <f t="shared" si="3"/>
        <v>20</v>
      </c>
      <c r="L21" s="65">
        <f>VLOOKUP($A21,'Return Data'!$B$7:$R$2292,13,0)</f>
        <v>4.4078999999999997</v>
      </c>
      <c r="M21" s="66">
        <f t="shared" si="4"/>
        <v>22</v>
      </c>
      <c r="N21" s="65">
        <f>VLOOKUP($A21,'Return Data'!$B$7:$R$2292,17,0)</f>
        <v>5.2127999999999997</v>
      </c>
      <c r="O21" s="66">
        <f t="shared" si="5"/>
        <v>23</v>
      </c>
      <c r="P21" s="65">
        <f>VLOOKUP($A21,'Return Data'!$B$7:$R$2292,14,0)</f>
        <v>5.5909000000000004</v>
      </c>
      <c r="Q21" s="66">
        <f t="shared" si="6"/>
        <v>18</v>
      </c>
      <c r="R21" s="65">
        <f>VLOOKUP($A21,'Return Data'!$B$7:$R$2292,16,0)</f>
        <v>7.9974999999999996</v>
      </c>
      <c r="S21" s="67">
        <f t="shared" si="7"/>
        <v>15</v>
      </c>
    </row>
    <row r="22" spans="1:19" x14ac:dyDescent="0.3">
      <c r="A22" s="82" t="s">
        <v>1391</v>
      </c>
      <c r="B22" s="64">
        <f>VLOOKUP($A22,'Return Data'!$B$7:$R$2292,3,0)</f>
        <v>44616</v>
      </c>
      <c r="C22" s="65">
        <f>VLOOKUP($A22,'Return Data'!$B$7:$R$2292,4,0)</f>
        <v>3154.9387000000002</v>
      </c>
      <c r="D22" s="65">
        <f>VLOOKUP($A22,'Return Data'!$B$7:$R$2292,9,0)</f>
        <v>5.9603999999999999</v>
      </c>
      <c r="E22" s="66">
        <f t="shared" si="0"/>
        <v>4</v>
      </c>
      <c r="F22" s="65">
        <f>VLOOKUP($A22,'Return Data'!$B$7:$R$2292,10,0)</f>
        <v>3.9897</v>
      </c>
      <c r="G22" s="66">
        <f t="shared" si="1"/>
        <v>4</v>
      </c>
      <c r="H22" s="65">
        <f>VLOOKUP($A22,'Return Data'!$B$7:$R$2292,11,0)</f>
        <v>3.2930000000000001</v>
      </c>
      <c r="I22" s="66">
        <f t="shared" si="2"/>
        <v>15</v>
      </c>
      <c r="J22" s="65">
        <f>VLOOKUP($A22,'Return Data'!$B$7:$R$2292,12,0)</f>
        <v>3.9167000000000001</v>
      </c>
      <c r="K22" s="66">
        <f t="shared" si="3"/>
        <v>17</v>
      </c>
      <c r="L22" s="65">
        <f>VLOOKUP($A22,'Return Data'!$B$7:$R$2292,13,0)</f>
        <v>4.9866000000000001</v>
      </c>
      <c r="M22" s="66">
        <f t="shared" si="4"/>
        <v>15</v>
      </c>
      <c r="N22" s="65">
        <f>VLOOKUP($A22,'Return Data'!$B$7:$R$2292,17,0)</f>
        <v>6.1</v>
      </c>
      <c r="O22" s="66">
        <f t="shared" si="5"/>
        <v>15</v>
      </c>
      <c r="P22" s="65">
        <f>VLOOKUP($A22,'Return Data'!$B$7:$R$2292,14,0)</f>
        <v>7.7460000000000004</v>
      </c>
      <c r="Q22" s="66">
        <f t="shared" si="6"/>
        <v>9</v>
      </c>
      <c r="R22" s="65">
        <f>VLOOKUP($A22,'Return Data'!$B$7:$R$2292,16,0)</f>
        <v>7.9810999999999996</v>
      </c>
      <c r="S22" s="67">
        <f t="shared" si="7"/>
        <v>16</v>
      </c>
    </row>
    <row r="23" spans="1:19" x14ac:dyDescent="0.3">
      <c r="A23" s="82" t="s">
        <v>1395</v>
      </c>
      <c r="B23" s="64">
        <f>VLOOKUP($A23,'Return Data'!$B$7:$R$2292,3,0)</f>
        <v>44616</v>
      </c>
      <c r="C23" s="65">
        <f>VLOOKUP($A23,'Return Data'!$B$7:$R$2292,4,0)</f>
        <v>45.506999999999998</v>
      </c>
      <c r="D23" s="65">
        <f>VLOOKUP($A23,'Return Data'!$B$7:$R$2292,9,0)</f>
        <v>4.7930999999999999</v>
      </c>
      <c r="E23" s="66">
        <f t="shared" si="0"/>
        <v>14</v>
      </c>
      <c r="F23" s="65">
        <f>VLOOKUP($A23,'Return Data'!$B$7:$R$2292,10,0)</f>
        <v>3.1131000000000002</v>
      </c>
      <c r="G23" s="66">
        <f t="shared" si="1"/>
        <v>18</v>
      </c>
      <c r="H23" s="65">
        <f>VLOOKUP($A23,'Return Data'!$B$7:$R$2292,11,0)</f>
        <v>3.7404999999999999</v>
      </c>
      <c r="I23" s="66">
        <f t="shared" si="2"/>
        <v>9</v>
      </c>
      <c r="J23" s="65">
        <f>VLOOKUP($A23,'Return Data'!$B$7:$R$2292,12,0)</f>
        <v>4.5838999999999999</v>
      </c>
      <c r="K23" s="66">
        <f t="shared" si="3"/>
        <v>6</v>
      </c>
      <c r="L23" s="65">
        <f>VLOOKUP($A23,'Return Data'!$B$7:$R$2292,13,0)</f>
        <v>5.3929999999999998</v>
      </c>
      <c r="M23" s="66">
        <f t="shared" si="4"/>
        <v>8</v>
      </c>
      <c r="N23" s="65">
        <f>VLOOKUP($A23,'Return Data'!$B$7:$R$2292,17,0)</f>
        <v>6.6943000000000001</v>
      </c>
      <c r="O23" s="66">
        <f t="shared" si="5"/>
        <v>8</v>
      </c>
      <c r="P23" s="65">
        <f>VLOOKUP($A23,'Return Data'!$B$7:$R$2292,14,0)</f>
        <v>8.1676000000000002</v>
      </c>
      <c r="Q23" s="66">
        <f t="shared" si="6"/>
        <v>6</v>
      </c>
      <c r="R23" s="65">
        <f>VLOOKUP($A23,'Return Data'!$B$7:$R$2292,16,0)</f>
        <v>8.4564000000000004</v>
      </c>
      <c r="S23" s="67">
        <f t="shared" si="7"/>
        <v>5</v>
      </c>
    </row>
    <row r="24" spans="1:19" x14ac:dyDescent="0.3">
      <c r="A24" s="82" t="s">
        <v>1396</v>
      </c>
      <c r="B24" s="64">
        <f>VLOOKUP($A24,'Return Data'!$B$7:$R$2292,3,0)</f>
        <v>44616</v>
      </c>
      <c r="C24" s="65">
        <f>VLOOKUP($A24,'Return Data'!$B$7:$R$2292,4,0)</f>
        <v>22.521000000000001</v>
      </c>
      <c r="D24" s="65">
        <f>VLOOKUP($A24,'Return Data'!$B$7:$R$2292,9,0)</f>
        <v>4.9455999999999998</v>
      </c>
      <c r="E24" s="66">
        <f t="shared" si="0"/>
        <v>11</v>
      </c>
      <c r="F24" s="65">
        <f>VLOOKUP($A24,'Return Data'!$B$7:$R$2292,10,0)</f>
        <v>3.2019000000000002</v>
      </c>
      <c r="G24" s="66">
        <f t="shared" si="1"/>
        <v>15</v>
      </c>
      <c r="H24" s="65">
        <f>VLOOKUP($A24,'Return Data'!$B$7:$R$2292,11,0)</f>
        <v>3.0625</v>
      </c>
      <c r="I24" s="66">
        <f t="shared" si="2"/>
        <v>20</v>
      </c>
      <c r="J24" s="65">
        <f>VLOOKUP($A24,'Return Data'!$B$7:$R$2292,12,0)</f>
        <v>3.6991000000000001</v>
      </c>
      <c r="K24" s="66">
        <f t="shared" si="3"/>
        <v>22</v>
      </c>
      <c r="L24" s="65">
        <f>VLOOKUP($A24,'Return Data'!$B$7:$R$2292,13,0)</f>
        <v>4.6368999999999998</v>
      </c>
      <c r="M24" s="66">
        <f t="shared" si="4"/>
        <v>21</v>
      </c>
      <c r="N24" s="65">
        <f>VLOOKUP($A24,'Return Data'!$B$7:$R$2292,17,0)</f>
        <v>6.1715999999999998</v>
      </c>
      <c r="O24" s="66">
        <f t="shared" si="5"/>
        <v>13</v>
      </c>
      <c r="P24" s="65">
        <f>VLOOKUP($A24,'Return Data'!$B$7:$R$2292,14,0)</f>
        <v>7.5429000000000004</v>
      </c>
      <c r="Q24" s="66">
        <f t="shared" si="6"/>
        <v>13</v>
      </c>
      <c r="R24" s="65">
        <f>VLOOKUP($A24,'Return Data'!$B$7:$R$2292,16,0)</f>
        <v>8.1321999999999992</v>
      </c>
      <c r="S24" s="67">
        <f t="shared" si="7"/>
        <v>14</v>
      </c>
    </row>
    <row r="25" spans="1:19" x14ac:dyDescent="0.3">
      <c r="A25" s="82" t="s">
        <v>1398</v>
      </c>
      <c r="B25" s="64">
        <f>VLOOKUP($A25,'Return Data'!$B$7:$R$2292,3,0)</f>
        <v>44616</v>
      </c>
      <c r="C25" s="65">
        <f>VLOOKUP($A25,'Return Data'!$B$7:$R$2292,4,0)</f>
        <v>12.4361</v>
      </c>
      <c r="D25" s="65">
        <f>VLOOKUP($A25,'Return Data'!$B$7:$R$2292,9,0)</f>
        <v>4.7625000000000002</v>
      </c>
      <c r="E25" s="66">
        <f t="shared" si="0"/>
        <v>15</v>
      </c>
      <c r="F25" s="65">
        <f>VLOOKUP($A25,'Return Data'!$B$7:$R$2292,10,0)</f>
        <v>3.0280999999999998</v>
      </c>
      <c r="G25" s="66">
        <f t="shared" si="1"/>
        <v>20</v>
      </c>
      <c r="H25" s="65">
        <f>VLOOKUP($A25,'Return Data'!$B$7:$R$2292,11,0)</f>
        <v>3.0036999999999998</v>
      </c>
      <c r="I25" s="66">
        <f t="shared" si="2"/>
        <v>22</v>
      </c>
      <c r="J25" s="65">
        <f>VLOOKUP($A25,'Return Data'!$B$7:$R$2292,12,0)</f>
        <v>3.6318000000000001</v>
      </c>
      <c r="K25" s="66">
        <f t="shared" si="3"/>
        <v>23</v>
      </c>
      <c r="L25" s="65">
        <f>VLOOKUP($A25,'Return Data'!$B$7:$R$2292,13,0)</f>
        <v>4.3971</v>
      </c>
      <c r="M25" s="66">
        <f t="shared" si="4"/>
        <v>23</v>
      </c>
      <c r="N25" s="65">
        <f>VLOOKUP($A25,'Return Data'!$B$7:$R$2292,17,0)</f>
        <v>5.6791999999999998</v>
      </c>
      <c r="O25" s="66">
        <f t="shared" si="5"/>
        <v>21</v>
      </c>
      <c r="P25" s="65"/>
      <c r="Q25" s="66"/>
      <c r="R25" s="65">
        <f>VLOOKUP($A25,'Return Data'!$B$7:$R$2292,16,0)</f>
        <v>7.3704000000000001</v>
      </c>
      <c r="S25" s="67">
        <f t="shared" si="7"/>
        <v>21</v>
      </c>
    </row>
    <row r="26" spans="1:19" x14ac:dyDescent="0.3">
      <c r="A26" s="82" t="s">
        <v>1400</v>
      </c>
      <c r="B26" s="64">
        <f>VLOOKUP($A26,'Return Data'!$B$7:$R$2292,3,0)</f>
        <v>44616</v>
      </c>
      <c r="C26" s="65">
        <f>VLOOKUP($A26,'Return Data'!$B$7:$R$2292,4,0)</f>
        <v>13.231299999999999</v>
      </c>
      <c r="D26" s="65">
        <f>VLOOKUP($A26,'Return Data'!$B$7:$R$2292,9,0)</f>
        <v>4.7263000000000002</v>
      </c>
      <c r="E26" s="66">
        <f t="shared" si="0"/>
        <v>18</v>
      </c>
      <c r="F26" s="65">
        <f>VLOOKUP($A26,'Return Data'!$B$7:$R$2292,10,0)</f>
        <v>3.4053</v>
      </c>
      <c r="G26" s="66">
        <f t="shared" si="1"/>
        <v>11</v>
      </c>
      <c r="H26" s="65">
        <f>VLOOKUP($A26,'Return Data'!$B$7:$R$2292,11,0)</f>
        <v>3.1326000000000001</v>
      </c>
      <c r="I26" s="66">
        <f t="shared" si="2"/>
        <v>17</v>
      </c>
      <c r="J26" s="65">
        <f>VLOOKUP($A26,'Return Data'!$B$7:$R$2292,12,0)</f>
        <v>3.9262999999999999</v>
      </c>
      <c r="K26" s="66">
        <f t="shared" si="3"/>
        <v>16</v>
      </c>
      <c r="L26" s="65">
        <f>VLOOKUP($A26,'Return Data'!$B$7:$R$2292,13,0)</f>
        <v>5.0045000000000002</v>
      </c>
      <c r="M26" s="66">
        <f t="shared" si="4"/>
        <v>14</v>
      </c>
      <c r="N26" s="65">
        <f>VLOOKUP($A26,'Return Data'!$B$7:$R$2292,17,0)</f>
        <v>6.0468999999999999</v>
      </c>
      <c r="O26" s="66">
        <f t="shared" si="5"/>
        <v>16</v>
      </c>
      <c r="P26" s="65">
        <f>VLOOKUP($A26,'Return Data'!$B$7:$R$2292,14,0)</f>
        <v>7.524</v>
      </c>
      <c r="Q26" s="66">
        <f t="shared" si="6"/>
        <v>14</v>
      </c>
      <c r="R26" s="65">
        <f>VLOOKUP($A26,'Return Data'!$B$7:$R$2292,16,0)</f>
        <v>7.3498999999999999</v>
      </c>
      <c r="S26" s="67">
        <f t="shared" si="7"/>
        <v>22</v>
      </c>
    </row>
    <row r="27" spans="1:19" x14ac:dyDescent="0.3">
      <c r="A27" s="82" t="s">
        <v>1402</v>
      </c>
      <c r="B27" s="64">
        <f>VLOOKUP($A27,'Return Data'!$B$7:$R$2292,3,0)</f>
        <v>44616</v>
      </c>
      <c r="C27" s="65">
        <f>VLOOKUP($A27,'Return Data'!$B$7:$R$2292,4,0)</f>
        <v>45.352600000000002</v>
      </c>
      <c r="D27" s="65">
        <f>VLOOKUP($A27,'Return Data'!$B$7:$R$2292,9,0)</f>
        <v>7.1672000000000002</v>
      </c>
      <c r="E27" s="66">
        <f t="shared" si="0"/>
        <v>1</v>
      </c>
      <c r="F27" s="65">
        <f>VLOOKUP($A27,'Return Data'!$B$7:$R$2292,10,0)</f>
        <v>4.7789999999999999</v>
      </c>
      <c r="G27" s="66">
        <f t="shared" si="1"/>
        <v>1</v>
      </c>
      <c r="H27" s="65">
        <f>VLOOKUP($A27,'Return Data'!$B$7:$R$2292,11,0)</f>
        <v>4.4135999999999997</v>
      </c>
      <c r="I27" s="66">
        <f t="shared" si="2"/>
        <v>4</v>
      </c>
      <c r="J27" s="65">
        <f>VLOOKUP($A27,'Return Data'!$B$7:$R$2292,12,0)</f>
        <v>5.1757</v>
      </c>
      <c r="K27" s="66">
        <f t="shared" si="3"/>
        <v>4</v>
      </c>
      <c r="L27" s="65">
        <f>VLOOKUP($A27,'Return Data'!$B$7:$R$2292,13,0)</f>
        <v>6.3738999999999999</v>
      </c>
      <c r="M27" s="66">
        <f t="shared" si="4"/>
        <v>4</v>
      </c>
      <c r="N27" s="65">
        <f>VLOOKUP($A27,'Return Data'!$B$7:$R$2292,17,0)</f>
        <v>7.2070999999999996</v>
      </c>
      <c r="O27" s="66">
        <f t="shared" si="5"/>
        <v>4</v>
      </c>
      <c r="P27" s="65">
        <f>VLOOKUP($A27,'Return Data'!$B$7:$R$2292,14,0)</f>
        <v>8.4268999999999998</v>
      </c>
      <c r="Q27" s="66">
        <f t="shared" si="6"/>
        <v>2</v>
      </c>
      <c r="R27" s="65">
        <f>VLOOKUP($A27,'Return Data'!$B$7:$R$2292,16,0)</f>
        <v>8.5424000000000007</v>
      </c>
      <c r="S27" s="67">
        <f t="shared" si="7"/>
        <v>4</v>
      </c>
    </row>
    <row r="28" spans="1:19" x14ac:dyDescent="0.3">
      <c r="A28" s="82" t="s">
        <v>2036</v>
      </c>
      <c r="B28" s="64">
        <f>VLOOKUP($A28,'Return Data'!$B$7:$R$2292,3,0)</f>
        <v>44616</v>
      </c>
      <c r="C28" s="65">
        <f>VLOOKUP($A28,'Return Data'!$B$7:$R$2292,4,0)</f>
        <v>39.4666</v>
      </c>
      <c r="D28" s="65">
        <f>VLOOKUP($A28,'Return Data'!$B$7:$R$2292,9,0)</f>
        <v>4.9702000000000002</v>
      </c>
      <c r="E28" s="66">
        <f t="shared" si="0"/>
        <v>10</v>
      </c>
      <c r="F28" s="65">
        <f>VLOOKUP($A28,'Return Data'!$B$7:$R$2292,10,0)</f>
        <v>3.2799</v>
      </c>
      <c r="G28" s="66">
        <f t="shared" si="1"/>
        <v>13</v>
      </c>
      <c r="H28" s="65">
        <f>VLOOKUP($A28,'Return Data'!$B$7:$R$2292,11,0)</f>
        <v>3.0768</v>
      </c>
      <c r="I28" s="66">
        <f t="shared" si="2"/>
        <v>19</v>
      </c>
      <c r="J28" s="65">
        <f>VLOOKUP($A28,'Return Data'!$B$7:$R$2292,12,0)</f>
        <v>3.7033999999999998</v>
      </c>
      <c r="K28" s="66">
        <f t="shared" si="3"/>
        <v>21</v>
      </c>
      <c r="L28" s="65">
        <f>VLOOKUP($A28,'Return Data'!$B$7:$R$2292,13,0)</f>
        <v>4.6467999999999998</v>
      </c>
      <c r="M28" s="66">
        <f t="shared" si="4"/>
        <v>20</v>
      </c>
      <c r="N28" s="65">
        <f>VLOOKUP($A28,'Return Data'!$B$7:$R$2292,17,0)</f>
        <v>5.8158000000000003</v>
      </c>
      <c r="O28" s="66">
        <f t="shared" si="5"/>
        <v>20</v>
      </c>
      <c r="P28" s="65">
        <f>VLOOKUP($A28,'Return Data'!$B$7:$R$2292,14,0)</f>
        <v>3.9722</v>
      </c>
      <c r="Q28" s="66">
        <f t="shared" si="6"/>
        <v>22</v>
      </c>
      <c r="R28" s="65">
        <f>VLOOKUP($A28,'Return Data'!$B$7:$R$2292,16,0)</f>
        <v>7.3800999999999997</v>
      </c>
      <c r="S28" s="67">
        <f t="shared" si="7"/>
        <v>20</v>
      </c>
    </row>
    <row r="29" spans="1:19" x14ac:dyDescent="0.3">
      <c r="A29" s="82" t="s">
        <v>1403</v>
      </c>
      <c r="B29" s="64">
        <f>VLOOKUP($A29,'Return Data'!$B$7:$R$2292,3,0)</f>
        <v>44616</v>
      </c>
      <c r="C29" s="65">
        <f>VLOOKUP($A29,'Return Data'!$B$7:$R$2292,4,0)</f>
        <v>27.123100000000001</v>
      </c>
      <c r="D29" s="65">
        <f>VLOOKUP($A29,'Return Data'!$B$7:$R$2292,9,0)</f>
        <v>5.1578999999999997</v>
      </c>
      <c r="E29" s="66">
        <f t="shared" si="0"/>
        <v>8</v>
      </c>
      <c r="F29" s="65">
        <f>VLOOKUP($A29,'Return Data'!$B$7:$R$2292,10,0)</f>
        <v>3.1968000000000001</v>
      </c>
      <c r="G29" s="66">
        <f t="shared" si="1"/>
        <v>16</v>
      </c>
      <c r="H29" s="65">
        <f>VLOOKUP($A29,'Return Data'!$B$7:$R$2292,11,0)</f>
        <v>3.4502999999999999</v>
      </c>
      <c r="I29" s="66">
        <f t="shared" si="2"/>
        <v>14</v>
      </c>
      <c r="J29" s="65">
        <f>VLOOKUP($A29,'Return Data'!$B$7:$R$2292,12,0)</f>
        <v>4.0854999999999997</v>
      </c>
      <c r="K29" s="66">
        <f t="shared" si="3"/>
        <v>12</v>
      </c>
      <c r="L29" s="65">
        <f>VLOOKUP($A29,'Return Data'!$B$7:$R$2292,13,0)</f>
        <v>4.6811999999999996</v>
      </c>
      <c r="M29" s="66">
        <f t="shared" si="4"/>
        <v>18</v>
      </c>
      <c r="N29" s="65">
        <f>VLOOKUP($A29,'Return Data'!$B$7:$R$2292,17,0)</f>
        <v>6.1153000000000004</v>
      </c>
      <c r="O29" s="66">
        <f t="shared" si="5"/>
        <v>14</v>
      </c>
      <c r="P29" s="65">
        <f>VLOOKUP($A29,'Return Data'!$B$7:$R$2292,14,0)</f>
        <v>7.6616999999999997</v>
      </c>
      <c r="Q29" s="66">
        <f t="shared" si="6"/>
        <v>11</v>
      </c>
      <c r="R29" s="65">
        <f>VLOOKUP($A29,'Return Data'!$B$7:$R$2292,16,0)</f>
        <v>8.1745999999999999</v>
      </c>
      <c r="S29" s="67">
        <f t="shared" si="7"/>
        <v>10</v>
      </c>
    </row>
    <row r="30" spans="1:19" x14ac:dyDescent="0.3">
      <c r="A30" s="82" t="s">
        <v>2014</v>
      </c>
      <c r="B30" s="64">
        <f>VLOOKUP($A30,'Return Data'!$B$7:$R$2292,3,0)</f>
        <v>44616</v>
      </c>
      <c r="C30" s="65">
        <f>VLOOKUP($A30,'Return Data'!$B$7:$R$2292,4,0)</f>
        <v>37.921599999999998</v>
      </c>
      <c r="D30" s="65">
        <f>VLOOKUP($A30,'Return Data'!$B$7:$R$2292,9,0)</f>
        <v>4.5663</v>
      </c>
      <c r="E30" s="66">
        <f t="shared" si="0"/>
        <v>19</v>
      </c>
      <c r="F30" s="65">
        <f>VLOOKUP($A30,'Return Data'!$B$7:$R$2292,10,0)</f>
        <v>4.3747999999999996</v>
      </c>
      <c r="G30" s="66">
        <f t="shared" si="1"/>
        <v>2</v>
      </c>
      <c r="H30" s="65">
        <f>VLOOKUP($A30,'Return Data'!$B$7:$R$2292,11,0)</f>
        <v>3.7143000000000002</v>
      </c>
      <c r="I30" s="66">
        <f t="shared" si="2"/>
        <v>11</v>
      </c>
      <c r="J30" s="65">
        <f>VLOOKUP($A30,'Return Data'!$B$7:$R$2292,12,0)</f>
        <v>4.0594999999999999</v>
      </c>
      <c r="K30" s="66">
        <f t="shared" si="3"/>
        <v>13</v>
      </c>
      <c r="L30" s="65">
        <f>VLOOKUP($A30,'Return Data'!$B$7:$R$2292,13,0)</f>
        <v>5.1820000000000004</v>
      </c>
      <c r="M30" s="66">
        <f t="shared" si="4"/>
        <v>11</v>
      </c>
      <c r="N30" s="65">
        <f>VLOOKUP($A30,'Return Data'!$B$7:$R$2292,17,0)</f>
        <v>6.3010000000000002</v>
      </c>
      <c r="O30" s="66">
        <f t="shared" si="5"/>
        <v>12</v>
      </c>
      <c r="P30" s="65">
        <f>VLOOKUP($A30,'Return Data'!$B$7:$R$2292,14,0)</f>
        <v>4.0534999999999997</v>
      </c>
      <c r="Q30" s="66">
        <f t="shared" si="6"/>
        <v>21</v>
      </c>
      <c r="R30" s="65">
        <f>VLOOKUP($A30,'Return Data'!$B$7:$R$2292,16,0)</f>
        <v>7.1151999999999997</v>
      </c>
      <c r="S30" s="67">
        <f t="shared" si="7"/>
        <v>23</v>
      </c>
    </row>
    <row r="31" spans="1:19" x14ac:dyDescent="0.3">
      <c r="A31" s="82" t="s">
        <v>1408</v>
      </c>
      <c r="B31" s="64">
        <f>VLOOKUP($A31,'Return Data'!$B$7:$R$2292,3,0)</f>
        <v>44616</v>
      </c>
      <c r="C31" s="65">
        <f>VLOOKUP($A31,'Return Data'!$B$7:$R$2292,4,0)</f>
        <v>42.109900000000003</v>
      </c>
      <c r="D31" s="65">
        <f>VLOOKUP($A31,'Return Data'!$B$7:$R$2292,9,0)</f>
        <v>4.843</v>
      </c>
      <c r="E31" s="66">
        <f t="shared" si="0"/>
        <v>12</v>
      </c>
      <c r="F31" s="65">
        <f>VLOOKUP($A31,'Return Data'!$B$7:$R$2292,10,0)</f>
        <v>3.3424</v>
      </c>
      <c r="G31" s="66">
        <f t="shared" si="1"/>
        <v>12</v>
      </c>
      <c r="H31" s="65">
        <f>VLOOKUP($A31,'Return Data'!$B$7:$R$2292,11,0)</f>
        <v>3.1153</v>
      </c>
      <c r="I31" s="66">
        <f t="shared" si="2"/>
        <v>18</v>
      </c>
      <c r="J31" s="65">
        <f>VLOOKUP($A31,'Return Data'!$B$7:$R$2292,12,0)</f>
        <v>3.8016999999999999</v>
      </c>
      <c r="K31" s="66">
        <f t="shared" si="3"/>
        <v>18</v>
      </c>
      <c r="L31" s="65">
        <f>VLOOKUP($A31,'Return Data'!$B$7:$R$2292,13,0)</f>
        <v>4.7131999999999996</v>
      </c>
      <c r="M31" s="66">
        <f t="shared" si="4"/>
        <v>17</v>
      </c>
      <c r="N31" s="65">
        <f>VLOOKUP($A31,'Return Data'!$B$7:$R$2292,17,0)</f>
        <v>6.3536999999999999</v>
      </c>
      <c r="O31" s="66">
        <f t="shared" si="5"/>
        <v>10</v>
      </c>
      <c r="P31" s="65">
        <f>VLOOKUP($A31,'Return Data'!$B$7:$R$2292,14,0)</f>
        <v>7.8583999999999996</v>
      </c>
      <c r="Q31" s="66">
        <f t="shared" si="6"/>
        <v>7</v>
      </c>
      <c r="R31" s="65">
        <f>VLOOKUP($A31,'Return Data'!$B$7:$R$2292,16,0)</f>
        <v>7.8087</v>
      </c>
      <c r="S31" s="67">
        <f t="shared" si="7"/>
        <v>17</v>
      </c>
    </row>
    <row r="32" spans="1:19" x14ac:dyDescent="0.3">
      <c r="A32" s="82" t="s">
        <v>1409</v>
      </c>
      <c r="B32" s="64">
        <f>VLOOKUP($A32,'Return Data'!$B$7:$R$2292,3,0)</f>
        <v>44616</v>
      </c>
      <c r="C32" s="65">
        <f>VLOOKUP($A32,'Return Data'!$B$7:$R$2292,4,0)</f>
        <v>26.6205</v>
      </c>
      <c r="D32" s="65">
        <f>VLOOKUP($A32,'Return Data'!$B$7:$R$2292,9,0)</f>
        <v>2.9752999999999998</v>
      </c>
      <c r="E32" s="66">
        <f t="shared" si="0"/>
        <v>23</v>
      </c>
      <c r="F32" s="65">
        <f>VLOOKUP($A32,'Return Data'!$B$7:$R$2292,10,0)</f>
        <v>2.9927000000000001</v>
      </c>
      <c r="G32" s="66">
        <f t="shared" si="1"/>
        <v>21</v>
      </c>
      <c r="H32" s="65">
        <f>VLOOKUP($A32,'Return Data'!$B$7:$R$2292,11,0)</f>
        <v>12.807600000000001</v>
      </c>
      <c r="I32" s="66">
        <f t="shared" si="2"/>
        <v>3</v>
      </c>
      <c r="J32" s="65">
        <f>VLOOKUP($A32,'Return Data'!$B$7:$R$2292,12,0)</f>
        <v>10.6366</v>
      </c>
      <c r="K32" s="66">
        <f t="shared" si="3"/>
        <v>3</v>
      </c>
      <c r="L32" s="65">
        <f>VLOOKUP($A32,'Return Data'!$B$7:$R$2292,13,0)</f>
        <v>9.9393999999999991</v>
      </c>
      <c r="M32" s="66">
        <f t="shared" si="4"/>
        <v>3</v>
      </c>
      <c r="N32" s="65">
        <f>VLOOKUP($A32,'Return Data'!$B$7:$R$2292,17,0)</f>
        <v>9.1684000000000001</v>
      </c>
      <c r="O32" s="66">
        <f t="shared" si="5"/>
        <v>2</v>
      </c>
      <c r="P32" s="65">
        <f>VLOOKUP($A32,'Return Data'!$B$7:$R$2292,14,0)</f>
        <v>5.2084999999999999</v>
      </c>
      <c r="Q32" s="66">
        <f t="shared" si="6"/>
        <v>19</v>
      </c>
      <c r="R32" s="65">
        <f>VLOOKUP($A32,'Return Data'!$B$7:$R$2292,16,0)</f>
        <v>7.5804999999999998</v>
      </c>
      <c r="S32" s="67">
        <f t="shared" si="7"/>
        <v>18</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4.6139039999999998</v>
      </c>
      <c r="E34" s="88"/>
      <c r="F34" s="89">
        <f>AVERAGE(F8:F32)</f>
        <v>3.3448359999999995</v>
      </c>
      <c r="G34" s="88"/>
      <c r="H34" s="89">
        <f>AVERAGE(H8:H32)</f>
        <v>5.133064000000001</v>
      </c>
      <c r="I34" s="88"/>
      <c r="J34" s="89">
        <f>AVERAGE(J8:J32)</f>
        <v>5.0173440000000005</v>
      </c>
      <c r="K34" s="88"/>
      <c r="L34" s="89">
        <f>AVERAGE(L8:L32)</f>
        <v>5.8265959999999994</v>
      </c>
      <c r="M34" s="88"/>
      <c r="N34" s="89">
        <f>AVERAGE(N8:N32)</f>
        <v>6.2862279999999986</v>
      </c>
      <c r="O34" s="88"/>
      <c r="P34" s="89">
        <f>AVERAGE(P8:P32)</f>
        <v>6.5136250000000002</v>
      </c>
      <c r="Q34" s="88"/>
      <c r="R34" s="89">
        <f>AVERAGE(R8:R32)</f>
        <v>7.8782679999999994</v>
      </c>
      <c r="S34" s="90"/>
    </row>
    <row r="35" spans="1:19" x14ac:dyDescent="0.3">
      <c r="A35" s="87" t="s">
        <v>28</v>
      </c>
      <c r="B35" s="88"/>
      <c r="C35" s="88"/>
      <c r="D35" s="89">
        <f>MIN(D8:D32)</f>
        <v>-3.7684000000000002</v>
      </c>
      <c r="E35" s="88"/>
      <c r="F35" s="89">
        <f>MIN(F8:F32)</f>
        <v>1.8653</v>
      </c>
      <c r="G35" s="88"/>
      <c r="H35" s="89">
        <f>MIN(H8:H32)</f>
        <v>2.4297</v>
      </c>
      <c r="I35" s="88"/>
      <c r="J35" s="89">
        <f>MIN(J8:J32)</f>
        <v>2.7867000000000002</v>
      </c>
      <c r="K35" s="88"/>
      <c r="L35" s="89">
        <f>MIN(L8:L32)</f>
        <v>3.8</v>
      </c>
      <c r="M35" s="88"/>
      <c r="N35" s="89">
        <f>MIN(N8:N32)</f>
        <v>-0.18640000000000001</v>
      </c>
      <c r="O35" s="88"/>
      <c r="P35" s="89">
        <f>MIN(P8:P32)</f>
        <v>-3.6349</v>
      </c>
      <c r="Q35" s="88"/>
      <c r="R35" s="89">
        <f>MIN(R8:R32)</f>
        <v>4.5247999999999999</v>
      </c>
      <c r="S35" s="90"/>
    </row>
    <row r="36" spans="1:19" ht="15" thickBot="1" x14ac:dyDescent="0.35">
      <c r="A36" s="91" t="s">
        <v>29</v>
      </c>
      <c r="B36" s="92"/>
      <c r="C36" s="92"/>
      <c r="D36" s="93">
        <f>MAX(D8:D32)</f>
        <v>7.1672000000000002</v>
      </c>
      <c r="E36" s="92"/>
      <c r="F36" s="93">
        <f>MAX(F8:F32)</f>
        <v>4.7789999999999999</v>
      </c>
      <c r="G36" s="92"/>
      <c r="H36" s="93">
        <f>MAX(H8:H32)</f>
        <v>20.596399999999999</v>
      </c>
      <c r="I36" s="92"/>
      <c r="J36" s="93">
        <f>MAX(J8:J32)</f>
        <v>15.287699999999999</v>
      </c>
      <c r="K36" s="92"/>
      <c r="L36" s="93">
        <f>MAX(L8:L32)</f>
        <v>13.880699999999999</v>
      </c>
      <c r="M36" s="92"/>
      <c r="N36" s="93">
        <f>MAX(N8:N32)</f>
        <v>10.4983</v>
      </c>
      <c r="O36" s="92"/>
      <c r="P36" s="93">
        <f>MAX(P8:P32)</f>
        <v>8.5204000000000004</v>
      </c>
      <c r="Q36" s="92"/>
      <c r="R36" s="93">
        <f>MAX(R8:R32)</f>
        <v>9.0670999999999999</v>
      </c>
      <c r="S36" s="94"/>
    </row>
    <row r="37" spans="1:19" x14ac:dyDescent="0.3">
      <c r="A37" s="112" t="s">
        <v>433</v>
      </c>
    </row>
    <row r="38" spans="1:19" x14ac:dyDescent="0.3">
      <c r="A38" s="14" t="s">
        <v>340</v>
      </c>
    </row>
  </sheetData>
  <sheetProtection algorithmName="SHA-512" hashValue="7EXc/47gAnVZpG/s5zQIJpEzMMkJ24wmNtcuprTN08F7R2jhFe0cmw2EVUemlLSjB2mzVQ8nNZMKpM/t2M7RtA==" saltValue="8vCCL5MbfJwxv/68O0TO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1356</v>
      </c>
      <c r="B8" s="64">
        <f>VLOOKUP($A8,'Return Data'!$B$7:$R$2292,3,0)</f>
        <v>44616</v>
      </c>
      <c r="C8" s="65">
        <f>VLOOKUP($A8,'Return Data'!$B$7:$R$2292,4,0)</f>
        <v>38.075400000000002</v>
      </c>
      <c r="D8" s="65">
        <f>VLOOKUP($A8,'Return Data'!$B$7:$R$2292,9,0)</f>
        <v>4.0026999999999999</v>
      </c>
      <c r="E8" s="66">
        <f t="shared" ref="E8:E32" si="0">RANK(D8,D$8:D$32,0)</f>
        <v>15</v>
      </c>
      <c r="F8" s="65">
        <f>VLOOKUP($A8,'Return Data'!$B$7:$R$2292,10,0)</f>
        <v>2.899</v>
      </c>
      <c r="G8" s="66">
        <f t="shared" ref="G8:G32" si="1">RANK(F8,F$8:F$32,0)</f>
        <v>10</v>
      </c>
      <c r="H8" s="65">
        <f>VLOOKUP($A8,'Return Data'!$B$7:$R$2292,11,0)</f>
        <v>3.1135999999999999</v>
      </c>
      <c r="I8" s="66">
        <f t="shared" ref="I8:I32" si="2">RANK(H8,H$8:H$32,0)</f>
        <v>8</v>
      </c>
      <c r="J8" s="65">
        <f>VLOOKUP($A8,'Return Data'!$B$7:$R$2292,12,0)</f>
        <v>3.9335</v>
      </c>
      <c r="K8" s="66">
        <f t="shared" ref="K8:K32" si="3">RANK(J8,J$8:J$32,0)</f>
        <v>6</v>
      </c>
      <c r="L8" s="65">
        <f>VLOOKUP($A8,'Return Data'!$B$7:$R$2292,13,0)</f>
        <v>4.8493000000000004</v>
      </c>
      <c r="M8" s="66">
        <f t="shared" ref="M8:M32" si="4">RANK(L8,L$8:L$32,0)</f>
        <v>6</v>
      </c>
      <c r="N8" s="65">
        <f>VLOOKUP($A8,'Return Data'!$B$7:$R$2292,17,0)</f>
        <v>7.0388000000000002</v>
      </c>
      <c r="O8" s="66">
        <f t="shared" ref="O8:O32" si="5">RANK(N8,N$8:N$32,0)</f>
        <v>3</v>
      </c>
      <c r="P8" s="65">
        <f>VLOOKUP($A8,'Return Data'!$B$7:$R$2292,14,0)</f>
        <v>7.6745999999999999</v>
      </c>
      <c r="Q8" s="66">
        <f t="shared" ref="Q8:Q24" si="6">RANK(P8,P$8:P$32,0)</f>
        <v>3</v>
      </c>
      <c r="R8" s="65">
        <f>VLOOKUP($A8,'Return Data'!$B$7:$R$2292,16,0)</f>
        <v>7.3661000000000003</v>
      </c>
      <c r="S8" s="67">
        <f t="shared" ref="S8:S32" si="7">RANK(R8,R$8:R$32,0)</f>
        <v>13</v>
      </c>
    </row>
    <row r="9" spans="1:19" x14ac:dyDescent="0.3">
      <c r="A9" s="82" t="s">
        <v>1359</v>
      </c>
      <c r="B9" s="64">
        <f>VLOOKUP($A9,'Return Data'!$B$7:$R$2292,3,0)</f>
        <v>44616</v>
      </c>
      <c r="C9" s="65">
        <f>VLOOKUP($A9,'Return Data'!$B$7:$R$2292,4,0)</f>
        <v>24.8154</v>
      </c>
      <c r="D9" s="65">
        <f>VLOOKUP($A9,'Return Data'!$B$7:$R$2292,9,0)</f>
        <v>4.0994000000000002</v>
      </c>
      <c r="E9" s="66">
        <f t="shared" si="0"/>
        <v>13</v>
      </c>
      <c r="F9" s="65">
        <f>VLOOKUP($A9,'Return Data'!$B$7:$R$2292,10,0)</f>
        <v>3.1665999999999999</v>
      </c>
      <c r="G9" s="66">
        <f t="shared" si="1"/>
        <v>5</v>
      </c>
      <c r="H9" s="65">
        <f>VLOOKUP($A9,'Return Data'!$B$7:$R$2292,11,0)</f>
        <v>3.1829999999999998</v>
      </c>
      <c r="I9" s="66">
        <f t="shared" si="2"/>
        <v>7</v>
      </c>
      <c r="J9" s="65">
        <f>VLOOKUP($A9,'Return Data'!$B$7:$R$2292,12,0)</f>
        <v>3.7006000000000001</v>
      </c>
      <c r="K9" s="66">
        <f t="shared" si="3"/>
        <v>8</v>
      </c>
      <c r="L9" s="65">
        <f>VLOOKUP($A9,'Return Data'!$B$7:$R$2292,13,0)</f>
        <v>4.3430999999999997</v>
      </c>
      <c r="M9" s="66">
        <f t="shared" si="4"/>
        <v>12</v>
      </c>
      <c r="N9" s="65">
        <f>VLOOKUP($A9,'Return Data'!$B$7:$R$2292,17,0)</f>
        <v>6.1120999999999999</v>
      </c>
      <c r="O9" s="66">
        <f t="shared" si="5"/>
        <v>7</v>
      </c>
      <c r="P9" s="65">
        <f>VLOOKUP($A9,'Return Data'!$B$7:$R$2292,14,0)</f>
        <v>7.5354000000000001</v>
      </c>
      <c r="Q9" s="66">
        <f t="shared" si="6"/>
        <v>5</v>
      </c>
      <c r="R9" s="65">
        <f>VLOOKUP($A9,'Return Data'!$B$7:$R$2292,16,0)</f>
        <v>7.8015999999999996</v>
      </c>
      <c r="S9" s="67">
        <f t="shared" si="7"/>
        <v>5</v>
      </c>
    </row>
    <row r="10" spans="1:19" x14ac:dyDescent="0.3">
      <c r="A10" s="82" t="s">
        <v>1360</v>
      </c>
      <c r="B10" s="64">
        <f>VLOOKUP($A10,'Return Data'!$B$7:$R$2292,3,0)</f>
        <v>44616</v>
      </c>
      <c r="C10" s="65">
        <f>VLOOKUP($A10,'Return Data'!$B$7:$R$2292,4,0)</f>
        <v>23.695399999999999</v>
      </c>
      <c r="D10" s="65">
        <f>VLOOKUP($A10,'Return Data'!$B$7:$R$2292,9,0)</f>
        <v>4.1237000000000004</v>
      </c>
      <c r="E10" s="66">
        <f t="shared" si="0"/>
        <v>12</v>
      </c>
      <c r="F10" s="65">
        <f>VLOOKUP($A10,'Return Data'!$B$7:$R$2292,10,0)</f>
        <v>3.1541999999999999</v>
      </c>
      <c r="G10" s="66">
        <f t="shared" si="1"/>
        <v>6</v>
      </c>
      <c r="H10" s="65">
        <f>VLOOKUP($A10,'Return Data'!$B$7:$R$2292,11,0)</f>
        <v>3.0327000000000002</v>
      </c>
      <c r="I10" s="66">
        <f t="shared" si="2"/>
        <v>10</v>
      </c>
      <c r="J10" s="65">
        <f>VLOOKUP($A10,'Return Data'!$B$7:$R$2292,12,0)</f>
        <v>3.4127000000000001</v>
      </c>
      <c r="K10" s="66">
        <f t="shared" si="3"/>
        <v>14</v>
      </c>
      <c r="L10" s="65">
        <f>VLOOKUP($A10,'Return Data'!$B$7:$R$2292,13,0)</f>
        <v>4.4581999999999997</v>
      </c>
      <c r="M10" s="66">
        <f t="shared" si="4"/>
        <v>10</v>
      </c>
      <c r="N10" s="65">
        <f>VLOOKUP($A10,'Return Data'!$B$7:$R$2292,17,0)</f>
        <v>4.8973000000000004</v>
      </c>
      <c r="O10" s="66">
        <f t="shared" si="5"/>
        <v>22</v>
      </c>
      <c r="P10" s="65">
        <f>VLOOKUP($A10,'Return Data'!$B$7:$R$2292,14,0)</f>
        <v>6.4999000000000002</v>
      </c>
      <c r="Q10" s="66">
        <f t="shared" si="6"/>
        <v>17</v>
      </c>
      <c r="R10" s="65">
        <f>VLOOKUP($A10,'Return Data'!$B$7:$R$2292,16,0)</f>
        <v>7.6772999999999998</v>
      </c>
      <c r="S10" s="67">
        <f t="shared" si="7"/>
        <v>7</v>
      </c>
    </row>
    <row r="11" spans="1:19" x14ac:dyDescent="0.3">
      <c r="A11" s="82" t="s">
        <v>1362</v>
      </c>
      <c r="B11" s="64">
        <f>VLOOKUP($A11,'Return Data'!$B$7:$R$2292,3,0)</f>
        <v>44616</v>
      </c>
      <c r="C11" s="65">
        <f>VLOOKUP($A11,'Return Data'!$B$7:$R$2292,4,0)</f>
        <v>25.4757</v>
      </c>
      <c r="D11" s="65">
        <f>VLOOKUP($A11,'Return Data'!$B$7:$R$2292,9,0)</f>
        <v>6.2586000000000004</v>
      </c>
      <c r="E11" s="66">
        <f t="shared" si="0"/>
        <v>3</v>
      </c>
      <c r="F11" s="65">
        <f>VLOOKUP($A11,'Return Data'!$B$7:$R$2292,10,0)</f>
        <v>3.5510999999999999</v>
      </c>
      <c r="G11" s="66">
        <f t="shared" si="1"/>
        <v>3</v>
      </c>
      <c r="H11" s="65">
        <f>VLOOKUP($A11,'Return Data'!$B$7:$R$2292,11,0)</f>
        <v>3.0880000000000001</v>
      </c>
      <c r="I11" s="66">
        <f t="shared" si="2"/>
        <v>9</v>
      </c>
      <c r="J11" s="65">
        <f>VLOOKUP($A11,'Return Data'!$B$7:$R$2292,12,0)</f>
        <v>3.6311</v>
      </c>
      <c r="K11" s="66">
        <f t="shared" si="3"/>
        <v>9</v>
      </c>
      <c r="L11" s="65">
        <f>VLOOKUP($A11,'Return Data'!$B$7:$R$2292,13,0)</f>
        <v>4.7050999999999998</v>
      </c>
      <c r="M11" s="66">
        <f t="shared" si="4"/>
        <v>8</v>
      </c>
      <c r="N11" s="65">
        <f>VLOOKUP($A11,'Return Data'!$B$7:$R$2292,17,0)</f>
        <v>5.8524000000000003</v>
      </c>
      <c r="O11" s="66">
        <f t="shared" si="5"/>
        <v>8</v>
      </c>
      <c r="P11" s="65">
        <f>VLOOKUP($A11,'Return Data'!$B$7:$R$2292,14,0)</f>
        <v>6.6654999999999998</v>
      </c>
      <c r="Q11" s="66">
        <f t="shared" si="6"/>
        <v>16</v>
      </c>
      <c r="R11" s="65">
        <f>VLOOKUP($A11,'Return Data'!$B$7:$R$2292,16,0)</f>
        <v>5.5018000000000002</v>
      </c>
      <c r="S11" s="67">
        <f t="shared" si="7"/>
        <v>24</v>
      </c>
    </row>
    <row r="12" spans="1:19" x14ac:dyDescent="0.3">
      <c r="A12" s="82" t="s">
        <v>1365</v>
      </c>
      <c r="B12" s="64">
        <f>VLOOKUP($A12,'Return Data'!$B$7:$R$2292,3,0)</f>
        <v>44616</v>
      </c>
      <c r="C12" s="65">
        <f>VLOOKUP($A12,'Return Data'!$B$7:$R$2292,4,0)</f>
        <v>17.574000000000002</v>
      </c>
      <c r="D12" s="65">
        <f>VLOOKUP($A12,'Return Data'!$B$7:$R$2292,9,0)</f>
        <v>3.3527</v>
      </c>
      <c r="E12" s="66">
        <f t="shared" si="0"/>
        <v>22</v>
      </c>
      <c r="F12" s="65">
        <f>VLOOKUP($A12,'Return Data'!$B$7:$R$2292,10,0)</f>
        <v>2.5264000000000002</v>
      </c>
      <c r="G12" s="66">
        <f t="shared" si="1"/>
        <v>18</v>
      </c>
      <c r="H12" s="65">
        <f>VLOOKUP($A12,'Return Data'!$B$7:$R$2292,11,0)</f>
        <v>2.1484999999999999</v>
      </c>
      <c r="I12" s="66">
        <f t="shared" si="2"/>
        <v>23</v>
      </c>
      <c r="J12" s="65">
        <f>VLOOKUP($A12,'Return Data'!$B$7:$R$2292,12,0)</f>
        <v>2.5066000000000002</v>
      </c>
      <c r="K12" s="66">
        <f t="shared" si="3"/>
        <v>25</v>
      </c>
      <c r="L12" s="65">
        <f>VLOOKUP($A12,'Return Data'!$B$7:$R$2292,13,0)</f>
        <v>3.4586000000000001</v>
      </c>
      <c r="M12" s="66">
        <f t="shared" si="4"/>
        <v>24</v>
      </c>
      <c r="N12" s="65">
        <f>VLOOKUP($A12,'Return Data'!$B$7:$R$2292,17,0)</f>
        <v>-0.62709999999999999</v>
      </c>
      <c r="O12" s="66">
        <f t="shared" si="5"/>
        <v>25</v>
      </c>
      <c r="P12" s="65">
        <f>VLOOKUP($A12,'Return Data'!$B$7:$R$2292,14,0)</f>
        <v>-4.0946999999999996</v>
      </c>
      <c r="Q12" s="66">
        <f t="shared" si="6"/>
        <v>24</v>
      </c>
      <c r="R12" s="65">
        <f>VLOOKUP($A12,'Return Data'!$B$7:$R$2292,16,0)</f>
        <v>4.3658999999999999</v>
      </c>
      <c r="S12" s="67">
        <f t="shared" si="7"/>
        <v>25</v>
      </c>
    </row>
    <row r="13" spans="1:19" x14ac:dyDescent="0.3">
      <c r="A13" s="82" t="s">
        <v>1367</v>
      </c>
      <c r="B13" s="64">
        <f>VLOOKUP($A13,'Return Data'!$B$7:$R$2292,3,0)</f>
        <v>44616</v>
      </c>
      <c r="C13" s="65">
        <f>VLOOKUP($A13,'Return Data'!$B$7:$R$2292,4,0)</f>
        <v>20.899799999999999</v>
      </c>
      <c r="D13" s="65">
        <f>VLOOKUP($A13,'Return Data'!$B$7:$R$2292,9,0)</f>
        <v>3.6278999999999999</v>
      </c>
      <c r="E13" s="66">
        <f t="shared" si="0"/>
        <v>21</v>
      </c>
      <c r="F13" s="65">
        <f>VLOOKUP($A13,'Return Data'!$B$7:$R$2292,10,0)</f>
        <v>2.6389999999999998</v>
      </c>
      <c r="G13" s="66">
        <f t="shared" si="1"/>
        <v>15</v>
      </c>
      <c r="H13" s="65">
        <f>VLOOKUP($A13,'Return Data'!$B$7:$R$2292,11,0)</f>
        <v>2.2724000000000002</v>
      </c>
      <c r="I13" s="66">
        <f t="shared" si="2"/>
        <v>21</v>
      </c>
      <c r="J13" s="65">
        <f>VLOOKUP($A13,'Return Data'!$B$7:$R$2292,12,0)</f>
        <v>2.8241999999999998</v>
      </c>
      <c r="K13" s="66">
        <f t="shared" si="3"/>
        <v>23</v>
      </c>
      <c r="L13" s="65">
        <f>VLOOKUP($A13,'Return Data'!$B$7:$R$2292,13,0)</f>
        <v>3.6352000000000002</v>
      </c>
      <c r="M13" s="66">
        <f t="shared" si="4"/>
        <v>23</v>
      </c>
      <c r="N13" s="65">
        <f>VLOOKUP($A13,'Return Data'!$B$7:$R$2292,17,0)</f>
        <v>5.2872000000000003</v>
      </c>
      <c r="O13" s="66">
        <f t="shared" si="5"/>
        <v>17</v>
      </c>
      <c r="P13" s="65">
        <f>VLOOKUP($A13,'Return Data'!$B$7:$R$2292,14,0)</f>
        <v>6.4622000000000002</v>
      </c>
      <c r="Q13" s="66">
        <f t="shared" si="6"/>
        <v>18</v>
      </c>
      <c r="R13" s="65">
        <f>VLOOKUP($A13,'Return Data'!$B$7:$R$2292,16,0)</f>
        <v>7.0343</v>
      </c>
      <c r="S13" s="67">
        <f t="shared" si="7"/>
        <v>16</v>
      </c>
    </row>
    <row r="14" spans="1:19" x14ac:dyDescent="0.3">
      <c r="A14" s="82" t="s">
        <v>1369</v>
      </c>
      <c r="B14" s="64">
        <f>VLOOKUP($A14,'Return Data'!$B$7:$R$2292,3,0)</f>
        <v>44616</v>
      </c>
      <c r="C14" s="65">
        <f>VLOOKUP($A14,'Return Data'!$B$7:$R$2292,4,0)</f>
        <v>37.936300000000003</v>
      </c>
      <c r="D14" s="65">
        <f>VLOOKUP($A14,'Return Data'!$B$7:$R$2292,9,0)</f>
        <v>4.7584999999999997</v>
      </c>
      <c r="E14" s="66">
        <f t="shared" si="0"/>
        <v>8</v>
      </c>
      <c r="F14" s="65">
        <f>VLOOKUP($A14,'Return Data'!$B$7:$R$2292,10,0)</f>
        <v>2.8374999999999999</v>
      </c>
      <c r="G14" s="66">
        <f t="shared" si="1"/>
        <v>11</v>
      </c>
      <c r="H14" s="65">
        <f>VLOOKUP($A14,'Return Data'!$B$7:$R$2292,11,0)</f>
        <v>2.2989000000000002</v>
      </c>
      <c r="I14" s="66">
        <f t="shared" si="2"/>
        <v>19</v>
      </c>
      <c r="J14" s="65">
        <f>VLOOKUP($A14,'Return Data'!$B$7:$R$2292,12,0)</f>
        <v>3.1110000000000002</v>
      </c>
      <c r="K14" s="66">
        <f t="shared" si="3"/>
        <v>17</v>
      </c>
      <c r="L14" s="65">
        <f>VLOOKUP($A14,'Return Data'!$B$7:$R$2292,13,0)</f>
        <v>4.0026000000000002</v>
      </c>
      <c r="M14" s="66">
        <f t="shared" si="4"/>
        <v>20</v>
      </c>
      <c r="N14" s="65">
        <f>VLOOKUP($A14,'Return Data'!$B$7:$R$2292,17,0)</f>
        <v>5.3171999999999997</v>
      </c>
      <c r="O14" s="66">
        <f t="shared" si="5"/>
        <v>16</v>
      </c>
      <c r="P14" s="65">
        <f>VLOOKUP($A14,'Return Data'!$B$7:$R$2292,14,0)</f>
        <v>6.8783000000000003</v>
      </c>
      <c r="Q14" s="66">
        <f t="shared" si="6"/>
        <v>11</v>
      </c>
      <c r="R14" s="65">
        <f>VLOOKUP($A14,'Return Data'!$B$7:$R$2292,16,0)</f>
        <v>7.0865</v>
      </c>
      <c r="S14" s="67">
        <f t="shared" si="7"/>
        <v>15</v>
      </c>
    </row>
    <row r="15" spans="1:19" x14ac:dyDescent="0.3">
      <c r="A15" s="82" t="s">
        <v>1377</v>
      </c>
      <c r="B15" s="64">
        <f>VLOOKUP($A15,'Return Data'!$B$7:$R$2292,3,0)</f>
        <v>44616</v>
      </c>
      <c r="C15" s="65">
        <f>VLOOKUP($A15,'Return Data'!$B$7:$R$2292,4,0)</f>
        <v>4445.3903614457804</v>
      </c>
      <c r="D15" s="65">
        <f>VLOOKUP($A15,'Return Data'!$B$7:$R$2292,9,0)</f>
        <v>-3.7684000000000002</v>
      </c>
      <c r="E15" s="66">
        <f t="shared" si="0"/>
        <v>25</v>
      </c>
      <c r="F15" s="65">
        <f>VLOOKUP($A15,'Return Data'!$B$7:$R$2292,10,0)</f>
        <v>1.8653</v>
      </c>
      <c r="G15" s="66">
        <f t="shared" si="1"/>
        <v>24</v>
      </c>
      <c r="H15" s="65">
        <f>VLOOKUP($A15,'Return Data'!$B$7:$R$2292,11,0)</f>
        <v>20.596399999999999</v>
      </c>
      <c r="I15" s="66">
        <f t="shared" si="2"/>
        <v>1</v>
      </c>
      <c r="J15" s="65">
        <f>VLOOKUP($A15,'Return Data'!$B$7:$R$2292,12,0)</f>
        <v>11.046900000000001</v>
      </c>
      <c r="K15" s="66">
        <f t="shared" si="3"/>
        <v>2</v>
      </c>
      <c r="L15" s="65">
        <f>VLOOKUP($A15,'Return Data'!$B$7:$R$2292,13,0)</f>
        <v>12.8254</v>
      </c>
      <c r="M15" s="66">
        <f t="shared" si="4"/>
        <v>2</v>
      </c>
      <c r="N15" s="65">
        <f>VLOOKUP($A15,'Return Data'!$B$7:$R$2292,17,0)</f>
        <v>5.5407999999999999</v>
      </c>
      <c r="O15" s="66">
        <f t="shared" si="5"/>
        <v>14</v>
      </c>
      <c r="P15" s="65">
        <f>VLOOKUP($A15,'Return Data'!$B$7:$R$2292,14,0)</f>
        <v>3.9053</v>
      </c>
      <c r="Q15" s="66">
        <f t="shared" si="6"/>
        <v>20</v>
      </c>
      <c r="R15" s="65">
        <f>VLOOKUP($A15,'Return Data'!$B$7:$R$2292,16,0)</f>
        <v>7.7127999999999997</v>
      </c>
      <c r="S15" s="67">
        <f t="shared" si="7"/>
        <v>6</v>
      </c>
    </row>
    <row r="16" spans="1:19" x14ac:dyDescent="0.3">
      <c r="A16" s="82" t="s">
        <v>1379</v>
      </c>
      <c r="B16" s="64">
        <f>VLOOKUP($A16,'Return Data'!$B$7:$R$2292,3,0)</f>
        <v>44616</v>
      </c>
      <c r="C16" s="65">
        <f>VLOOKUP($A16,'Return Data'!$B$7:$R$2292,4,0)</f>
        <v>25.603000000000002</v>
      </c>
      <c r="D16" s="65">
        <f>VLOOKUP($A16,'Return Data'!$B$7:$R$2292,9,0)</f>
        <v>4.6167999999999996</v>
      </c>
      <c r="E16" s="66">
        <f t="shared" si="0"/>
        <v>10</v>
      </c>
      <c r="F16" s="65">
        <f>VLOOKUP($A16,'Return Data'!$B$7:$R$2292,10,0)</f>
        <v>2.6189</v>
      </c>
      <c r="G16" s="66">
        <f t="shared" si="1"/>
        <v>16</v>
      </c>
      <c r="H16" s="65">
        <f>VLOOKUP($A16,'Return Data'!$B$7:$R$2292,11,0)</f>
        <v>3.2147000000000001</v>
      </c>
      <c r="I16" s="66">
        <f t="shared" si="2"/>
        <v>6</v>
      </c>
      <c r="J16" s="65">
        <f>VLOOKUP($A16,'Return Data'!$B$7:$R$2292,12,0)</f>
        <v>3.9409999999999998</v>
      </c>
      <c r="K16" s="66">
        <f t="shared" si="3"/>
        <v>5</v>
      </c>
      <c r="L16" s="65">
        <f>VLOOKUP($A16,'Return Data'!$B$7:$R$2292,13,0)</f>
        <v>4.8826000000000001</v>
      </c>
      <c r="M16" s="66">
        <f t="shared" si="4"/>
        <v>5</v>
      </c>
      <c r="N16" s="65">
        <f>VLOOKUP($A16,'Return Data'!$B$7:$R$2292,17,0)</f>
        <v>6.5035999999999996</v>
      </c>
      <c r="O16" s="66">
        <f t="shared" si="5"/>
        <v>4</v>
      </c>
      <c r="P16" s="65">
        <f>VLOOKUP($A16,'Return Data'!$B$7:$R$2292,14,0)</f>
        <v>7.8844000000000003</v>
      </c>
      <c r="Q16" s="66">
        <f t="shared" si="6"/>
        <v>1</v>
      </c>
      <c r="R16" s="65">
        <f>VLOOKUP($A16,'Return Data'!$B$7:$R$2292,16,0)</f>
        <v>8.3842999999999996</v>
      </c>
      <c r="S16" s="67">
        <f t="shared" si="7"/>
        <v>1</v>
      </c>
    </row>
    <row r="17" spans="1:19" x14ac:dyDescent="0.3">
      <c r="A17" s="82" t="s">
        <v>1381</v>
      </c>
      <c r="B17" s="64">
        <f>VLOOKUP($A17,'Return Data'!$B$7:$R$2292,3,0)</f>
        <v>44616</v>
      </c>
      <c r="C17" s="65">
        <f>VLOOKUP($A17,'Return Data'!$B$7:$R$2292,4,0)</f>
        <v>32.153300000000002</v>
      </c>
      <c r="D17" s="65">
        <f>VLOOKUP($A17,'Return Data'!$B$7:$R$2292,9,0)</f>
        <v>5.1417000000000002</v>
      </c>
      <c r="E17" s="66">
        <f t="shared" si="0"/>
        <v>4</v>
      </c>
      <c r="F17" s="65">
        <f>VLOOKUP($A17,'Return Data'!$B$7:$R$2292,10,0)</f>
        <v>3.3108</v>
      </c>
      <c r="G17" s="66">
        <f t="shared" si="1"/>
        <v>4</v>
      </c>
      <c r="H17" s="65">
        <f>VLOOKUP($A17,'Return Data'!$B$7:$R$2292,11,0)</f>
        <v>2.5804999999999998</v>
      </c>
      <c r="I17" s="66">
        <f t="shared" si="2"/>
        <v>15</v>
      </c>
      <c r="J17" s="65">
        <f>VLOOKUP($A17,'Return Data'!$B$7:$R$2292,12,0)</f>
        <v>3.1497999999999999</v>
      </c>
      <c r="K17" s="66">
        <f t="shared" si="3"/>
        <v>16</v>
      </c>
      <c r="L17" s="65">
        <f>VLOOKUP($A17,'Return Data'!$B$7:$R$2292,13,0)</f>
        <v>4.2935999999999996</v>
      </c>
      <c r="M17" s="66">
        <f t="shared" si="4"/>
        <v>14</v>
      </c>
      <c r="N17" s="65">
        <f>VLOOKUP($A17,'Return Data'!$B$7:$R$2292,17,0)</f>
        <v>3.8731</v>
      </c>
      <c r="O17" s="66">
        <f t="shared" si="5"/>
        <v>24</v>
      </c>
      <c r="P17" s="65">
        <f>VLOOKUP($A17,'Return Data'!$B$7:$R$2292,14,0)</f>
        <v>2.4584999999999999</v>
      </c>
      <c r="Q17" s="66">
        <f t="shared" si="6"/>
        <v>23</v>
      </c>
      <c r="R17" s="65">
        <f>VLOOKUP($A17,'Return Data'!$B$7:$R$2292,16,0)</f>
        <v>6.2644000000000002</v>
      </c>
      <c r="S17" s="67">
        <f t="shared" si="7"/>
        <v>22</v>
      </c>
    </row>
    <row r="18" spans="1:19" x14ac:dyDescent="0.3">
      <c r="A18" s="82" t="s">
        <v>1383</v>
      </c>
      <c r="B18" s="64">
        <f>VLOOKUP($A18,'Return Data'!$B$7:$R$2292,3,0)</f>
        <v>44616</v>
      </c>
      <c r="C18" s="65">
        <f>VLOOKUP($A18,'Return Data'!$B$7:$R$2292,4,0)</f>
        <v>47.601199999999999</v>
      </c>
      <c r="D18" s="65">
        <f>VLOOKUP($A18,'Return Data'!$B$7:$R$2292,9,0)</f>
        <v>3.3388</v>
      </c>
      <c r="E18" s="66">
        <f t="shared" si="0"/>
        <v>23</v>
      </c>
      <c r="F18" s="65">
        <f>VLOOKUP($A18,'Return Data'!$B$7:$R$2292,10,0)</f>
        <v>1.4992000000000001</v>
      </c>
      <c r="G18" s="66">
        <f t="shared" si="1"/>
        <v>25</v>
      </c>
      <c r="H18" s="65">
        <f>VLOOKUP($A18,'Return Data'!$B$7:$R$2292,11,0)</f>
        <v>3.0083000000000002</v>
      </c>
      <c r="I18" s="66">
        <f t="shared" si="2"/>
        <v>11</v>
      </c>
      <c r="J18" s="65">
        <f>VLOOKUP($A18,'Return Data'!$B$7:$R$2292,12,0)</f>
        <v>3.4923000000000002</v>
      </c>
      <c r="K18" s="66">
        <f t="shared" si="3"/>
        <v>12</v>
      </c>
      <c r="L18" s="65">
        <f>VLOOKUP($A18,'Return Data'!$B$7:$R$2292,13,0)</f>
        <v>4.3315999999999999</v>
      </c>
      <c r="M18" s="66">
        <f t="shared" si="4"/>
        <v>13</v>
      </c>
      <c r="N18" s="65">
        <f>VLOOKUP($A18,'Return Data'!$B$7:$R$2292,17,0)</f>
        <v>6.2915999999999999</v>
      </c>
      <c r="O18" s="66">
        <f t="shared" si="5"/>
        <v>6</v>
      </c>
      <c r="P18" s="65">
        <f>VLOOKUP($A18,'Return Data'!$B$7:$R$2292,14,0)</f>
        <v>7.7084000000000001</v>
      </c>
      <c r="Q18" s="66">
        <f t="shared" si="6"/>
        <v>2</v>
      </c>
      <c r="R18" s="65">
        <f>VLOOKUP($A18,'Return Data'!$B$7:$R$2292,16,0)</f>
        <v>7.9695999999999998</v>
      </c>
      <c r="S18" s="67">
        <f t="shared" si="7"/>
        <v>2</v>
      </c>
    </row>
    <row r="19" spans="1:19" x14ac:dyDescent="0.3">
      <c r="A19" s="82" t="s">
        <v>1385</v>
      </c>
      <c r="B19" s="64">
        <f>VLOOKUP($A19,'Return Data'!$B$7:$R$2292,3,0)</f>
        <v>44616</v>
      </c>
      <c r="C19" s="65">
        <f>VLOOKUP($A19,'Return Data'!$B$7:$R$2292,4,0)</f>
        <v>22.426600000000001</v>
      </c>
      <c r="D19" s="65">
        <f>VLOOKUP($A19,'Return Data'!$B$7:$R$2292,9,0)</f>
        <v>6.6684000000000001</v>
      </c>
      <c r="E19" s="66">
        <f t="shared" si="0"/>
        <v>1</v>
      </c>
      <c r="F19" s="65">
        <f>VLOOKUP($A19,'Return Data'!$B$7:$R$2292,10,0)</f>
        <v>2.9674999999999998</v>
      </c>
      <c r="G19" s="66">
        <f t="shared" si="1"/>
        <v>9</v>
      </c>
      <c r="H19" s="65">
        <f>VLOOKUP($A19,'Return Data'!$B$7:$R$2292,11,0)</f>
        <v>19.689599999999999</v>
      </c>
      <c r="I19" s="66">
        <f t="shared" si="2"/>
        <v>2</v>
      </c>
      <c r="J19" s="65">
        <f>VLOOKUP($A19,'Return Data'!$B$7:$R$2292,12,0)</f>
        <v>14.7759</v>
      </c>
      <c r="K19" s="66">
        <f t="shared" si="3"/>
        <v>1</v>
      </c>
      <c r="L19" s="65">
        <f>VLOOKUP($A19,'Return Data'!$B$7:$R$2292,13,0)</f>
        <v>13.3687</v>
      </c>
      <c r="M19" s="66">
        <f t="shared" si="4"/>
        <v>1</v>
      </c>
      <c r="N19" s="65">
        <f>VLOOKUP($A19,'Return Data'!$B$7:$R$2292,17,0)</f>
        <v>9.9550999999999998</v>
      </c>
      <c r="O19" s="66">
        <f t="shared" si="5"/>
        <v>1</v>
      </c>
      <c r="P19" s="65">
        <f>VLOOKUP($A19,'Return Data'!$B$7:$R$2292,14,0)</f>
        <v>7.0795000000000003</v>
      </c>
      <c r="Q19" s="66">
        <f t="shared" si="6"/>
        <v>9</v>
      </c>
      <c r="R19" s="65">
        <f>VLOOKUP($A19,'Return Data'!$B$7:$R$2292,16,0)</f>
        <v>7.6661999999999999</v>
      </c>
      <c r="S19" s="67">
        <f t="shared" si="7"/>
        <v>8</v>
      </c>
    </row>
    <row r="20" spans="1:19" x14ac:dyDescent="0.3">
      <c r="A20" s="82" t="s">
        <v>1388</v>
      </c>
      <c r="B20" s="64">
        <f>VLOOKUP($A20,'Return Data'!$B$7:$R$2292,3,0)</f>
        <v>44616</v>
      </c>
      <c r="C20" s="65">
        <f>VLOOKUP($A20,'Return Data'!$B$7:$R$2292,4,0)</f>
        <v>46.284500000000001</v>
      </c>
      <c r="D20" s="65">
        <f>VLOOKUP($A20,'Return Data'!$B$7:$R$2292,9,0)</f>
        <v>4.9225000000000003</v>
      </c>
      <c r="E20" s="66">
        <f t="shared" si="0"/>
        <v>7</v>
      </c>
      <c r="F20" s="65">
        <f>VLOOKUP($A20,'Return Data'!$B$7:$R$2292,10,0)</f>
        <v>2.6943000000000001</v>
      </c>
      <c r="G20" s="66">
        <f t="shared" si="1"/>
        <v>13</v>
      </c>
      <c r="H20" s="65">
        <f>VLOOKUP($A20,'Return Data'!$B$7:$R$2292,11,0)</f>
        <v>2.9813000000000001</v>
      </c>
      <c r="I20" s="66">
        <f t="shared" si="2"/>
        <v>12</v>
      </c>
      <c r="J20" s="65">
        <f>VLOOKUP($A20,'Return Data'!$B$7:$R$2292,12,0)</f>
        <v>3.4323999999999999</v>
      </c>
      <c r="K20" s="66">
        <f t="shared" si="3"/>
        <v>13</v>
      </c>
      <c r="L20" s="65">
        <f>VLOOKUP($A20,'Return Data'!$B$7:$R$2292,13,0)</f>
        <v>4.3644999999999996</v>
      </c>
      <c r="M20" s="66">
        <f t="shared" si="4"/>
        <v>11</v>
      </c>
      <c r="N20" s="65">
        <f>VLOOKUP($A20,'Return Data'!$B$7:$R$2292,17,0)</f>
        <v>5.7811000000000003</v>
      </c>
      <c r="O20" s="66">
        <f t="shared" si="5"/>
        <v>11</v>
      </c>
      <c r="P20" s="65">
        <f>VLOOKUP($A20,'Return Data'!$B$7:$R$2292,14,0)</f>
        <v>7.2259000000000002</v>
      </c>
      <c r="Q20" s="66">
        <f t="shared" si="6"/>
        <v>7</v>
      </c>
      <c r="R20" s="65">
        <f>VLOOKUP($A20,'Return Data'!$B$7:$R$2292,16,0)</f>
        <v>7.4909999999999997</v>
      </c>
      <c r="S20" s="67">
        <f t="shared" si="7"/>
        <v>10</v>
      </c>
    </row>
    <row r="21" spans="1:19" x14ac:dyDescent="0.3">
      <c r="A21" s="82" t="s">
        <v>1390</v>
      </c>
      <c r="B21" s="64">
        <f>VLOOKUP($A21,'Return Data'!$B$7:$R$2292,3,0)</f>
        <v>44616</v>
      </c>
      <c r="C21" s="65">
        <f>VLOOKUP($A21,'Return Data'!$B$7:$R$2292,4,0)</f>
        <v>2919.8090000000002</v>
      </c>
      <c r="D21" s="65">
        <f>VLOOKUP($A21,'Return Data'!$B$7:$R$2292,9,0)</f>
        <v>5.1058000000000003</v>
      </c>
      <c r="E21" s="66">
        <f t="shared" si="0"/>
        <v>5</v>
      </c>
      <c r="F21" s="65">
        <f>VLOOKUP($A21,'Return Data'!$B$7:$R$2292,10,0)</f>
        <v>3.1316999999999999</v>
      </c>
      <c r="G21" s="66">
        <f t="shared" si="1"/>
        <v>7</v>
      </c>
      <c r="H21" s="65">
        <f>VLOOKUP($A21,'Return Data'!$B$7:$R$2292,11,0)</f>
        <v>2.4302999999999999</v>
      </c>
      <c r="I21" s="66">
        <f t="shared" si="2"/>
        <v>17</v>
      </c>
      <c r="J21" s="65">
        <f>VLOOKUP($A21,'Return Data'!$B$7:$R$2292,12,0)</f>
        <v>3.0440999999999998</v>
      </c>
      <c r="K21" s="66">
        <f t="shared" si="3"/>
        <v>19</v>
      </c>
      <c r="L21" s="65">
        <f>VLOOKUP($A21,'Return Data'!$B$7:$R$2292,13,0)</f>
        <v>4.0978000000000003</v>
      </c>
      <c r="M21" s="66">
        <f t="shared" si="4"/>
        <v>18</v>
      </c>
      <c r="N21" s="65">
        <f>VLOOKUP($A21,'Return Data'!$B$7:$R$2292,17,0)</f>
        <v>5.2023000000000001</v>
      </c>
      <c r="O21" s="66">
        <f t="shared" si="5"/>
        <v>18</v>
      </c>
      <c r="P21" s="65">
        <f>VLOOKUP($A21,'Return Data'!$B$7:$R$2292,14,0)</f>
        <v>6.8354999999999997</v>
      </c>
      <c r="Q21" s="66">
        <f t="shared" si="6"/>
        <v>13</v>
      </c>
      <c r="R21" s="65">
        <f>VLOOKUP($A21,'Return Data'!$B$7:$R$2292,16,0)</f>
        <v>7.4386000000000001</v>
      </c>
      <c r="S21" s="67">
        <f t="shared" si="7"/>
        <v>11</v>
      </c>
    </row>
    <row r="22" spans="1:19" x14ac:dyDescent="0.3">
      <c r="A22" s="82" t="s">
        <v>1390</v>
      </c>
      <c r="B22" s="64">
        <f>VLOOKUP($A22,'Return Data'!$B$7:$R$2292,3,0)</f>
        <v>44616</v>
      </c>
      <c r="C22" s="65">
        <f>VLOOKUP($A22,'Return Data'!$B$7:$R$2292,4,0)</f>
        <v>2919.8090000000002</v>
      </c>
      <c r="D22" s="65">
        <f>VLOOKUP($A22,'Return Data'!$B$7:$R$2292,9,0)</f>
        <v>5.1058000000000003</v>
      </c>
      <c r="E22" s="66">
        <f t="shared" si="0"/>
        <v>5</v>
      </c>
      <c r="F22" s="65">
        <f>VLOOKUP($A22,'Return Data'!$B$7:$R$2292,10,0)</f>
        <v>3.1316999999999999</v>
      </c>
      <c r="G22" s="66">
        <f t="shared" si="1"/>
        <v>7</v>
      </c>
      <c r="H22" s="65">
        <f>VLOOKUP($A22,'Return Data'!$B$7:$R$2292,11,0)</f>
        <v>2.4302999999999999</v>
      </c>
      <c r="I22" s="66">
        <f t="shared" si="2"/>
        <v>17</v>
      </c>
      <c r="J22" s="65">
        <f>VLOOKUP($A22,'Return Data'!$B$7:$R$2292,12,0)</f>
        <v>3.0440999999999998</v>
      </c>
      <c r="K22" s="66">
        <f t="shared" si="3"/>
        <v>19</v>
      </c>
      <c r="L22" s="65">
        <f>VLOOKUP($A22,'Return Data'!$B$7:$R$2292,13,0)</f>
        <v>4.0978000000000003</v>
      </c>
      <c r="M22" s="66">
        <f t="shared" si="4"/>
        <v>18</v>
      </c>
      <c r="N22" s="65">
        <f>VLOOKUP($A22,'Return Data'!$B$7:$R$2292,17,0)</f>
        <v>5.2023000000000001</v>
      </c>
      <c r="O22" s="66">
        <f t="shared" si="5"/>
        <v>18</v>
      </c>
      <c r="P22" s="65">
        <f>VLOOKUP($A22,'Return Data'!$B$7:$R$2292,14,0)</f>
        <v>6.8354999999999997</v>
      </c>
      <c r="Q22" s="66">
        <f t="shared" si="6"/>
        <v>13</v>
      </c>
      <c r="R22" s="65">
        <f>VLOOKUP($A22,'Return Data'!$B$7:$R$2292,16,0)</f>
        <v>7.4386000000000001</v>
      </c>
      <c r="S22" s="67">
        <f t="shared" si="7"/>
        <v>11</v>
      </c>
    </row>
    <row r="23" spans="1:19" x14ac:dyDescent="0.3">
      <c r="A23" s="82" t="s">
        <v>1394</v>
      </c>
      <c r="B23" s="64">
        <f>VLOOKUP($A23,'Return Data'!$B$7:$R$2292,3,0)</f>
        <v>44616</v>
      </c>
      <c r="C23" s="65">
        <f>VLOOKUP($A23,'Return Data'!$B$7:$R$2292,4,0)</f>
        <v>42.444800000000001</v>
      </c>
      <c r="D23" s="65">
        <f>VLOOKUP($A23,'Return Data'!$B$7:$R$2292,9,0)</f>
        <v>3.9719000000000002</v>
      </c>
      <c r="E23" s="66">
        <f t="shared" si="0"/>
        <v>16</v>
      </c>
      <c r="F23" s="65">
        <f>VLOOKUP($A23,'Return Data'!$B$7:$R$2292,10,0)</f>
        <v>2.2881999999999998</v>
      </c>
      <c r="G23" s="66">
        <f t="shared" si="1"/>
        <v>22</v>
      </c>
      <c r="H23" s="65">
        <f>VLOOKUP($A23,'Return Data'!$B$7:$R$2292,11,0)</f>
        <v>2.9058999999999999</v>
      </c>
      <c r="I23" s="66">
        <f t="shared" si="2"/>
        <v>14</v>
      </c>
      <c r="J23" s="65">
        <f>VLOOKUP($A23,'Return Data'!$B$7:$R$2292,12,0)</f>
        <v>3.7364999999999999</v>
      </c>
      <c r="K23" s="66">
        <f t="shared" si="3"/>
        <v>7</v>
      </c>
      <c r="L23" s="65">
        <f>VLOOKUP($A23,'Return Data'!$B$7:$R$2292,13,0)</f>
        <v>4.5307000000000004</v>
      </c>
      <c r="M23" s="66">
        <f t="shared" si="4"/>
        <v>9</v>
      </c>
      <c r="N23" s="65">
        <f>VLOOKUP($A23,'Return Data'!$B$7:$R$2292,17,0)</f>
        <v>5.8269000000000002</v>
      </c>
      <c r="O23" s="66">
        <f t="shared" si="5"/>
        <v>10</v>
      </c>
      <c r="P23" s="65">
        <f>VLOOKUP($A23,'Return Data'!$B$7:$R$2292,14,0)</f>
        <v>7.2876000000000003</v>
      </c>
      <c r="Q23" s="66">
        <f t="shared" si="6"/>
        <v>6</v>
      </c>
      <c r="R23" s="65">
        <f>VLOOKUP($A23,'Return Data'!$B$7:$R$2292,16,0)</f>
        <v>7.5622999999999996</v>
      </c>
      <c r="S23" s="67">
        <f t="shared" si="7"/>
        <v>9</v>
      </c>
    </row>
    <row r="24" spans="1:19" x14ac:dyDescent="0.3">
      <c r="A24" s="82" t="s">
        <v>1397</v>
      </c>
      <c r="B24" s="64">
        <f>VLOOKUP($A24,'Return Data'!$B$7:$R$2292,3,0)</f>
        <v>44616</v>
      </c>
      <c r="C24" s="65">
        <f>VLOOKUP($A24,'Return Data'!$B$7:$R$2292,4,0)</f>
        <v>21.584399999999999</v>
      </c>
      <c r="D24" s="65">
        <f>VLOOKUP($A24,'Return Data'!$B$7:$R$2292,9,0)</f>
        <v>4.4680999999999997</v>
      </c>
      <c r="E24" s="66">
        <f t="shared" si="0"/>
        <v>11</v>
      </c>
      <c r="F24" s="65">
        <f>VLOOKUP($A24,'Return Data'!$B$7:$R$2292,10,0)</f>
        <v>2.7185999999999999</v>
      </c>
      <c r="G24" s="66">
        <f t="shared" si="1"/>
        <v>12</v>
      </c>
      <c r="H24" s="65">
        <f>VLOOKUP($A24,'Return Data'!$B$7:$R$2292,11,0)</f>
        <v>2.5760000000000001</v>
      </c>
      <c r="I24" s="66">
        <f t="shared" si="2"/>
        <v>16</v>
      </c>
      <c r="J24" s="65">
        <f>VLOOKUP($A24,'Return Data'!$B$7:$R$2292,12,0)</f>
        <v>3.2073999999999998</v>
      </c>
      <c r="K24" s="66">
        <f t="shared" si="3"/>
        <v>15</v>
      </c>
      <c r="L24" s="65">
        <f>VLOOKUP($A24,'Return Data'!$B$7:$R$2292,13,0)</f>
        <v>4.1341000000000001</v>
      </c>
      <c r="M24" s="66">
        <f t="shared" si="4"/>
        <v>17</v>
      </c>
      <c r="N24" s="65">
        <f>VLOOKUP($A24,'Return Data'!$B$7:$R$2292,17,0)</f>
        <v>5.6550000000000002</v>
      </c>
      <c r="O24" s="66">
        <f t="shared" si="5"/>
        <v>12</v>
      </c>
      <c r="P24" s="65">
        <f>VLOOKUP($A24,'Return Data'!$B$7:$R$2292,14,0)</f>
        <v>7.0183999999999997</v>
      </c>
      <c r="Q24" s="66">
        <f t="shared" si="6"/>
        <v>10</v>
      </c>
      <c r="R24" s="65">
        <f>VLOOKUP($A24,'Return Data'!$B$7:$R$2292,16,0)</f>
        <v>7.8589000000000002</v>
      </c>
      <c r="S24" s="67">
        <f t="shared" si="7"/>
        <v>3</v>
      </c>
    </row>
    <row r="25" spans="1:19" x14ac:dyDescent="0.3">
      <c r="A25" s="82" t="s">
        <v>1399</v>
      </c>
      <c r="B25" s="64">
        <f>VLOOKUP($A25,'Return Data'!$B$7:$R$2292,3,0)</f>
        <v>44616</v>
      </c>
      <c r="C25" s="65">
        <f>VLOOKUP($A25,'Return Data'!$B$7:$R$2292,4,0)</f>
        <v>12.0412</v>
      </c>
      <c r="D25" s="65">
        <f>VLOOKUP($A25,'Return Data'!$B$7:$R$2292,9,0)</f>
        <v>3.7176999999999998</v>
      </c>
      <c r="E25" s="66">
        <f t="shared" si="0"/>
        <v>20</v>
      </c>
      <c r="F25" s="65">
        <f>VLOOKUP($A25,'Return Data'!$B$7:$R$2292,10,0)</f>
        <v>1.9702</v>
      </c>
      <c r="G25" s="66">
        <f t="shared" si="1"/>
        <v>23</v>
      </c>
      <c r="H25" s="65">
        <f>VLOOKUP($A25,'Return Data'!$B$7:$R$2292,11,0)</f>
        <v>1.9379999999999999</v>
      </c>
      <c r="I25" s="66">
        <f t="shared" si="2"/>
        <v>25</v>
      </c>
      <c r="J25" s="65">
        <f>VLOOKUP($A25,'Return Data'!$B$7:$R$2292,12,0)</f>
        <v>2.5558000000000001</v>
      </c>
      <c r="K25" s="66">
        <f t="shared" si="3"/>
        <v>24</v>
      </c>
      <c r="L25" s="65">
        <f>VLOOKUP($A25,'Return Data'!$B$7:$R$2292,13,0)</f>
        <v>3.3047</v>
      </c>
      <c r="M25" s="66">
        <f t="shared" si="4"/>
        <v>25</v>
      </c>
      <c r="N25" s="65">
        <f>VLOOKUP($A25,'Return Data'!$B$7:$R$2292,17,0)</f>
        <v>4.5723000000000003</v>
      </c>
      <c r="O25" s="66">
        <f t="shared" si="5"/>
        <v>23</v>
      </c>
      <c r="P25" s="65"/>
      <c r="Q25" s="66"/>
      <c r="R25" s="65">
        <f>VLOOKUP($A25,'Return Data'!$B$7:$R$2292,16,0)</f>
        <v>6.2461000000000002</v>
      </c>
      <c r="S25" s="67">
        <f t="shared" si="7"/>
        <v>23</v>
      </c>
    </row>
    <row r="26" spans="1:19" x14ac:dyDescent="0.3">
      <c r="A26" s="82" t="s">
        <v>1979</v>
      </c>
      <c r="B26" s="64">
        <f>VLOOKUP($A26,'Return Data'!$B$7:$R$2292,3,0)</f>
        <v>44616</v>
      </c>
      <c r="C26" s="65">
        <f>VLOOKUP($A26,'Return Data'!$B$7:$R$2292,4,0)</f>
        <v>12.8255</v>
      </c>
      <c r="D26" s="65">
        <f>VLOOKUP($A26,'Return Data'!$B$7:$R$2292,9,0)</f>
        <v>3.8961000000000001</v>
      </c>
      <c r="E26" s="66">
        <f t="shared" si="0"/>
        <v>19</v>
      </c>
      <c r="F26" s="65">
        <f>VLOOKUP($A26,'Return Data'!$B$7:$R$2292,10,0)</f>
        <v>2.5748000000000002</v>
      </c>
      <c r="G26" s="66">
        <f t="shared" si="1"/>
        <v>17</v>
      </c>
      <c r="H26" s="65">
        <f>VLOOKUP($A26,'Return Data'!$B$7:$R$2292,11,0)</f>
        <v>2.2968000000000002</v>
      </c>
      <c r="I26" s="66">
        <f t="shared" si="2"/>
        <v>20</v>
      </c>
      <c r="J26" s="65">
        <f>VLOOKUP($A26,'Return Data'!$B$7:$R$2292,12,0)</f>
        <v>3.0777999999999999</v>
      </c>
      <c r="K26" s="66">
        <f t="shared" si="3"/>
        <v>18</v>
      </c>
      <c r="L26" s="65">
        <f>VLOOKUP($A26,'Return Data'!$B$7:$R$2292,13,0)</f>
        <v>4.1376999999999997</v>
      </c>
      <c r="M26" s="66">
        <f t="shared" si="4"/>
        <v>16</v>
      </c>
      <c r="N26" s="65">
        <f>VLOOKUP($A26,'Return Data'!$B$7:$R$2292,17,0)</f>
        <v>5.1584000000000003</v>
      </c>
      <c r="O26" s="66">
        <f t="shared" si="5"/>
        <v>20</v>
      </c>
      <c r="P26" s="65">
        <f>VLOOKUP($A26,'Return Data'!$B$7:$R$2292,14,0)</f>
        <v>6.6703000000000001</v>
      </c>
      <c r="Q26" s="66">
        <f t="shared" ref="Q26:Q32" si="8">RANK(P26,P$8:P$32,0)</f>
        <v>15</v>
      </c>
      <c r="R26" s="65">
        <f>VLOOKUP($A26,'Return Data'!$B$7:$R$2292,16,0)</f>
        <v>6.5061999999999998</v>
      </c>
      <c r="S26" s="67">
        <f t="shared" si="7"/>
        <v>21</v>
      </c>
    </row>
    <row r="27" spans="1:19" x14ac:dyDescent="0.3">
      <c r="A27" s="82" t="s">
        <v>1401</v>
      </c>
      <c r="B27" s="64">
        <f>VLOOKUP($A27,'Return Data'!$B$7:$R$2292,3,0)</f>
        <v>44616</v>
      </c>
      <c r="C27" s="65">
        <f>VLOOKUP($A27,'Return Data'!$B$7:$R$2292,4,0)</f>
        <v>42.664099999999998</v>
      </c>
      <c r="D27" s="65">
        <f>VLOOKUP($A27,'Return Data'!$B$7:$R$2292,9,0)</f>
        <v>6.3623000000000003</v>
      </c>
      <c r="E27" s="66">
        <f t="shared" si="0"/>
        <v>2</v>
      </c>
      <c r="F27" s="65">
        <f>VLOOKUP($A27,'Return Data'!$B$7:$R$2292,10,0)</f>
        <v>3.9681999999999999</v>
      </c>
      <c r="G27" s="66">
        <f t="shared" si="1"/>
        <v>1</v>
      </c>
      <c r="H27" s="65">
        <f>VLOOKUP($A27,'Return Data'!$B$7:$R$2292,11,0)</f>
        <v>3.5914999999999999</v>
      </c>
      <c r="I27" s="66">
        <f t="shared" si="2"/>
        <v>4</v>
      </c>
      <c r="J27" s="65">
        <f>VLOOKUP($A27,'Return Data'!$B$7:$R$2292,12,0)</f>
        <v>4.3391999999999999</v>
      </c>
      <c r="K27" s="66">
        <f t="shared" si="3"/>
        <v>4</v>
      </c>
      <c r="L27" s="65">
        <f>VLOOKUP($A27,'Return Data'!$B$7:$R$2292,13,0)</f>
        <v>5.5260999999999996</v>
      </c>
      <c r="M27" s="66">
        <f t="shared" si="4"/>
        <v>4</v>
      </c>
      <c r="N27" s="65">
        <f>VLOOKUP($A27,'Return Data'!$B$7:$R$2292,17,0)</f>
        <v>6.3398000000000003</v>
      </c>
      <c r="O27" s="66">
        <f t="shared" si="5"/>
        <v>5</v>
      </c>
      <c r="P27" s="65">
        <f>VLOOKUP($A27,'Return Data'!$B$7:$R$2292,14,0)</f>
        <v>7.5679999999999996</v>
      </c>
      <c r="Q27" s="66">
        <f t="shared" si="8"/>
        <v>4</v>
      </c>
      <c r="R27" s="65">
        <f>VLOOKUP($A27,'Return Data'!$B$7:$R$2292,16,0)</f>
        <v>7.8489000000000004</v>
      </c>
      <c r="S27" s="67">
        <f t="shared" si="7"/>
        <v>4</v>
      </c>
    </row>
    <row r="28" spans="1:19" x14ac:dyDescent="0.3">
      <c r="A28" s="82" t="s">
        <v>2035</v>
      </c>
      <c r="B28" s="64">
        <f>VLOOKUP($A28,'Return Data'!$B$7:$R$2292,3,0)</f>
        <v>44616</v>
      </c>
      <c r="C28" s="65">
        <f>VLOOKUP($A28,'Return Data'!$B$7:$R$2292,4,0)</f>
        <v>36.584800000000001</v>
      </c>
      <c r="D28" s="65">
        <f>VLOOKUP($A28,'Return Data'!$B$7:$R$2292,9,0)</f>
        <v>4.0236999999999998</v>
      </c>
      <c r="E28" s="66">
        <f t="shared" si="0"/>
        <v>14</v>
      </c>
      <c r="F28" s="65">
        <f>VLOOKUP($A28,'Return Data'!$B$7:$R$2292,10,0)</f>
        <v>2.42</v>
      </c>
      <c r="G28" s="66">
        <f t="shared" si="1"/>
        <v>19</v>
      </c>
      <c r="H28" s="65">
        <f>VLOOKUP($A28,'Return Data'!$B$7:$R$2292,11,0)</f>
        <v>2.2627000000000002</v>
      </c>
      <c r="I28" s="66">
        <f t="shared" si="2"/>
        <v>22</v>
      </c>
      <c r="J28" s="65">
        <f>VLOOKUP($A28,'Return Data'!$B$7:$R$2292,12,0)</f>
        <v>2.9024999999999999</v>
      </c>
      <c r="K28" s="66">
        <f t="shared" si="3"/>
        <v>21</v>
      </c>
      <c r="L28" s="65">
        <f>VLOOKUP($A28,'Return Data'!$B$7:$R$2292,13,0)</f>
        <v>3.8464999999999998</v>
      </c>
      <c r="M28" s="66">
        <f t="shared" si="4"/>
        <v>21</v>
      </c>
      <c r="N28" s="65">
        <f>VLOOKUP($A28,'Return Data'!$B$7:$R$2292,17,0)</f>
        <v>5.0000999999999998</v>
      </c>
      <c r="O28" s="66">
        <f t="shared" si="5"/>
        <v>21</v>
      </c>
      <c r="P28" s="65">
        <f>VLOOKUP($A28,'Return Data'!$B$7:$R$2292,14,0)</f>
        <v>3.1836000000000002</v>
      </c>
      <c r="Q28" s="66">
        <f t="shared" si="8"/>
        <v>22</v>
      </c>
      <c r="R28" s="65">
        <f>VLOOKUP($A28,'Return Data'!$B$7:$R$2292,16,0)</f>
        <v>7.0304000000000002</v>
      </c>
      <c r="S28" s="67">
        <f t="shared" si="7"/>
        <v>17</v>
      </c>
    </row>
    <row r="29" spans="1:19" x14ac:dyDescent="0.3">
      <c r="A29" s="82" t="s">
        <v>1404</v>
      </c>
      <c r="B29" s="64">
        <f>VLOOKUP($A29,'Return Data'!$B$7:$R$2292,3,0)</f>
        <v>44616</v>
      </c>
      <c r="C29" s="65">
        <f>VLOOKUP($A29,'Return Data'!$B$7:$R$2292,4,0)</f>
        <v>25.956499999999998</v>
      </c>
      <c r="D29" s="65">
        <f>VLOOKUP($A29,'Return Data'!$B$7:$R$2292,9,0)</f>
        <v>4.6542000000000003</v>
      </c>
      <c r="E29" s="66">
        <f t="shared" si="0"/>
        <v>9</v>
      </c>
      <c r="F29" s="65">
        <f>VLOOKUP($A29,'Return Data'!$B$7:$R$2292,10,0)</f>
        <v>2.6930000000000001</v>
      </c>
      <c r="G29" s="66">
        <f t="shared" si="1"/>
        <v>14</v>
      </c>
      <c r="H29" s="65">
        <f>VLOOKUP($A29,'Return Data'!$B$7:$R$2292,11,0)</f>
        <v>2.9417</v>
      </c>
      <c r="I29" s="66">
        <f t="shared" si="2"/>
        <v>13</v>
      </c>
      <c r="J29" s="65">
        <f>VLOOKUP($A29,'Return Data'!$B$7:$R$2292,12,0)</f>
        <v>3.5706000000000002</v>
      </c>
      <c r="K29" s="66">
        <f t="shared" si="3"/>
        <v>11</v>
      </c>
      <c r="L29" s="65">
        <f>VLOOKUP($A29,'Return Data'!$B$7:$R$2292,13,0)</f>
        <v>4.1585000000000001</v>
      </c>
      <c r="M29" s="66">
        <f t="shared" si="4"/>
        <v>15</v>
      </c>
      <c r="N29" s="65">
        <f>VLOOKUP($A29,'Return Data'!$B$7:$R$2292,17,0)</f>
        <v>5.5852000000000004</v>
      </c>
      <c r="O29" s="66">
        <f t="shared" si="5"/>
        <v>13</v>
      </c>
      <c r="P29" s="65">
        <f>VLOOKUP($A29,'Return Data'!$B$7:$R$2292,14,0)</f>
        <v>7.1242999999999999</v>
      </c>
      <c r="Q29" s="66">
        <f t="shared" si="8"/>
        <v>8</v>
      </c>
      <c r="R29" s="65">
        <f>VLOOKUP($A29,'Return Data'!$B$7:$R$2292,16,0)</f>
        <v>6.7538999999999998</v>
      </c>
      <c r="S29" s="67">
        <f t="shared" si="7"/>
        <v>19</v>
      </c>
    </row>
    <row r="30" spans="1:19" x14ac:dyDescent="0.3">
      <c r="A30" s="82" t="s">
        <v>2013</v>
      </c>
      <c r="B30" s="64">
        <f>VLOOKUP($A30,'Return Data'!$B$7:$R$2292,3,0)</f>
        <v>44616</v>
      </c>
      <c r="C30" s="65">
        <f>VLOOKUP($A30,'Return Data'!$B$7:$R$2292,4,0)</f>
        <v>35.725099999999998</v>
      </c>
      <c r="D30" s="65">
        <f>VLOOKUP($A30,'Return Data'!$B$7:$R$2292,9,0)</f>
        <v>3.9085000000000001</v>
      </c>
      <c r="E30" s="66">
        <f t="shared" si="0"/>
        <v>17</v>
      </c>
      <c r="F30" s="65">
        <f>VLOOKUP($A30,'Return Data'!$B$7:$R$2292,10,0)</f>
        <v>3.8233999999999999</v>
      </c>
      <c r="G30" s="66">
        <f t="shared" si="1"/>
        <v>2</v>
      </c>
      <c r="H30" s="65">
        <f>VLOOKUP($A30,'Return Data'!$B$7:$R$2292,11,0)</f>
        <v>3.2484999999999999</v>
      </c>
      <c r="I30" s="66">
        <f t="shared" si="2"/>
        <v>5</v>
      </c>
      <c r="J30" s="65">
        <f>VLOOKUP($A30,'Return Data'!$B$7:$R$2292,12,0)</f>
        <v>3.6092</v>
      </c>
      <c r="K30" s="66">
        <f t="shared" si="3"/>
        <v>10</v>
      </c>
      <c r="L30" s="65">
        <f>VLOOKUP($A30,'Return Data'!$B$7:$R$2292,13,0)</f>
        <v>4.7306999999999997</v>
      </c>
      <c r="M30" s="66">
        <f t="shared" si="4"/>
        <v>7</v>
      </c>
      <c r="N30" s="65">
        <f>VLOOKUP($A30,'Return Data'!$B$7:$R$2292,17,0)</f>
        <v>5.8430999999999997</v>
      </c>
      <c r="O30" s="66">
        <f t="shared" si="5"/>
        <v>9</v>
      </c>
      <c r="P30" s="65">
        <f>VLOOKUP($A30,'Return Data'!$B$7:$R$2292,14,0)</f>
        <v>3.5943000000000001</v>
      </c>
      <c r="Q30" s="66">
        <f t="shared" si="8"/>
        <v>21</v>
      </c>
      <c r="R30" s="65">
        <f>VLOOKUP($A30,'Return Data'!$B$7:$R$2292,16,0)</f>
        <v>6.9987000000000004</v>
      </c>
      <c r="S30" s="67">
        <f t="shared" si="7"/>
        <v>18</v>
      </c>
    </row>
    <row r="31" spans="1:19" x14ac:dyDescent="0.3">
      <c r="A31" s="82" t="s">
        <v>1407</v>
      </c>
      <c r="B31" s="64">
        <f>VLOOKUP($A31,'Return Data'!$B$7:$R$2292,3,0)</f>
        <v>44616</v>
      </c>
      <c r="C31" s="65">
        <f>VLOOKUP($A31,'Return Data'!$B$7:$R$2292,4,0)</f>
        <v>39.119900000000001</v>
      </c>
      <c r="D31" s="65">
        <f>VLOOKUP($A31,'Return Data'!$B$7:$R$2292,9,0)</f>
        <v>3.8984999999999999</v>
      </c>
      <c r="E31" s="66">
        <f t="shared" si="0"/>
        <v>18</v>
      </c>
      <c r="F31" s="65">
        <f>VLOOKUP($A31,'Return Data'!$B$7:$R$2292,10,0)</f>
        <v>2.3679000000000001</v>
      </c>
      <c r="G31" s="66">
        <f t="shared" si="1"/>
        <v>21</v>
      </c>
      <c r="H31" s="65">
        <f>VLOOKUP($A31,'Return Data'!$B$7:$R$2292,11,0)</f>
        <v>2.1450999999999998</v>
      </c>
      <c r="I31" s="66">
        <f t="shared" si="2"/>
        <v>24</v>
      </c>
      <c r="J31" s="65">
        <f>VLOOKUP($A31,'Return Data'!$B$7:$R$2292,12,0)</f>
        <v>2.8302999999999998</v>
      </c>
      <c r="K31" s="66">
        <f t="shared" si="3"/>
        <v>22</v>
      </c>
      <c r="L31" s="65">
        <f>VLOOKUP($A31,'Return Data'!$B$7:$R$2292,13,0)</f>
        <v>3.7343999999999999</v>
      </c>
      <c r="M31" s="66">
        <f t="shared" si="4"/>
        <v>22</v>
      </c>
      <c r="N31" s="65">
        <f>VLOOKUP($A31,'Return Data'!$B$7:$R$2292,17,0)</f>
        <v>5.3521999999999998</v>
      </c>
      <c r="O31" s="66">
        <f t="shared" si="5"/>
        <v>15</v>
      </c>
      <c r="P31" s="65">
        <f>VLOOKUP($A31,'Return Data'!$B$7:$R$2292,14,0)</f>
        <v>6.8654999999999999</v>
      </c>
      <c r="Q31" s="66">
        <f t="shared" si="8"/>
        <v>12</v>
      </c>
      <c r="R31" s="65">
        <f>VLOOKUP($A31,'Return Data'!$B$7:$R$2292,16,0)</f>
        <v>7.2218999999999998</v>
      </c>
      <c r="S31" s="67">
        <f t="shared" si="7"/>
        <v>14</v>
      </c>
    </row>
    <row r="32" spans="1:19" x14ac:dyDescent="0.3">
      <c r="A32" s="82" t="s">
        <v>1410</v>
      </c>
      <c r="B32" s="64">
        <f>VLOOKUP($A32,'Return Data'!$B$7:$R$2292,3,0)</f>
        <v>44616</v>
      </c>
      <c r="C32" s="65">
        <f>VLOOKUP($A32,'Return Data'!$B$7:$R$2292,4,0)</f>
        <v>25.482199999999999</v>
      </c>
      <c r="D32" s="65">
        <f>VLOOKUP($A32,'Return Data'!$B$7:$R$2292,9,0)</f>
        <v>2.3658000000000001</v>
      </c>
      <c r="E32" s="66">
        <f t="shared" si="0"/>
        <v>24</v>
      </c>
      <c r="F32" s="65">
        <f>VLOOKUP($A32,'Return Data'!$B$7:$R$2292,10,0)</f>
        <v>2.3792</v>
      </c>
      <c r="G32" s="66">
        <f t="shared" si="1"/>
        <v>20</v>
      </c>
      <c r="H32" s="65">
        <f>VLOOKUP($A32,'Return Data'!$B$7:$R$2292,11,0)</f>
        <v>12.159700000000001</v>
      </c>
      <c r="I32" s="66">
        <f t="shared" si="2"/>
        <v>3</v>
      </c>
      <c r="J32" s="65">
        <f>VLOOKUP($A32,'Return Data'!$B$7:$R$2292,12,0)</f>
        <v>9.9783000000000008</v>
      </c>
      <c r="K32" s="66">
        <f t="shared" si="3"/>
        <v>3</v>
      </c>
      <c r="L32" s="65">
        <f>VLOOKUP($A32,'Return Data'!$B$7:$R$2292,13,0)</f>
        <v>9.27</v>
      </c>
      <c r="M32" s="66">
        <f t="shared" si="4"/>
        <v>3</v>
      </c>
      <c r="N32" s="65">
        <f>VLOOKUP($A32,'Return Data'!$B$7:$R$2292,17,0)</f>
        <v>8.5770999999999997</v>
      </c>
      <c r="O32" s="66">
        <f t="shared" si="5"/>
        <v>2</v>
      </c>
      <c r="P32" s="65">
        <f>VLOOKUP($A32,'Return Data'!$B$7:$R$2292,14,0)</f>
        <v>4.6824000000000003</v>
      </c>
      <c r="Q32" s="66">
        <f t="shared" si="8"/>
        <v>19</v>
      </c>
      <c r="R32" s="65">
        <f>VLOOKUP($A32,'Return Data'!$B$7:$R$2292,16,0)</f>
        <v>6.6890999999999998</v>
      </c>
      <c r="S32" s="67">
        <f t="shared" si="7"/>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4.1048680000000015</v>
      </c>
      <c r="E34" s="88"/>
      <c r="F34" s="89">
        <f>AVERAGE(F8:F32)</f>
        <v>2.7678680000000009</v>
      </c>
      <c r="G34" s="88"/>
      <c r="H34" s="89">
        <f>AVERAGE(H8:H32)</f>
        <v>4.4853759999999996</v>
      </c>
      <c r="I34" s="88"/>
      <c r="J34" s="89">
        <f>AVERAGE(J8:J32)</f>
        <v>4.3541520000000009</v>
      </c>
      <c r="K34" s="88"/>
      <c r="L34" s="89">
        <f>AVERAGE(L8:L32)</f>
        <v>5.1635</v>
      </c>
      <c r="M34" s="88"/>
      <c r="N34" s="89">
        <f>AVERAGE(N8:N32)</f>
        <v>5.6055159999999997</v>
      </c>
      <c r="O34" s="88"/>
      <c r="P34" s="89">
        <f>AVERAGE(P8:P32)</f>
        <v>5.8978583333333319</v>
      </c>
      <c r="Q34" s="88"/>
      <c r="R34" s="89">
        <f>AVERAGE(R8:R32)</f>
        <v>7.1166160000000005</v>
      </c>
      <c r="S34" s="90"/>
    </row>
    <row r="35" spans="1:19" x14ac:dyDescent="0.3">
      <c r="A35" s="87" t="s">
        <v>28</v>
      </c>
      <c r="B35" s="88"/>
      <c r="C35" s="88"/>
      <c r="D35" s="89">
        <f>MIN(D8:D32)</f>
        <v>-3.7684000000000002</v>
      </c>
      <c r="E35" s="88"/>
      <c r="F35" s="89">
        <f>MIN(F8:F32)</f>
        <v>1.4992000000000001</v>
      </c>
      <c r="G35" s="88"/>
      <c r="H35" s="89">
        <f>MIN(H8:H32)</f>
        <v>1.9379999999999999</v>
      </c>
      <c r="I35" s="88"/>
      <c r="J35" s="89">
        <f>MIN(J8:J32)</f>
        <v>2.5066000000000002</v>
      </c>
      <c r="K35" s="88"/>
      <c r="L35" s="89">
        <f>MIN(L8:L32)</f>
        <v>3.3047</v>
      </c>
      <c r="M35" s="88"/>
      <c r="N35" s="89">
        <f>MIN(N8:N32)</f>
        <v>-0.62709999999999999</v>
      </c>
      <c r="O35" s="88"/>
      <c r="P35" s="89">
        <f>MIN(P8:P32)</f>
        <v>-4.0946999999999996</v>
      </c>
      <c r="Q35" s="88"/>
      <c r="R35" s="89">
        <f>MIN(R8:R32)</f>
        <v>4.3658999999999999</v>
      </c>
      <c r="S35" s="90"/>
    </row>
    <row r="36" spans="1:19" ht="15" thickBot="1" x14ac:dyDescent="0.35">
      <c r="A36" s="91" t="s">
        <v>29</v>
      </c>
      <c r="B36" s="92"/>
      <c r="C36" s="92"/>
      <c r="D36" s="93">
        <f>MAX(D8:D32)</f>
        <v>6.6684000000000001</v>
      </c>
      <c r="E36" s="92"/>
      <c r="F36" s="93">
        <f>MAX(F8:F32)</f>
        <v>3.9681999999999999</v>
      </c>
      <c r="G36" s="92"/>
      <c r="H36" s="93">
        <f>MAX(H8:H32)</f>
        <v>20.596399999999999</v>
      </c>
      <c r="I36" s="92"/>
      <c r="J36" s="93">
        <f>MAX(J8:J32)</f>
        <v>14.7759</v>
      </c>
      <c r="K36" s="92"/>
      <c r="L36" s="93">
        <f>MAX(L8:L32)</f>
        <v>13.3687</v>
      </c>
      <c r="M36" s="92"/>
      <c r="N36" s="93">
        <f>MAX(N8:N32)</f>
        <v>9.9550999999999998</v>
      </c>
      <c r="O36" s="92"/>
      <c r="P36" s="93">
        <f>MAX(P8:P32)</f>
        <v>7.8844000000000003</v>
      </c>
      <c r="Q36" s="92"/>
      <c r="R36" s="93">
        <f>MAX(R8:R32)</f>
        <v>8.3842999999999996</v>
      </c>
      <c r="S36" s="94"/>
    </row>
    <row r="37" spans="1:19" x14ac:dyDescent="0.3">
      <c r="A37" s="112" t="s">
        <v>433</v>
      </c>
    </row>
    <row r="38" spans="1:19" x14ac:dyDescent="0.3">
      <c r="A38" s="14" t="s">
        <v>340</v>
      </c>
    </row>
  </sheetData>
  <sheetProtection algorithmName="SHA-512" hashValue="F3PLe0RdzIDBdh61zqGo/Wge0YF8nBrDs+GwGEEdBPHIMGoikKfNoFbnppJfigcnWsuszw+8+YVe3muFgSUh4A==" saltValue="pKOHhBehtcvTcMYF8zp6J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1048</v>
      </c>
      <c r="B8" s="64">
        <f>VLOOKUP($A8,'Return Data'!$B$7:$R$2292,3,0)</f>
        <v>44616</v>
      </c>
      <c r="C8" s="65">
        <f>VLOOKUP($A8,'Return Data'!$B$7:$R$2292,4,0)</f>
        <v>27.924700000000001</v>
      </c>
      <c r="D8" s="65">
        <f>VLOOKUP($A8,'Return Data'!$B$7:$R$2292,9,0)</f>
        <v>49.865400000000001</v>
      </c>
      <c r="E8" s="66">
        <f>RANK(D8,D$8:D$42,0)</f>
        <v>1</v>
      </c>
      <c r="F8" s="65">
        <f>VLOOKUP($A8,'Return Data'!$B$7:$R$2292,10,0)</f>
        <v>19.0139</v>
      </c>
      <c r="G8" s="66">
        <f>RANK(F8,F$8:F$42,0)</f>
        <v>1</v>
      </c>
      <c r="H8" s="65">
        <f>VLOOKUP($A8,'Return Data'!$B$7:$R$2292,11,0)</f>
        <v>12.616199999999999</v>
      </c>
      <c r="I8" s="66">
        <f>RANK(H8,H$8:H$42,0)</f>
        <v>3</v>
      </c>
      <c r="J8" s="65">
        <f>VLOOKUP($A8,'Return Data'!$B$7:$R$2292,12,0)</f>
        <v>10.7761</v>
      </c>
      <c r="K8" s="66">
        <f>RANK(J8,J$8:J$42,0)</f>
        <v>4</v>
      </c>
      <c r="L8" s="65">
        <f>VLOOKUP($A8,'Return Data'!$B$7:$R$2292,13,0)</f>
        <v>10.5373</v>
      </c>
      <c r="M8" s="66">
        <f>RANK(L8,L$8:L$42,0)</f>
        <v>3</v>
      </c>
      <c r="N8" s="65">
        <f>VLOOKUP($A8,'Return Data'!$B$7:$R$2292,17,0)</f>
        <v>9.7835999999999999</v>
      </c>
      <c r="O8" s="66">
        <f>RANK(N8,N$8:N$42,0)</f>
        <v>2</v>
      </c>
      <c r="P8" s="65">
        <f>VLOOKUP($A8,'Return Data'!$B$7:$R$2292,14,0)</f>
        <v>6.0631000000000004</v>
      </c>
      <c r="Q8" s="66">
        <f>RANK(P8,P$8:P$42,0)</f>
        <v>22</v>
      </c>
      <c r="R8" s="65">
        <f>VLOOKUP($A8,'Return Data'!$B$7:$R$2292,16,0)</f>
        <v>8.3026</v>
      </c>
      <c r="S8" s="67">
        <f t="shared" ref="S8:S10" si="0">RANK(R8,R$8:R$42,0)</f>
        <v>13</v>
      </c>
    </row>
    <row r="9" spans="1:19" x14ac:dyDescent="0.3">
      <c r="A9" s="82" t="s">
        <v>1050</v>
      </c>
      <c r="B9" s="64">
        <f>VLOOKUP($A9,'Return Data'!$B$7:$R$2292,3,0)</f>
        <v>44616</v>
      </c>
      <c r="C9" s="65">
        <f>VLOOKUP($A9,'Return Data'!$B$7:$R$2292,4,0)</f>
        <v>1.3931</v>
      </c>
      <c r="D9" s="65"/>
      <c r="E9" s="66"/>
      <c r="F9" s="65"/>
      <c r="G9" s="66"/>
      <c r="H9" s="65"/>
      <c r="I9" s="66"/>
      <c r="J9" s="65"/>
      <c r="K9" s="66"/>
      <c r="L9" s="65"/>
      <c r="M9" s="66"/>
      <c r="N9" s="65"/>
      <c r="O9" s="66"/>
      <c r="P9" s="65"/>
      <c r="Q9" s="66"/>
      <c r="R9" s="65">
        <f>VLOOKUP($A9,'Return Data'!$B$7:$R$2292,16,0)</f>
        <v>-11.440099999999999</v>
      </c>
      <c r="S9" s="67">
        <f t="shared" si="0"/>
        <v>35</v>
      </c>
    </row>
    <row r="10" spans="1:19" x14ac:dyDescent="0.3">
      <c r="A10" s="82" t="s">
        <v>1052</v>
      </c>
      <c r="B10" s="64">
        <f>VLOOKUP($A10,'Return Data'!$B$7:$R$2292,3,0)</f>
        <v>44616</v>
      </c>
      <c r="C10" s="65">
        <f>VLOOKUP($A10,'Return Data'!$B$7:$R$2292,4,0)</f>
        <v>23.8597</v>
      </c>
      <c r="D10" s="65">
        <f>VLOOKUP($A10,'Return Data'!$B$7:$R$2292,9,0)</f>
        <v>5.2343000000000002</v>
      </c>
      <c r="E10" s="66">
        <f t="shared" ref="E10:E42" si="1">RANK(D10,D$8:D$42,0)</f>
        <v>19</v>
      </c>
      <c r="F10" s="65">
        <f>VLOOKUP($A10,'Return Data'!$B$7:$R$2292,10,0)</f>
        <v>4.1924999999999999</v>
      </c>
      <c r="G10" s="66">
        <f t="shared" ref="G10:G42" si="2">RANK(F10,F$8:F$42,0)</f>
        <v>3</v>
      </c>
      <c r="H10" s="65">
        <f>VLOOKUP($A10,'Return Data'!$B$7:$R$2292,11,0)</f>
        <v>5.0339999999999998</v>
      </c>
      <c r="I10" s="66">
        <f t="shared" ref="I10" si="3">RANK(H10,H$8:H$42,0)</f>
        <v>7</v>
      </c>
      <c r="J10" s="65">
        <f>VLOOKUP($A10,'Return Data'!$B$7:$R$2292,12,0)</f>
        <v>5.6379999999999999</v>
      </c>
      <c r="K10" s="66">
        <f t="shared" ref="K10" si="4">RANK(J10,J$8:J$42,0)</f>
        <v>7</v>
      </c>
      <c r="L10" s="65">
        <f>VLOOKUP($A10,'Return Data'!$B$7:$R$2292,13,0)</f>
        <v>6.6966000000000001</v>
      </c>
      <c r="M10" s="66">
        <f t="shared" ref="M10" si="5">RANK(L10,L$8:L$42,0)</f>
        <v>11</v>
      </c>
      <c r="N10" s="65">
        <f>VLOOKUP($A10,'Return Data'!$B$7:$R$2292,17,0)</f>
        <v>7.5168999999999997</v>
      </c>
      <c r="O10" s="66">
        <f t="shared" ref="O10" si="6">RANK(N10,N$8:N$42,0)</f>
        <v>6</v>
      </c>
      <c r="P10" s="65">
        <f>VLOOKUP($A10,'Return Data'!$B$7:$R$2292,14,0)</f>
        <v>8.1585000000000001</v>
      </c>
      <c r="Q10" s="66">
        <f t="shared" ref="Q10" si="7">RANK(P10,P$8:P$42,0)</f>
        <v>15</v>
      </c>
      <c r="R10" s="65">
        <f>VLOOKUP($A10,'Return Data'!$B$7:$R$2292,16,0)</f>
        <v>8.9971999999999994</v>
      </c>
      <c r="S10" s="67">
        <f t="shared" si="0"/>
        <v>4</v>
      </c>
    </row>
    <row r="11" spans="1:19" x14ac:dyDescent="0.3">
      <c r="A11" s="82" t="s">
        <v>1055</v>
      </c>
      <c r="B11" s="64">
        <f>VLOOKUP($A11,'Return Data'!$B$7:$R$2292,3,0)</f>
        <v>44616</v>
      </c>
      <c r="C11" s="65">
        <f>VLOOKUP($A11,'Return Data'!$B$7:$R$2292,4,0)</f>
        <v>16.2563</v>
      </c>
      <c r="D11" s="65">
        <f>VLOOKUP($A11,'Return Data'!$B$7:$R$2292,9,0)</f>
        <v>7.2877000000000001</v>
      </c>
      <c r="E11" s="66">
        <f t="shared" si="1"/>
        <v>6</v>
      </c>
      <c r="F11" s="65">
        <f>VLOOKUP($A11,'Return Data'!$B$7:$R$2292,10,0)</f>
        <v>2.9603000000000002</v>
      </c>
      <c r="G11" s="66">
        <f t="shared" si="2"/>
        <v>10</v>
      </c>
      <c r="H11" s="65">
        <f>VLOOKUP($A11,'Return Data'!$B$7:$R$2292,11,0)</f>
        <v>3.5297000000000001</v>
      </c>
      <c r="I11" s="66">
        <f t="shared" ref="I11:I42" si="8">RANK(H11,H$8:H$42,0)</f>
        <v>16</v>
      </c>
      <c r="J11" s="65">
        <f>VLOOKUP($A11,'Return Data'!$B$7:$R$2292,12,0)</f>
        <v>3.3378000000000001</v>
      </c>
      <c r="K11" s="66">
        <f t="shared" ref="K11:K42" si="9">RANK(J11,J$8:J$42,0)</f>
        <v>18</v>
      </c>
      <c r="L11" s="65">
        <f>VLOOKUP($A11,'Return Data'!$B$7:$R$2292,13,0)</f>
        <v>4.5952999999999999</v>
      </c>
      <c r="M11" s="66">
        <f t="shared" ref="M11:M42" si="10">RANK(L11,L$8:L$42,0)</f>
        <v>21</v>
      </c>
      <c r="N11" s="65">
        <f>VLOOKUP($A11,'Return Data'!$B$7:$R$2292,17,0)</f>
        <v>4.6475</v>
      </c>
      <c r="O11" s="66">
        <f t="shared" ref="O11:O42" si="11">RANK(N11,N$8:N$42,0)</f>
        <v>25</v>
      </c>
      <c r="P11" s="65">
        <f>VLOOKUP($A11,'Return Data'!$B$7:$R$2292,14,0)</f>
        <v>2.9781</v>
      </c>
      <c r="Q11" s="66">
        <f t="shared" ref="Q11:Q42" si="12">RANK(P11,P$8:P$42,0)</f>
        <v>25</v>
      </c>
      <c r="R11" s="65">
        <f>VLOOKUP($A11,'Return Data'!$B$7:$R$2292,16,0)</f>
        <v>6.2690999999999999</v>
      </c>
      <c r="S11" s="67">
        <f t="shared" ref="S11:S42" si="13">RANK(R11,R$8:R$42,0)</f>
        <v>27</v>
      </c>
    </row>
    <row r="12" spans="1:19" x14ac:dyDescent="0.3">
      <c r="A12" s="82" t="s">
        <v>1056</v>
      </c>
      <c r="B12" s="64">
        <f>VLOOKUP($A12,'Return Data'!$B$7:$R$2292,3,0)</f>
        <v>44616</v>
      </c>
      <c r="C12" s="65">
        <f>VLOOKUP($A12,'Return Data'!$B$7:$R$2292,4,0)</f>
        <v>69.220500000000001</v>
      </c>
      <c r="D12" s="65">
        <f>VLOOKUP($A12,'Return Data'!$B$7:$R$2292,9,0)</f>
        <v>6.226</v>
      </c>
      <c r="E12" s="66">
        <f t="shared" si="1"/>
        <v>13</v>
      </c>
      <c r="F12" s="65">
        <f>VLOOKUP($A12,'Return Data'!$B$7:$R$2292,10,0)</f>
        <v>2.7616000000000001</v>
      </c>
      <c r="G12" s="66">
        <f t="shared" si="2"/>
        <v>11</v>
      </c>
      <c r="H12" s="65">
        <f>VLOOKUP($A12,'Return Data'!$B$7:$R$2292,11,0)</f>
        <v>3.7208999999999999</v>
      </c>
      <c r="I12" s="66">
        <f t="shared" si="8"/>
        <v>15</v>
      </c>
      <c r="J12" s="65">
        <f>VLOOKUP($A12,'Return Data'!$B$7:$R$2292,12,0)</f>
        <v>3.8763999999999998</v>
      </c>
      <c r="K12" s="66">
        <f t="shared" si="9"/>
        <v>16</v>
      </c>
      <c r="L12" s="65">
        <f>VLOOKUP($A12,'Return Data'!$B$7:$R$2292,13,0)</f>
        <v>5.1166999999999998</v>
      </c>
      <c r="M12" s="66">
        <f t="shared" si="10"/>
        <v>16</v>
      </c>
      <c r="N12" s="65">
        <f>VLOOKUP($A12,'Return Data'!$B$7:$R$2292,17,0)</f>
        <v>5.9055</v>
      </c>
      <c r="O12" s="66">
        <f t="shared" si="11"/>
        <v>17</v>
      </c>
      <c r="P12" s="65">
        <f>VLOOKUP($A12,'Return Data'!$B$7:$R$2292,14,0)</f>
        <v>5.6684000000000001</v>
      </c>
      <c r="Q12" s="66">
        <f t="shared" si="12"/>
        <v>23</v>
      </c>
      <c r="R12" s="65">
        <f>VLOOKUP($A12,'Return Data'!$B$7:$R$2292,16,0)</f>
        <v>7.2271999999999998</v>
      </c>
      <c r="S12" s="67">
        <f t="shared" si="13"/>
        <v>23</v>
      </c>
    </row>
    <row r="13" spans="1:19" x14ac:dyDescent="0.3">
      <c r="A13" s="82" t="s">
        <v>1061</v>
      </c>
      <c r="B13" s="64">
        <f>VLOOKUP($A13,'Return Data'!$B$7:$R$2292,3,0)</f>
        <v>0</v>
      </c>
      <c r="C13" s="65">
        <f>VLOOKUP($A13,'Return Data'!$B$7:$R$2292,4,0)</f>
        <v>0</v>
      </c>
      <c r="D13" s="65">
        <f>VLOOKUP($A13,'Return Data'!$B$7:$R$2292,9,0)</f>
        <v>0</v>
      </c>
      <c r="E13" s="66">
        <f t="shared" si="1"/>
        <v>30</v>
      </c>
      <c r="F13" s="65">
        <f>VLOOKUP($A13,'Return Data'!$B$7:$R$2292,10,0)</f>
        <v>0</v>
      </c>
      <c r="G13" s="66">
        <f t="shared" si="2"/>
        <v>24</v>
      </c>
      <c r="H13" s="65">
        <f>VLOOKUP($A13,'Return Data'!$B$7:$R$2292,11,0)</f>
        <v>0</v>
      </c>
      <c r="I13" s="66">
        <f t="shared" si="8"/>
        <v>31</v>
      </c>
      <c r="J13" s="65">
        <f>VLOOKUP($A13,'Return Data'!$B$7:$R$2292,12,0)</f>
        <v>0</v>
      </c>
      <c r="K13" s="66">
        <f t="shared" si="9"/>
        <v>31</v>
      </c>
      <c r="L13" s="65">
        <f>VLOOKUP($A13,'Return Data'!$B$7:$R$2292,13,0)</f>
        <v>0</v>
      </c>
      <c r="M13" s="66">
        <f t="shared" si="10"/>
        <v>31</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1063</v>
      </c>
      <c r="B14" s="64">
        <f>VLOOKUP($A14,'Return Data'!$B$7:$R$2292,3,0)</f>
        <v>44616</v>
      </c>
      <c r="C14" s="65">
        <f>VLOOKUP($A14,'Return Data'!$B$7:$R$2292,4,0)</f>
        <v>48.366399999999999</v>
      </c>
      <c r="D14" s="65">
        <f>VLOOKUP($A14,'Return Data'!$B$7:$R$2292,9,0)</f>
        <v>5.9454000000000002</v>
      </c>
      <c r="E14" s="66">
        <f t="shared" si="1"/>
        <v>14</v>
      </c>
      <c r="F14" s="65">
        <f>VLOOKUP($A14,'Return Data'!$B$7:$R$2292,10,0)</f>
        <v>3.7593999999999999</v>
      </c>
      <c r="G14" s="66">
        <f t="shared" si="2"/>
        <v>4</v>
      </c>
      <c r="H14" s="65">
        <f>VLOOKUP($A14,'Return Data'!$B$7:$R$2292,11,0)</f>
        <v>4.5959000000000003</v>
      </c>
      <c r="I14" s="66">
        <f t="shared" si="8"/>
        <v>10</v>
      </c>
      <c r="J14" s="65">
        <f>VLOOKUP($A14,'Return Data'!$B$7:$R$2292,12,0)</f>
        <v>5.4336000000000002</v>
      </c>
      <c r="K14" s="66">
        <f t="shared" si="9"/>
        <v>9</v>
      </c>
      <c r="L14" s="65">
        <f>VLOOKUP($A14,'Return Data'!$B$7:$R$2292,13,0)</f>
        <v>6.8226000000000004</v>
      </c>
      <c r="M14" s="66">
        <f t="shared" si="10"/>
        <v>9</v>
      </c>
      <c r="N14" s="65">
        <f>VLOOKUP($A14,'Return Data'!$B$7:$R$2292,17,0)</f>
        <v>7.2009999999999996</v>
      </c>
      <c r="O14" s="66">
        <f t="shared" si="11"/>
        <v>9</v>
      </c>
      <c r="P14" s="65">
        <f>VLOOKUP($A14,'Return Data'!$B$7:$R$2292,14,0)</f>
        <v>8.734</v>
      </c>
      <c r="Q14" s="66">
        <f t="shared" si="12"/>
        <v>7</v>
      </c>
      <c r="R14" s="65">
        <f>VLOOKUP($A14,'Return Data'!$B$7:$R$2292,16,0)</f>
        <v>8.6262000000000008</v>
      </c>
      <c r="S14" s="67">
        <f t="shared" si="13"/>
        <v>7</v>
      </c>
    </row>
    <row r="15" spans="1:19" x14ac:dyDescent="0.3">
      <c r="A15" s="82" t="s">
        <v>1065</v>
      </c>
      <c r="B15" s="64">
        <f>VLOOKUP($A15,'Return Data'!$B$7:$R$2292,3,0)</f>
        <v>44616</v>
      </c>
      <c r="C15" s="65">
        <f>VLOOKUP($A15,'Return Data'!$B$7:$R$2292,4,0)</f>
        <v>38.3095</v>
      </c>
      <c r="D15" s="65">
        <f>VLOOKUP($A15,'Return Data'!$B$7:$R$2292,9,0)</f>
        <v>7.2205000000000004</v>
      </c>
      <c r="E15" s="66">
        <f t="shared" si="1"/>
        <v>8</v>
      </c>
      <c r="F15" s="65">
        <f>VLOOKUP($A15,'Return Data'!$B$7:$R$2292,10,0)</f>
        <v>3.2618999999999998</v>
      </c>
      <c r="G15" s="66">
        <f t="shared" si="2"/>
        <v>8</v>
      </c>
      <c r="H15" s="65">
        <f>VLOOKUP($A15,'Return Data'!$B$7:$R$2292,11,0)</f>
        <v>4.7153999999999998</v>
      </c>
      <c r="I15" s="66">
        <f t="shared" si="8"/>
        <v>9</v>
      </c>
      <c r="J15" s="65">
        <f>VLOOKUP($A15,'Return Data'!$B$7:$R$2292,12,0)</f>
        <v>5.1439000000000004</v>
      </c>
      <c r="K15" s="66">
        <f t="shared" si="9"/>
        <v>10</v>
      </c>
      <c r="L15" s="65">
        <f>VLOOKUP($A15,'Return Data'!$B$7:$R$2292,13,0)</f>
        <v>6.7956000000000003</v>
      </c>
      <c r="M15" s="66">
        <f t="shared" si="10"/>
        <v>10</v>
      </c>
      <c r="N15" s="65">
        <f>VLOOKUP($A15,'Return Data'!$B$7:$R$2292,17,0)</f>
        <v>7.5368000000000004</v>
      </c>
      <c r="O15" s="66">
        <f t="shared" si="11"/>
        <v>5</v>
      </c>
      <c r="P15" s="65">
        <f>VLOOKUP($A15,'Return Data'!$B$7:$R$2292,14,0)</f>
        <v>9.0069999999999997</v>
      </c>
      <c r="Q15" s="66">
        <f t="shared" si="12"/>
        <v>6</v>
      </c>
      <c r="R15" s="65">
        <f>VLOOKUP($A15,'Return Data'!$B$7:$R$2292,16,0)</f>
        <v>8.8752999999999993</v>
      </c>
      <c r="S15" s="67">
        <f t="shared" si="13"/>
        <v>6</v>
      </c>
    </row>
    <row r="16" spans="1:19" x14ac:dyDescent="0.3">
      <c r="A16" s="82" t="s">
        <v>1066</v>
      </c>
      <c r="B16" s="64">
        <f>VLOOKUP($A16,'Return Data'!$B$7:$R$2292,3,0)</f>
        <v>44616</v>
      </c>
      <c r="C16" s="65">
        <f>VLOOKUP($A16,'Return Data'!$B$7:$R$2292,4,0)</f>
        <v>40.344700000000003</v>
      </c>
      <c r="D16" s="65">
        <f>VLOOKUP($A16,'Return Data'!$B$7:$R$2292,9,0)</f>
        <v>7.2527999999999997</v>
      </c>
      <c r="E16" s="66">
        <f t="shared" si="1"/>
        <v>7</v>
      </c>
      <c r="F16" s="65">
        <f>VLOOKUP($A16,'Return Data'!$B$7:$R$2292,10,0)</f>
        <v>2.4449000000000001</v>
      </c>
      <c r="G16" s="66">
        <f t="shared" si="2"/>
        <v>13</v>
      </c>
      <c r="H16" s="65">
        <f>VLOOKUP($A16,'Return Data'!$B$7:$R$2292,11,0)</f>
        <v>3.4842</v>
      </c>
      <c r="I16" s="66">
        <f t="shared" si="8"/>
        <v>17</v>
      </c>
      <c r="J16" s="65">
        <f>VLOOKUP($A16,'Return Data'!$B$7:$R$2292,12,0)</f>
        <v>3.8273999999999999</v>
      </c>
      <c r="K16" s="66">
        <f t="shared" si="9"/>
        <v>17</v>
      </c>
      <c r="L16" s="65">
        <f>VLOOKUP($A16,'Return Data'!$B$7:$R$2292,13,0)</f>
        <v>4.9714</v>
      </c>
      <c r="M16" s="66">
        <f t="shared" si="10"/>
        <v>17</v>
      </c>
      <c r="N16" s="65">
        <f>VLOOKUP($A16,'Return Data'!$B$7:$R$2292,17,0)</f>
        <v>6.2172000000000001</v>
      </c>
      <c r="O16" s="66">
        <f t="shared" si="11"/>
        <v>16</v>
      </c>
      <c r="P16" s="65">
        <f>VLOOKUP($A16,'Return Data'!$B$7:$R$2292,14,0)</f>
        <v>7.9941000000000004</v>
      </c>
      <c r="Q16" s="66">
        <f t="shared" si="12"/>
        <v>16</v>
      </c>
      <c r="R16" s="65">
        <f>VLOOKUP($A16,'Return Data'!$B$7:$R$2292,16,0)</f>
        <v>8.1645000000000003</v>
      </c>
      <c r="S16" s="67">
        <f t="shared" si="13"/>
        <v>18</v>
      </c>
    </row>
    <row r="17" spans="1:19" x14ac:dyDescent="0.3">
      <c r="A17" s="82" t="s">
        <v>1071</v>
      </c>
      <c r="B17" s="64">
        <f>VLOOKUP($A17,'Return Data'!$B$7:$R$2292,3,0)</f>
        <v>44616</v>
      </c>
      <c r="C17" s="65">
        <f>VLOOKUP($A17,'Return Data'!$B$7:$R$2292,4,0)</f>
        <v>19.707000000000001</v>
      </c>
      <c r="D17" s="65">
        <f>VLOOKUP($A17,'Return Data'!$B$7:$R$2292,9,0)</f>
        <v>9.4433000000000007</v>
      </c>
      <c r="E17" s="66">
        <f t="shared" si="1"/>
        <v>4</v>
      </c>
      <c r="F17" s="65">
        <f>VLOOKUP($A17,'Return Data'!$B$7:$R$2292,10,0)</f>
        <v>4.9036</v>
      </c>
      <c r="G17" s="66">
        <f t="shared" si="2"/>
        <v>2</v>
      </c>
      <c r="H17" s="65">
        <f>VLOOKUP($A17,'Return Data'!$B$7:$R$2292,11,0)</f>
        <v>5.6376999999999997</v>
      </c>
      <c r="I17" s="66">
        <f t="shared" si="8"/>
        <v>6</v>
      </c>
      <c r="J17" s="65">
        <f>VLOOKUP($A17,'Return Data'!$B$7:$R$2292,12,0)</f>
        <v>6.6721000000000004</v>
      </c>
      <c r="K17" s="66">
        <f t="shared" si="9"/>
        <v>6</v>
      </c>
      <c r="L17" s="65">
        <f>VLOOKUP($A17,'Return Data'!$B$7:$R$2292,13,0)</f>
        <v>7.6086</v>
      </c>
      <c r="M17" s="66">
        <f t="shared" si="10"/>
        <v>6</v>
      </c>
      <c r="N17" s="65">
        <f>VLOOKUP($A17,'Return Data'!$B$7:$R$2292,17,0)</f>
        <v>6.5724999999999998</v>
      </c>
      <c r="O17" s="66">
        <f t="shared" si="11"/>
        <v>13</v>
      </c>
      <c r="P17" s="65">
        <f>VLOOKUP($A17,'Return Data'!$B$7:$R$2292,14,0)</f>
        <v>7.7319000000000004</v>
      </c>
      <c r="Q17" s="66">
        <f t="shared" si="12"/>
        <v>17</v>
      </c>
      <c r="R17" s="65">
        <f>VLOOKUP($A17,'Return Data'!$B$7:$R$2292,16,0)</f>
        <v>8.9230999999999998</v>
      </c>
      <c r="S17" s="67">
        <f t="shared" si="13"/>
        <v>5</v>
      </c>
    </row>
    <row r="18" spans="1:19" x14ac:dyDescent="0.3">
      <c r="A18" s="82" t="s">
        <v>1072</v>
      </c>
      <c r="B18" s="64">
        <f>VLOOKUP($A18,'Return Data'!$B$7:$R$2292,3,0)</f>
        <v>44616</v>
      </c>
      <c r="C18" s="65">
        <f>VLOOKUP($A18,'Return Data'!$B$7:$R$2292,4,0)</f>
        <v>17.547999999999998</v>
      </c>
      <c r="D18" s="65">
        <f>VLOOKUP($A18,'Return Data'!$B$7:$R$2292,9,0)</f>
        <v>5.8461999999999996</v>
      </c>
      <c r="E18" s="66">
        <f t="shared" si="1"/>
        <v>15</v>
      </c>
      <c r="F18" s="65">
        <f>VLOOKUP($A18,'Return Data'!$B$7:$R$2292,10,0)</f>
        <v>3.4159999999999999</v>
      </c>
      <c r="G18" s="66">
        <f t="shared" si="2"/>
        <v>7</v>
      </c>
      <c r="H18" s="65">
        <f>VLOOKUP($A18,'Return Data'!$B$7:$R$2292,11,0)</f>
        <v>4.3353000000000002</v>
      </c>
      <c r="I18" s="66">
        <f t="shared" si="8"/>
        <v>11</v>
      </c>
      <c r="J18" s="65">
        <f>VLOOKUP($A18,'Return Data'!$B$7:$R$2292,12,0)</f>
        <v>5.0846</v>
      </c>
      <c r="K18" s="66">
        <f t="shared" si="9"/>
        <v>11</v>
      </c>
      <c r="L18" s="65">
        <f>VLOOKUP($A18,'Return Data'!$B$7:$R$2292,13,0)</f>
        <v>6.2704000000000004</v>
      </c>
      <c r="M18" s="66">
        <f t="shared" si="10"/>
        <v>12</v>
      </c>
      <c r="N18" s="65">
        <f>VLOOKUP($A18,'Return Data'!$B$7:$R$2292,17,0)</f>
        <v>6.7587000000000002</v>
      </c>
      <c r="O18" s="66">
        <f t="shared" si="11"/>
        <v>11</v>
      </c>
      <c r="P18" s="65">
        <f>VLOOKUP($A18,'Return Data'!$B$7:$R$2292,14,0)</f>
        <v>8.2113999999999994</v>
      </c>
      <c r="Q18" s="66">
        <f t="shared" si="12"/>
        <v>14</v>
      </c>
      <c r="R18" s="65">
        <f>VLOOKUP($A18,'Return Data'!$B$7:$R$2292,16,0)</f>
        <v>8.2842000000000002</v>
      </c>
      <c r="S18" s="67">
        <f t="shared" si="13"/>
        <v>14</v>
      </c>
    </row>
    <row r="19" spans="1:19" x14ac:dyDescent="0.3">
      <c r="A19" s="82" t="s">
        <v>1075</v>
      </c>
      <c r="B19" s="64">
        <f>VLOOKUP($A19,'Return Data'!$B$7:$R$2292,3,0)</f>
        <v>44616</v>
      </c>
      <c r="C19" s="65">
        <f>VLOOKUP($A19,'Return Data'!$B$7:$R$2292,4,0)</f>
        <v>13.3725</v>
      </c>
      <c r="D19" s="65">
        <f>VLOOKUP($A19,'Return Data'!$B$7:$R$2292,9,0)</f>
        <v>7.9245000000000001</v>
      </c>
      <c r="E19" s="66">
        <f t="shared" si="1"/>
        <v>5</v>
      </c>
      <c r="F19" s="65">
        <f>VLOOKUP($A19,'Return Data'!$B$7:$R$2292,10,0)</f>
        <v>3.7073</v>
      </c>
      <c r="G19" s="66">
        <f t="shared" si="2"/>
        <v>5</v>
      </c>
      <c r="H19" s="65">
        <f>VLOOKUP($A19,'Return Data'!$B$7:$R$2292,11,0)</f>
        <v>3.2919999999999998</v>
      </c>
      <c r="I19" s="66">
        <f t="shared" si="8"/>
        <v>18</v>
      </c>
      <c r="J19" s="65">
        <f>VLOOKUP($A19,'Return Data'!$B$7:$R$2292,12,0)</f>
        <v>22.272200000000002</v>
      </c>
      <c r="K19" s="66">
        <f t="shared" si="9"/>
        <v>2</v>
      </c>
      <c r="L19" s="65">
        <f>VLOOKUP($A19,'Return Data'!$B$7:$R$2292,13,0)</f>
        <v>19.133500000000002</v>
      </c>
      <c r="M19" s="66">
        <f t="shared" si="10"/>
        <v>2</v>
      </c>
      <c r="N19" s="65">
        <f>VLOOKUP($A19,'Return Data'!$B$7:$R$2292,17,0)</f>
        <v>-4.6775000000000002</v>
      </c>
      <c r="O19" s="66">
        <f t="shared" si="11"/>
        <v>31</v>
      </c>
      <c r="P19" s="65">
        <f>VLOOKUP($A19,'Return Data'!$B$7:$R$2292,14,0)</f>
        <v>-4.0585000000000004</v>
      </c>
      <c r="Q19" s="66">
        <f t="shared" si="12"/>
        <v>30</v>
      </c>
      <c r="R19" s="65">
        <f>VLOOKUP($A19,'Return Data'!$B$7:$R$2292,16,0)</f>
        <v>3.8611</v>
      </c>
      <c r="S19" s="67">
        <f t="shared" si="13"/>
        <v>30</v>
      </c>
    </row>
    <row r="20" spans="1:19" x14ac:dyDescent="0.3">
      <c r="A20" s="82" t="s">
        <v>1077</v>
      </c>
      <c r="B20" s="64">
        <f>VLOOKUP($A20,'Return Data'!$B$7:$R$2292,3,0)</f>
        <v>0</v>
      </c>
      <c r="C20" s="65">
        <f>VLOOKUP($A20,'Return Data'!$B$7:$R$2292,4,0)</f>
        <v>0</v>
      </c>
      <c r="D20" s="65">
        <f>VLOOKUP($A20,'Return Data'!$B$7:$R$2292,9,0)</f>
        <v>0</v>
      </c>
      <c r="E20" s="66">
        <f t="shared" si="1"/>
        <v>30</v>
      </c>
      <c r="F20" s="65">
        <f>VLOOKUP($A20,'Return Data'!$B$7:$R$2292,10,0)</f>
        <v>0</v>
      </c>
      <c r="G20" s="66">
        <f t="shared" si="2"/>
        <v>24</v>
      </c>
      <c r="H20" s="65">
        <f>VLOOKUP($A20,'Return Data'!$B$7:$R$2292,11,0)</f>
        <v>0</v>
      </c>
      <c r="I20" s="66">
        <f t="shared" si="8"/>
        <v>31</v>
      </c>
      <c r="J20" s="65">
        <f>VLOOKUP($A20,'Return Data'!$B$7:$R$2292,12,0)</f>
        <v>0</v>
      </c>
      <c r="K20" s="66">
        <f t="shared" si="9"/>
        <v>31</v>
      </c>
      <c r="L20" s="65">
        <f>VLOOKUP($A20,'Return Data'!$B$7:$R$2292,13,0)</f>
        <v>0</v>
      </c>
      <c r="M20" s="66">
        <f t="shared" si="10"/>
        <v>31</v>
      </c>
      <c r="N20" s="65"/>
      <c r="O20" s="66"/>
      <c r="P20" s="65"/>
      <c r="Q20" s="66"/>
      <c r="R20" s="65">
        <f>VLOOKUP($A20,'Return Data'!$B$7:$R$2292,16,0)</f>
        <v>0</v>
      </c>
      <c r="S20" s="67">
        <f t="shared" si="13"/>
        <v>31</v>
      </c>
    </row>
    <row r="21" spans="1:19" x14ac:dyDescent="0.3">
      <c r="A21" s="82" t="s">
        <v>1080</v>
      </c>
      <c r="B21" s="64">
        <f>VLOOKUP($A21,'Return Data'!$B$7:$R$2292,3,0)</f>
        <v>44616</v>
      </c>
      <c r="C21" s="65">
        <f>VLOOKUP($A21,'Return Data'!$B$7:$R$2292,4,0)</f>
        <v>43.588000000000001</v>
      </c>
      <c r="D21" s="65">
        <f>VLOOKUP($A21,'Return Data'!$B$7:$R$2292,9,0)</f>
        <v>4.9913999999999996</v>
      </c>
      <c r="E21" s="66">
        <f t="shared" si="1"/>
        <v>21</v>
      </c>
      <c r="F21" s="65">
        <f>VLOOKUP($A21,'Return Data'!$B$7:$R$2292,10,0)</f>
        <v>3.0284</v>
      </c>
      <c r="G21" s="66">
        <f t="shared" si="2"/>
        <v>9</v>
      </c>
      <c r="H21" s="65">
        <f>VLOOKUP($A21,'Return Data'!$B$7:$R$2292,11,0)</f>
        <v>4.0129999999999999</v>
      </c>
      <c r="I21" s="66">
        <f t="shared" si="8"/>
        <v>13</v>
      </c>
      <c r="J21" s="65">
        <f>VLOOKUP($A21,'Return Data'!$B$7:$R$2292,12,0)</f>
        <v>4.9518000000000004</v>
      </c>
      <c r="K21" s="66">
        <f t="shared" si="9"/>
        <v>12</v>
      </c>
      <c r="L21" s="65">
        <f>VLOOKUP($A21,'Return Data'!$B$7:$R$2292,13,0)</f>
        <v>5.6734999999999998</v>
      </c>
      <c r="M21" s="66">
        <f t="shared" si="10"/>
        <v>13</v>
      </c>
      <c r="N21" s="65">
        <f>VLOOKUP($A21,'Return Data'!$B$7:$R$2292,17,0)</f>
        <v>7.4097999999999997</v>
      </c>
      <c r="O21" s="66">
        <f t="shared" si="11"/>
        <v>7</v>
      </c>
      <c r="P21" s="65">
        <f>VLOOKUP($A21,'Return Data'!$B$7:$R$2292,14,0)</f>
        <v>9.3167000000000009</v>
      </c>
      <c r="Q21" s="66">
        <f t="shared" si="12"/>
        <v>3</v>
      </c>
      <c r="R21" s="65">
        <f>VLOOKUP($A21,'Return Data'!$B$7:$R$2292,16,0)</f>
        <v>9.6171000000000006</v>
      </c>
      <c r="S21" s="67">
        <f t="shared" si="13"/>
        <v>3</v>
      </c>
    </row>
    <row r="22" spans="1:19" x14ac:dyDescent="0.3">
      <c r="A22" s="82" t="s">
        <v>1083</v>
      </c>
      <c r="B22" s="64">
        <f>VLOOKUP($A22,'Return Data'!$B$7:$R$2292,3,0)</f>
        <v>44616</v>
      </c>
      <c r="C22" s="65">
        <f>VLOOKUP($A22,'Return Data'!$B$7:$R$2292,4,0)</f>
        <v>63.9741</v>
      </c>
      <c r="D22" s="65">
        <f>VLOOKUP($A22,'Return Data'!$B$7:$R$2292,9,0)</f>
        <v>4.1055999999999999</v>
      </c>
      <c r="E22" s="66">
        <f t="shared" si="1"/>
        <v>23</v>
      </c>
      <c r="F22" s="65">
        <f>VLOOKUP($A22,'Return Data'!$B$7:$R$2292,10,0)</f>
        <v>1.1606000000000001</v>
      </c>
      <c r="G22" s="66">
        <f t="shared" si="2"/>
        <v>17</v>
      </c>
      <c r="H22" s="65">
        <f>VLOOKUP($A22,'Return Data'!$B$7:$R$2292,11,0)</f>
        <v>2.3416999999999999</v>
      </c>
      <c r="I22" s="66">
        <f t="shared" si="8"/>
        <v>26</v>
      </c>
      <c r="J22" s="65">
        <f>VLOOKUP($A22,'Return Data'!$B$7:$R$2292,12,0)</f>
        <v>2.7086000000000001</v>
      </c>
      <c r="K22" s="66">
        <f t="shared" si="9"/>
        <v>25</v>
      </c>
      <c r="L22" s="65">
        <f>VLOOKUP($A22,'Return Data'!$B$7:$R$2292,13,0)</f>
        <v>4.0141</v>
      </c>
      <c r="M22" s="66">
        <f t="shared" si="10"/>
        <v>27</v>
      </c>
      <c r="N22" s="65">
        <f>VLOOKUP($A22,'Return Data'!$B$7:$R$2292,17,0)</f>
        <v>3.9009999999999998</v>
      </c>
      <c r="O22" s="66">
        <f t="shared" si="11"/>
        <v>28</v>
      </c>
      <c r="P22" s="65">
        <f>VLOOKUP($A22,'Return Data'!$B$7:$R$2292,14,0)</f>
        <v>6.0902000000000003</v>
      </c>
      <c r="Q22" s="66">
        <f t="shared" si="12"/>
        <v>21</v>
      </c>
      <c r="R22" s="65">
        <f>VLOOKUP($A22,'Return Data'!$B$7:$R$2292,16,0)</f>
        <v>7.3821000000000003</v>
      </c>
      <c r="S22" s="67">
        <f t="shared" si="13"/>
        <v>21</v>
      </c>
    </row>
    <row r="23" spans="1:19" x14ac:dyDescent="0.3">
      <c r="A23" s="82" t="s">
        <v>1084</v>
      </c>
      <c r="B23" s="64">
        <f>VLOOKUP($A23,'Return Data'!$B$7:$R$2292,3,0)</f>
        <v>44616</v>
      </c>
      <c r="C23" s="65">
        <f>VLOOKUP($A23,'Return Data'!$B$7:$R$2292,4,0)</f>
        <v>32.426000000000002</v>
      </c>
      <c r="D23" s="65">
        <f>VLOOKUP($A23,'Return Data'!$B$7:$R$2292,9,0)</f>
        <v>5.2411000000000003</v>
      </c>
      <c r="E23" s="66">
        <f t="shared" si="1"/>
        <v>18</v>
      </c>
      <c r="F23" s="65">
        <f>VLOOKUP($A23,'Return Data'!$B$7:$R$2292,10,0)</f>
        <v>3.6375000000000002</v>
      </c>
      <c r="G23" s="66">
        <f t="shared" si="2"/>
        <v>6</v>
      </c>
      <c r="H23" s="65">
        <f>VLOOKUP($A23,'Return Data'!$B$7:$R$2292,11,0)</f>
        <v>4.8669000000000002</v>
      </c>
      <c r="I23" s="66">
        <f t="shared" si="8"/>
        <v>8</v>
      </c>
      <c r="J23" s="65">
        <f>VLOOKUP($A23,'Return Data'!$B$7:$R$2292,12,0)</f>
        <v>5.5644999999999998</v>
      </c>
      <c r="K23" s="66">
        <f t="shared" si="9"/>
        <v>8</v>
      </c>
      <c r="L23" s="65">
        <f>VLOOKUP($A23,'Return Data'!$B$7:$R$2292,13,0)</f>
        <v>7.0553999999999997</v>
      </c>
      <c r="M23" s="66">
        <f t="shared" si="10"/>
        <v>7</v>
      </c>
      <c r="N23" s="65">
        <f>VLOOKUP($A23,'Return Data'!$B$7:$R$2292,17,0)</f>
        <v>8.1096000000000004</v>
      </c>
      <c r="O23" s="66">
        <f t="shared" si="11"/>
        <v>4</v>
      </c>
      <c r="P23" s="65">
        <f>VLOOKUP($A23,'Return Data'!$B$7:$R$2292,14,0)</f>
        <v>2.8666</v>
      </c>
      <c r="Q23" s="66">
        <f t="shared" si="12"/>
        <v>26</v>
      </c>
      <c r="R23" s="65">
        <f>VLOOKUP($A23,'Return Data'!$B$7:$R$2292,16,0)</f>
        <v>6.7365000000000004</v>
      </c>
      <c r="S23" s="67">
        <f t="shared" si="13"/>
        <v>26</v>
      </c>
    </row>
    <row r="24" spans="1:19" x14ac:dyDescent="0.3">
      <c r="A24" s="82" t="s">
        <v>1085</v>
      </c>
      <c r="B24" s="64">
        <f>VLOOKUP($A24,'Return Data'!$B$7:$R$2292,3,0)</f>
        <v>44601</v>
      </c>
      <c r="C24" s="65">
        <f>VLOOKUP($A24,'Return Data'!$B$7:$R$2292,4,0)</f>
        <v>2.4049</v>
      </c>
      <c r="D24" s="65">
        <f>VLOOKUP($A24,'Return Data'!$B$7:$R$2292,9,0)</f>
        <v>7.0351999999999997</v>
      </c>
      <c r="E24" s="66">
        <f t="shared" si="1"/>
        <v>9</v>
      </c>
      <c r="F24" s="65">
        <f>VLOOKUP($A24,'Return Data'!$B$7:$R$2292,10,0)</f>
        <v>0.31369999999999998</v>
      </c>
      <c r="G24" s="66">
        <f t="shared" si="2"/>
        <v>23</v>
      </c>
      <c r="H24" s="65">
        <f>VLOOKUP($A24,'Return Data'!$B$7:$R$2292,11,0)</f>
        <v>371.38909999999998</v>
      </c>
      <c r="I24" s="66">
        <f t="shared" si="8"/>
        <v>1</v>
      </c>
      <c r="J24" s="65">
        <f>VLOOKUP($A24,'Return Data'!$B$7:$R$2292,12,0)</f>
        <v>245.8115</v>
      </c>
      <c r="K24" s="66">
        <f t="shared" si="9"/>
        <v>1</v>
      </c>
      <c r="L24" s="65">
        <f>VLOOKUP($A24,'Return Data'!$B$7:$R$2292,13,0)</f>
        <v>187.2208</v>
      </c>
      <c r="M24" s="66">
        <f t="shared" si="10"/>
        <v>1</v>
      </c>
      <c r="N24" s="65">
        <f>VLOOKUP($A24,'Return Data'!$B$7:$R$2292,17,0)</f>
        <v>46.514000000000003</v>
      </c>
      <c r="O24" s="66">
        <f t="shared" si="11"/>
        <v>1</v>
      </c>
      <c r="P24" s="65"/>
      <c r="Q24" s="66"/>
      <c r="R24" s="65">
        <f>VLOOKUP($A24,'Return Data'!$B$7:$R$2292,16,0)</f>
        <v>22.623999999999999</v>
      </c>
      <c r="S24" s="67">
        <f t="shared" si="13"/>
        <v>1</v>
      </c>
    </row>
    <row r="25" spans="1:19" x14ac:dyDescent="0.3">
      <c r="A25" s="82" t="s">
        <v>1090</v>
      </c>
      <c r="B25" s="64">
        <f>VLOOKUP($A25,'Return Data'!$B$7:$R$2292,3,0)</f>
        <v>0</v>
      </c>
      <c r="C25" s="65">
        <f>VLOOKUP($A25,'Return Data'!$B$7:$R$2292,4,0)</f>
        <v>0</v>
      </c>
      <c r="D25" s="65">
        <f>VLOOKUP($A25,'Return Data'!$B$7:$R$2292,9,0)</f>
        <v>0</v>
      </c>
      <c r="E25" s="66">
        <f t="shared" si="1"/>
        <v>30</v>
      </c>
      <c r="F25" s="65">
        <f>VLOOKUP($A25,'Return Data'!$B$7:$R$2292,10,0)</f>
        <v>0</v>
      </c>
      <c r="G25" s="66">
        <f t="shared" si="2"/>
        <v>24</v>
      </c>
      <c r="H25" s="65">
        <f>VLOOKUP($A25,'Return Data'!$B$7:$R$2292,11,0)</f>
        <v>0</v>
      </c>
      <c r="I25" s="66">
        <f t="shared" si="8"/>
        <v>31</v>
      </c>
      <c r="J25" s="65">
        <f>VLOOKUP($A25,'Return Data'!$B$7:$R$2292,12,0)</f>
        <v>0</v>
      </c>
      <c r="K25" s="66">
        <f t="shared" si="9"/>
        <v>31</v>
      </c>
      <c r="L25" s="65">
        <f>VLOOKUP($A25,'Return Data'!$B$7:$R$2292,13,0)</f>
        <v>0</v>
      </c>
      <c r="M25" s="66">
        <f t="shared" si="10"/>
        <v>31</v>
      </c>
      <c r="N25" s="65"/>
      <c r="O25" s="66"/>
      <c r="P25" s="65"/>
      <c r="Q25" s="66"/>
      <c r="R25" s="65">
        <f>VLOOKUP($A25,'Return Data'!$B$7:$R$2292,16,0)</f>
        <v>0</v>
      </c>
      <c r="S25" s="67">
        <f t="shared" si="13"/>
        <v>31</v>
      </c>
    </row>
    <row r="26" spans="1:19" x14ac:dyDescent="0.3">
      <c r="A26" s="82" t="s">
        <v>1092</v>
      </c>
      <c r="B26" s="64">
        <f>VLOOKUP($A26,'Return Data'!$B$7:$R$2292,3,0)</f>
        <v>44616</v>
      </c>
      <c r="C26" s="65">
        <f>VLOOKUP($A26,'Return Data'!$B$7:$R$2292,4,0)</f>
        <v>15.717499999999999</v>
      </c>
      <c r="D26" s="65">
        <f>VLOOKUP($A26,'Return Data'!$B$7:$R$2292,9,0)</f>
        <v>2.0937000000000001</v>
      </c>
      <c r="E26" s="66">
        <f t="shared" si="1"/>
        <v>26</v>
      </c>
      <c r="F26" s="65">
        <f>VLOOKUP($A26,'Return Data'!$B$7:$R$2292,10,0)</f>
        <v>2.1316999999999999</v>
      </c>
      <c r="G26" s="66">
        <f t="shared" si="2"/>
        <v>14</v>
      </c>
      <c r="H26" s="65">
        <f>VLOOKUP($A26,'Return Data'!$B$7:$R$2292,11,0)</f>
        <v>9.5469000000000008</v>
      </c>
      <c r="I26" s="66">
        <f t="shared" si="8"/>
        <v>4</v>
      </c>
      <c r="J26" s="65">
        <f>VLOOKUP($A26,'Return Data'!$B$7:$R$2292,12,0)</f>
        <v>8.2951999999999995</v>
      </c>
      <c r="K26" s="66">
        <f t="shared" si="9"/>
        <v>5</v>
      </c>
      <c r="L26" s="65">
        <f>VLOOKUP($A26,'Return Data'!$B$7:$R$2292,13,0)</f>
        <v>8.0559999999999992</v>
      </c>
      <c r="M26" s="66">
        <f t="shared" si="10"/>
        <v>5</v>
      </c>
      <c r="N26" s="65">
        <f>VLOOKUP($A26,'Return Data'!$B$7:$R$2292,17,0)</f>
        <v>3.7722000000000002</v>
      </c>
      <c r="O26" s="66">
        <f t="shared" si="11"/>
        <v>29</v>
      </c>
      <c r="P26" s="65">
        <f>VLOOKUP($A26,'Return Data'!$B$7:$R$2292,14,0)</f>
        <v>4.6349</v>
      </c>
      <c r="Q26" s="66">
        <f t="shared" si="12"/>
        <v>24</v>
      </c>
      <c r="R26" s="65">
        <f>VLOOKUP($A26,'Return Data'!$B$7:$R$2292,16,0)</f>
        <v>6.7633000000000001</v>
      </c>
      <c r="S26" s="67">
        <f t="shared" si="13"/>
        <v>25</v>
      </c>
    </row>
    <row r="27" spans="1:19" x14ac:dyDescent="0.3">
      <c r="A27" s="82" t="s">
        <v>1097</v>
      </c>
      <c r="B27" s="64">
        <f>VLOOKUP($A27,'Return Data'!$B$7:$R$2292,3,0)</f>
        <v>44616</v>
      </c>
      <c r="C27" s="65">
        <f>VLOOKUP($A27,'Return Data'!$B$7:$R$2292,4,0)</f>
        <v>108.7979</v>
      </c>
      <c r="D27" s="65">
        <f>VLOOKUP($A27,'Return Data'!$B$7:$R$2292,9,0)</f>
        <v>6.8883000000000001</v>
      </c>
      <c r="E27" s="66">
        <f t="shared" si="1"/>
        <v>10</v>
      </c>
      <c r="F27" s="65">
        <f>VLOOKUP($A27,'Return Data'!$B$7:$R$2292,10,0)</f>
        <v>2.4952999999999999</v>
      </c>
      <c r="G27" s="66">
        <f t="shared" si="2"/>
        <v>12</v>
      </c>
      <c r="H27" s="65">
        <f>VLOOKUP($A27,'Return Data'!$B$7:$R$2292,11,0)</f>
        <v>4.3131000000000004</v>
      </c>
      <c r="I27" s="66">
        <f t="shared" si="8"/>
        <v>12</v>
      </c>
      <c r="J27" s="65">
        <f>VLOOKUP($A27,'Return Data'!$B$7:$R$2292,12,0)</f>
        <v>4.7401999999999997</v>
      </c>
      <c r="K27" s="66">
        <f t="shared" si="9"/>
        <v>14</v>
      </c>
      <c r="L27" s="65">
        <f>VLOOKUP($A27,'Return Data'!$B$7:$R$2292,13,0)</f>
        <v>6.9222999999999999</v>
      </c>
      <c r="M27" s="66">
        <f t="shared" si="10"/>
        <v>8</v>
      </c>
      <c r="N27" s="65">
        <f>VLOOKUP($A27,'Return Data'!$B$7:$R$2292,17,0)</f>
        <v>7.2756999999999996</v>
      </c>
      <c r="O27" s="66">
        <f t="shared" si="11"/>
        <v>8</v>
      </c>
      <c r="P27" s="65">
        <f>VLOOKUP($A27,'Return Data'!$B$7:$R$2292,14,0)</f>
        <v>9.2445000000000004</v>
      </c>
      <c r="Q27" s="66">
        <f t="shared" si="12"/>
        <v>5</v>
      </c>
      <c r="R27" s="65">
        <f>VLOOKUP($A27,'Return Data'!$B$7:$R$2292,16,0)</f>
        <v>8.4259000000000004</v>
      </c>
      <c r="S27" s="67">
        <f t="shared" si="13"/>
        <v>11</v>
      </c>
    </row>
    <row r="28" spans="1:19" x14ac:dyDescent="0.3">
      <c r="A28" s="82" t="s">
        <v>1098</v>
      </c>
      <c r="B28" s="64">
        <f>VLOOKUP($A28,'Return Data'!$B$7:$R$2292,3,0)</f>
        <v>44616</v>
      </c>
      <c r="C28" s="65">
        <f>VLOOKUP($A28,'Return Data'!$B$7:$R$2292,4,0)</f>
        <v>49.975099999999998</v>
      </c>
      <c r="D28" s="65">
        <f>VLOOKUP($A28,'Return Data'!$B$7:$R$2292,9,0)</f>
        <v>5.0635000000000003</v>
      </c>
      <c r="E28" s="66">
        <f t="shared" si="1"/>
        <v>20</v>
      </c>
      <c r="F28" s="65">
        <f>VLOOKUP($A28,'Return Data'!$B$7:$R$2292,10,0)</f>
        <v>0.3695</v>
      </c>
      <c r="G28" s="66">
        <f t="shared" si="2"/>
        <v>21</v>
      </c>
      <c r="H28" s="65">
        <f>VLOOKUP($A28,'Return Data'!$B$7:$R$2292,11,0)</f>
        <v>2.2256999999999998</v>
      </c>
      <c r="I28" s="66">
        <f t="shared" si="8"/>
        <v>29</v>
      </c>
      <c r="J28" s="65">
        <f>VLOOKUP($A28,'Return Data'!$B$7:$R$2292,12,0)</f>
        <v>2.5819000000000001</v>
      </c>
      <c r="K28" s="66">
        <f t="shared" si="9"/>
        <v>28</v>
      </c>
      <c r="L28" s="65">
        <f>VLOOKUP($A28,'Return Data'!$B$7:$R$2292,13,0)</f>
        <v>4.3503999999999996</v>
      </c>
      <c r="M28" s="66">
        <f t="shared" si="10"/>
        <v>24</v>
      </c>
      <c r="N28" s="65">
        <f>VLOOKUP($A28,'Return Data'!$B$7:$R$2292,17,0)</f>
        <v>5.7516999999999996</v>
      </c>
      <c r="O28" s="66">
        <f t="shared" si="11"/>
        <v>18</v>
      </c>
      <c r="P28" s="65">
        <f>VLOOKUP($A28,'Return Data'!$B$7:$R$2292,14,0)</f>
        <v>8.2951999999999995</v>
      </c>
      <c r="Q28" s="66">
        <f t="shared" si="12"/>
        <v>13</v>
      </c>
      <c r="R28" s="65">
        <f>VLOOKUP($A28,'Return Data'!$B$7:$R$2292,16,0)</f>
        <v>8.2710000000000008</v>
      </c>
      <c r="S28" s="67">
        <f t="shared" si="13"/>
        <v>15</v>
      </c>
    </row>
    <row r="29" spans="1:19" x14ac:dyDescent="0.3">
      <c r="A29" s="82" t="s">
        <v>1101</v>
      </c>
      <c r="B29" s="64">
        <f>VLOOKUP($A29,'Return Data'!$B$7:$R$2292,3,0)</f>
        <v>44616</v>
      </c>
      <c r="C29" s="65">
        <f>VLOOKUP($A29,'Return Data'!$B$7:$R$2292,4,0)</f>
        <v>51.026899999999998</v>
      </c>
      <c r="D29" s="65">
        <f>VLOOKUP($A29,'Return Data'!$B$7:$R$2292,9,0)</f>
        <v>2.1962000000000002</v>
      </c>
      <c r="E29" s="66">
        <f t="shared" si="1"/>
        <v>25</v>
      </c>
      <c r="F29" s="65">
        <f>VLOOKUP($A29,'Return Data'!$B$7:$R$2292,10,0)</f>
        <v>-0.3705</v>
      </c>
      <c r="G29" s="66">
        <f t="shared" si="2"/>
        <v>28</v>
      </c>
      <c r="H29" s="65">
        <f>VLOOKUP($A29,'Return Data'!$B$7:$R$2292,11,0)</f>
        <v>2.2966000000000002</v>
      </c>
      <c r="I29" s="66">
        <f t="shared" si="8"/>
        <v>27</v>
      </c>
      <c r="J29" s="65">
        <f>VLOOKUP($A29,'Return Data'!$B$7:$R$2292,12,0)</f>
        <v>2.7404000000000002</v>
      </c>
      <c r="K29" s="66">
        <f t="shared" si="9"/>
        <v>24</v>
      </c>
      <c r="L29" s="65">
        <f>VLOOKUP($A29,'Return Data'!$B$7:$R$2292,13,0)</f>
        <v>4.0709</v>
      </c>
      <c r="M29" s="66">
        <f t="shared" si="10"/>
        <v>26</v>
      </c>
      <c r="N29" s="65">
        <f>VLOOKUP($A29,'Return Data'!$B$7:$R$2292,17,0)</f>
        <v>4.8952999999999998</v>
      </c>
      <c r="O29" s="66">
        <f t="shared" si="11"/>
        <v>23</v>
      </c>
      <c r="P29" s="65">
        <f>VLOOKUP($A29,'Return Data'!$B$7:$R$2292,14,0)</f>
        <v>7.1288</v>
      </c>
      <c r="Q29" s="66">
        <f t="shared" si="12"/>
        <v>19</v>
      </c>
      <c r="R29" s="65">
        <f>VLOOKUP($A29,'Return Data'!$B$7:$R$2292,16,0)</f>
        <v>7.4329999999999998</v>
      </c>
      <c r="S29" s="67">
        <f t="shared" si="13"/>
        <v>20</v>
      </c>
    </row>
    <row r="30" spans="1:19" x14ac:dyDescent="0.3">
      <c r="A30" s="82" t="s">
        <v>1103</v>
      </c>
      <c r="B30" s="64">
        <f>VLOOKUP($A30,'Return Data'!$B$7:$R$2292,3,0)</f>
        <v>44616</v>
      </c>
      <c r="C30" s="65">
        <f>VLOOKUP($A30,'Return Data'!$B$7:$R$2292,4,0)</f>
        <v>37.942999999999998</v>
      </c>
      <c r="D30" s="65">
        <f>VLOOKUP($A30,'Return Data'!$B$7:$R$2292,9,0)</f>
        <v>2.4689999999999999</v>
      </c>
      <c r="E30" s="66">
        <f t="shared" si="1"/>
        <v>24</v>
      </c>
      <c r="F30" s="65">
        <f>VLOOKUP($A30,'Return Data'!$B$7:$R$2292,10,0)</f>
        <v>-0.69410000000000005</v>
      </c>
      <c r="G30" s="66">
        <f t="shared" si="2"/>
        <v>31</v>
      </c>
      <c r="H30" s="65">
        <f>VLOOKUP($A30,'Return Data'!$B$7:$R$2292,11,0)</f>
        <v>2.3460999999999999</v>
      </c>
      <c r="I30" s="66">
        <f t="shared" si="8"/>
        <v>25</v>
      </c>
      <c r="J30" s="65">
        <f>VLOOKUP($A30,'Return Data'!$B$7:$R$2292,12,0)</f>
        <v>2.8993000000000002</v>
      </c>
      <c r="K30" s="66">
        <f t="shared" si="9"/>
        <v>23</v>
      </c>
      <c r="L30" s="65">
        <f>VLOOKUP($A30,'Return Data'!$B$7:$R$2292,13,0)</f>
        <v>4.4588000000000001</v>
      </c>
      <c r="M30" s="66">
        <f t="shared" si="10"/>
        <v>23</v>
      </c>
      <c r="N30" s="65">
        <f>VLOOKUP($A30,'Return Data'!$B$7:$R$2292,17,0)</f>
        <v>4.8691000000000004</v>
      </c>
      <c r="O30" s="66">
        <f t="shared" si="11"/>
        <v>24</v>
      </c>
      <c r="P30" s="65">
        <f>VLOOKUP($A30,'Return Data'!$B$7:$R$2292,14,0)</f>
        <v>7.4641999999999999</v>
      </c>
      <c r="Q30" s="66">
        <f t="shared" si="12"/>
        <v>18</v>
      </c>
      <c r="R30" s="65">
        <f>VLOOKUP($A30,'Return Data'!$B$7:$R$2292,16,0)</f>
        <v>7.2374000000000001</v>
      </c>
      <c r="S30" s="67">
        <f t="shared" si="13"/>
        <v>22</v>
      </c>
    </row>
    <row r="31" spans="1:19" x14ac:dyDescent="0.3">
      <c r="A31" s="82" t="s">
        <v>1105</v>
      </c>
      <c r="B31" s="64">
        <f>VLOOKUP($A31,'Return Data'!$B$7:$R$2292,3,0)</f>
        <v>44616</v>
      </c>
      <c r="C31" s="65">
        <f>VLOOKUP($A31,'Return Data'!$B$7:$R$2292,4,0)</f>
        <v>33.1905</v>
      </c>
      <c r="D31" s="65">
        <f>VLOOKUP($A31,'Return Data'!$B$7:$R$2292,9,0)</f>
        <v>5.3918999999999997</v>
      </c>
      <c r="E31" s="66">
        <f t="shared" si="1"/>
        <v>17</v>
      </c>
      <c r="F31" s="65">
        <f>VLOOKUP($A31,'Return Data'!$B$7:$R$2292,10,0)</f>
        <v>-0.45250000000000001</v>
      </c>
      <c r="G31" s="66">
        <f t="shared" si="2"/>
        <v>29</v>
      </c>
      <c r="H31" s="65">
        <f>VLOOKUP($A31,'Return Data'!$B$7:$R$2292,11,0)</f>
        <v>3.0026000000000002</v>
      </c>
      <c r="I31" s="66">
        <f t="shared" si="8"/>
        <v>21</v>
      </c>
      <c r="J31" s="65">
        <f>VLOOKUP($A31,'Return Data'!$B$7:$R$2292,12,0)</f>
        <v>2.9062000000000001</v>
      </c>
      <c r="K31" s="66">
        <f t="shared" si="9"/>
        <v>22</v>
      </c>
      <c r="L31" s="65">
        <f>VLOOKUP($A31,'Return Data'!$B$7:$R$2292,13,0)</f>
        <v>4.7854999999999999</v>
      </c>
      <c r="M31" s="66">
        <f t="shared" si="10"/>
        <v>19</v>
      </c>
      <c r="N31" s="65">
        <f>VLOOKUP($A31,'Return Data'!$B$7:$R$2292,17,0)</f>
        <v>6.3132000000000001</v>
      </c>
      <c r="O31" s="66">
        <f t="shared" si="11"/>
        <v>14</v>
      </c>
      <c r="P31" s="65">
        <f>VLOOKUP($A31,'Return Data'!$B$7:$R$2292,14,0)</f>
        <v>8.5790000000000006</v>
      </c>
      <c r="Q31" s="66">
        <f t="shared" si="12"/>
        <v>9</v>
      </c>
      <c r="R31" s="65">
        <f>VLOOKUP($A31,'Return Data'!$B$7:$R$2292,16,0)</f>
        <v>8.4162999999999997</v>
      </c>
      <c r="S31" s="67">
        <f t="shared" si="13"/>
        <v>12</v>
      </c>
    </row>
    <row r="32" spans="1:19" x14ac:dyDescent="0.3">
      <c r="A32" s="82" t="s">
        <v>1106</v>
      </c>
      <c r="B32" s="64">
        <f>VLOOKUP($A32,'Return Data'!$B$7:$R$2292,3,0)</f>
        <v>44616</v>
      </c>
      <c r="C32" s="65">
        <f>VLOOKUP($A32,'Return Data'!$B$7:$R$2292,4,0)</f>
        <v>58.449399999999997</v>
      </c>
      <c r="D32" s="65">
        <f>VLOOKUP($A32,'Return Data'!$B$7:$R$2292,9,0)</f>
        <v>6.8749000000000002</v>
      </c>
      <c r="E32" s="66">
        <f t="shared" si="1"/>
        <v>11</v>
      </c>
      <c r="F32" s="65">
        <f>VLOOKUP($A32,'Return Data'!$B$7:$R$2292,10,0)</f>
        <v>1.3532999999999999</v>
      </c>
      <c r="G32" s="66">
        <f t="shared" si="2"/>
        <v>16</v>
      </c>
      <c r="H32" s="65">
        <f>VLOOKUP($A32,'Return Data'!$B$7:$R$2292,11,0)</f>
        <v>2.7900999999999998</v>
      </c>
      <c r="I32" s="66">
        <f t="shared" si="8"/>
        <v>23</v>
      </c>
      <c r="J32" s="65">
        <f>VLOOKUP($A32,'Return Data'!$B$7:$R$2292,12,0)</f>
        <v>3.0743</v>
      </c>
      <c r="K32" s="66">
        <f t="shared" si="9"/>
        <v>21</v>
      </c>
      <c r="L32" s="65">
        <f>VLOOKUP($A32,'Return Data'!$B$7:$R$2292,13,0)</f>
        <v>4.5021000000000004</v>
      </c>
      <c r="M32" s="66">
        <f t="shared" si="10"/>
        <v>22</v>
      </c>
      <c r="N32" s="65">
        <f>VLOOKUP($A32,'Return Data'!$B$7:$R$2292,17,0)</f>
        <v>5.7274000000000003</v>
      </c>
      <c r="O32" s="66">
        <f t="shared" si="11"/>
        <v>19</v>
      </c>
      <c r="P32" s="65">
        <f>VLOOKUP($A32,'Return Data'!$B$7:$R$2292,14,0)</f>
        <v>8.5588999999999995</v>
      </c>
      <c r="Q32" s="66">
        <f t="shared" si="12"/>
        <v>10</v>
      </c>
      <c r="R32" s="65">
        <f>VLOOKUP($A32,'Return Data'!$B$7:$R$2292,16,0)</f>
        <v>8.5432000000000006</v>
      </c>
      <c r="S32" s="67">
        <f t="shared" si="13"/>
        <v>9</v>
      </c>
    </row>
    <row r="33" spans="1:19" x14ac:dyDescent="0.3">
      <c r="A33" s="82" t="s">
        <v>1109</v>
      </c>
      <c r="B33" s="64">
        <f>VLOOKUP($A33,'Return Data'!$B$7:$R$2292,3,0)</f>
        <v>44616</v>
      </c>
      <c r="C33" s="65">
        <f>VLOOKUP($A33,'Return Data'!$B$7:$R$2292,4,0)</f>
        <v>55.805700000000002</v>
      </c>
      <c r="D33" s="65">
        <f>VLOOKUP($A33,'Return Data'!$B$7:$R$2292,9,0)</f>
        <v>1.7009000000000001</v>
      </c>
      <c r="E33" s="66">
        <f t="shared" si="1"/>
        <v>27</v>
      </c>
      <c r="F33" s="65">
        <f>VLOOKUP($A33,'Return Data'!$B$7:$R$2292,10,0)</f>
        <v>-0.46160000000000001</v>
      </c>
      <c r="G33" s="66">
        <f t="shared" si="2"/>
        <v>30</v>
      </c>
      <c r="H33" s="65">
        <f>VLOOKUP($A33,'Return Data'!$B$7:$R$2292,11,0)</f>
        <v>2.2505000000000002</v>
      </c>
      <c r="I33" s="66">
        <f t="shared" si="8"/>
        <v>28</v>
      </c>
      <c r="J33" s="65">
        <f>VLOOKUP($A33,'Return Data'!$B$7:$R$2292,12,0)</f>
        <v>3.3188</v>
      </c>
      <c r="K33" s="66">
        <f t="shared" si="9"/>
        <v>19</v>
      </c>
      <c r="L33" s="65">
        <f>VLOOKUP($A33,'Return Data'!$B$7:$R$2292,13,0)</f>
        <v>3.7890000000000001</v>
      </c>
      <c r="M33" s="66">
        <f t="shared" si="10"/>
        <v>28</v>
      </c>
      <c r="N33" s="65">
        <f>VLOOKUP($A33,'Return Data'!$B$7:$R$2292,17,0)</f>
        <v>5.5499000000000001</v>
      </c>
      <c r="O33" s="66">
        <f t="shared" si="11"/>
        <v>20</v>
      </c>
      <c r="P33" s="65">
        <f>VLOOKUP($A33,'Return Data'!$B$7:$R$2292,14,0)</f>
        <v>2.0409999999999999</v>
      </c>
      <c r="Q33" s="66">
        <f t="shared" si="12"/>
        <v>28</v>
      </c>
      <c r="R33" s="65">
        <f>VLOOKUP($A33,'Return Data'!$B$7:$R$2292,16,0)</f>
        <v>5.4981</v>
      </c>
      <c r="S33" s="67">
        <f t="shared" si="13"/>
        <v>29</v>
      </c>
    </row>
    <row r="34" spans="1:19" x14ac:dyDescent="0.3">
      <c r="A34" s="82" t="s">
        <v>1110</v>
      </c>
      <c r="B34" s="64">
        <f>VLOOKUP($A34,'Return Data'!$B$7:$R$2292,3,0)</f>
        <v>44616</v>
      </c>
      <c r="C34" s="65">
        <f>VLOOKUP($A34,'Return Data'!$B$7:$R$2292,4,0)</f>
        <v>67.981899999999996</v>
      </c>
      <c r="D34" s="65">
        <f>VLOOKUP($A34,'Return Data'!$B$7:$R$2292,9,0)</f>
        <v>5.5510000000000002</v>
      </c>
      <c r="E34" s="66">
        <f t="shared" si="1"/>
        <v>16</v>
      </c>
      <c r="F34" s="65">
        <f>VLOOKUP($A34,'Return Data'!$B$7:$R$2292,10,0)</f>
        <v>1.0609</v>
      </c>
      <c r="G34" s="66">
        <f t="shared" si="2"/>
        <v>18</v>
      </c>
      <c r="H34" s="65">
        <f>VLOOKUP($A34,'Return Data'!$B$7:$R$2292,11,0)</f>
        <v>3.8986000000000001</v>
      </c>
      <c r="I34" s="66">
        <f t="shared" si="8"/>
        <v>14</v>
      </c>
      <c r="J34" s="65">
        <f>VLOOKUP($A34,'Return Data'!$B$7:$R$2292,12,0)</f>
        <v>4.8552999999999997</v>
      </c>
      <c r="K34" s="66">
        <f t="shared" si="9"/>
        <v>13</v>
      </c>
      <c r="L34" s="65">
        <f>VLOOKUP($A34,'Return Data'!$B$7:$R$2292,13,0)</f>
        <v>5.5575000000000001</v>
      </c>
      <c r="M34" s="66">
        <f t="shared" si="10"/>
        <v>14</v>
      </c>
      <c r="N34" s="65">
        <f>VLOOKUP($A34,'Return Data'!$B$7:$R$2292,17,0)</f>
        <v>6.8105000000000002</v>
      </c>
      <c r="O34" s="66">
        <f t="shared" si="11"/>
        <v>10</v>
      </c>
      <c r="P34" s="65">
        <f>VLOOKUP($A34,'Return Data'!$B$7:$R$2292,14,0)</f>
        <v>9.2570999999999994</v>
      </c>
      <c r="Q34" s="66">
        <f t="shared" si="12"/>
        <v>4</v>
      </c>
      <c r="R34" s="65">
        <f>VLOOKUP($A34,'Return Data'!$B$7:$R$2292,16,0)</f>
        <v>8.1035000000000004</v>
      </c>
      <c r="S34" s="67">
        <f t="shared" si="13"/>
        <v>19</v>
      </c>
    </row>
    <row r="35" spans="1:19" x14ac:dyDescent="0.3">
      <c r="A35" s="82" t="s">
        <v>1112</v>
      </c>
      <c r="B35" s="64">
        <f>VLOOKUP($A35,'Return Data'!$B$7:$R$2292,3,0)</f>
        <v>44616</v>
      </c>
      <c r="C35" s="65">
        <f>VLOOKUP($A35,'Return Data'!$B$7:$R$2292,4,0)</f>
        <v>60.7624</v>
      </c>
      <c r="D35" s="65">
        <f>VLOOKUP($A35,'Return Data'!$B$7:$R$2292,9,0)</f>
        <v>1.4881</v>
      </c>
      <c r="E35" s="66">
        <f t="shared" si="1"/>
        <v>28</v>
      </c>
      <c r="F35" s="65">
        <f>VLOOKUP($A35,'Return Data'!$B$7:$R$2292,10,0)</f>
        <v>0.36599999999999999</v>
      </c>
      <c r="G35" s="66">
        <f t="shared" si="2"/>
        <v>22</v>
      </c>
      <c r="H35" s="65">
        <f>VLOOKUP($A35,'Return Data'!$B$7:$R$2292,11,0)</f>
        <v>1.2451000000000001</v>
      </c>
      <c r="I35" s="66">
        <f t="shared" si="8"/>
        <v>30</v>
      </c>
      <c r="J35" s="65">
        <f>VLOOKUP($A35,'Return Data'!$B$7:$R$2292,12,0)</f>
        <v>1.4126000000000001</v>
      </c>
      <c r="K35" s="66">
        <f t="shared" si="9"/>
        <v>29</v>
      </c>
      <c r="L35" s="65">
        <f>VLOOKUP($A35,'Return Data'!$B$7:$R$2292,13,0)</f>
        <v>2.8515000000000001</v>
      </c>
      <c r="M35" s="66">
        <f t="shared" si="10"/>
        <v>30</v>
      </c>
      <c r="N35" s="65">
        <f>VLOOKUP($A35,'Return Data'!$B$7:$R$2292,17,0)</f>
        <v>4.3468999999999998</v>
      </c>
      <c r="O35" s="66">
        <f t="shared" si="11"/>
        <v>26</v>
      </c>
      <c r="P35" s="65">
        <f>VLOOKUP($A35,'Return Data'!$B$7:$R$2292,14,0)</f>
        <v>6.9302000000000001</v>
      </c>
      <c r="Q35" s="66">
        <f t="shared" si="12"/>
        <v>20</v>
      </c>
      <c r="R35" s="65">
        <f>VLOOKUP($A35,'Return Data'!$B$7:$R$2292,16,0)</f>
        <v>7.1654</v>
      </c>
      <c r="S35" s="67">
        <f t="shared" si="13"/>
        <v>24</v>
      </c>
    </row>
    <row r="36" spans="1:19" x14ac:dyDescent="0.3">
      <c r="A36" s="82" t="s">
        <v>1114</v>
      </c>
      <c r="B36" s="64">
        <f>VLOOKUP($A36,'Return Data'!$B$7:$R$2292,3,0)</f>
        <v>44616</v>
      </c>
      <c r="C36" s="65">
        <f>VLOOKUP($A36,'Return Data'!$B$7:$R$2292,4,0)</f>
        <v>78.160799999999995</v>
      </c>
      <c r="D36" s="65">
        <f>VLOOKUP($A36,'Return Data'!$B$7:$R$2292,9,0)</f>
        <v>0.30740000000000001</v>
      </c>
      <c r="E36" s="66">
        <f t="shared" si="1"/>
        <v>29</v>
      </c>
      <c r="F36" s="65">
        <f>VLOOKUP($A36,'Return Data'!$B$7:$R$2292,10,0)</f>
        <v>-1.909</v>
      </c>
      <c r="G36" s="66">
        <f t="shared" si="2"/>
        <v>32</v>
      </c>
      <c r="H36" s="65">
        <f>VLOOKUP($A36,'Return Data'!$B$7:$R$2292,11,0)</f>
        <v>2.7256999999999998</v>
      </c>
      <c r="I36" s="66">
        <f t="shared" si="8"/>
        <v>24</v>
      </c>
      <c r="J36" s="65">
        <f>VLOOKUP($A36,'Return Data'!$B$7:$R$2292,12,0)</f>
        <v>2.5924</v>
      </c>
      <c r="K36" s="66">
        <f t="shared" si="9"/>
        <v>27</v>
      </c>
      <c r="L36" s="65">
        <f>VLOOKUP($A36,'Return Data'!$B$7:$R$2292,13,0)</f>
        <v>4.6464999999999996</v>
      </c>
      <c r="M36" s="66">
        <f t="shared" si="10"/>
        <v>20</v>
      </c>
      <c r="N36" s="65">
        <f>VLOOKUP($A36,'Return Data'!$B$7:$R$2292,17,0)</f>
        <v>5.4240000000000004</v>
      </c>
      <c r="O36" s="66">
        <f t="shared" si="11"/>
        <v>21</v>
      </c>
      <c r="P36" s="65">
        <f>VLOOKUP($A36,'Return Data'!$B$7:$R$2292,14,0)</f>
        <v>8.6503999999999994</v>
      </c>
      <c r="Q36" s="66">
        <f t="shared" si="12"/>
        <v>8</v>
      </c>
      <c r="R36" s="65">
        <f>VLOOKUP($A36,'Return Data'!$B$7:$R$2292,16,0)</f>
        <v>8.2345000000000006</v>
      </c>
      <c r="S36" s="67">
        <f t="shared" si="13"/>
        <v>17</v>
      </c>
    </row>
    <row r="37" spans="1:19" x14ac:dyDescent="0.3">
      <c r="A37" s="82" t="s">
        <v>1115</v>
      </c>
      <c r="B37" s="64">
        <f>VLOOKUP($A37,'Return Data'!$B$7:$R$2292,3,0)</f>
        <v>44616</v>
      </c>
      <c r="C37" s="65">
        <f>VLOOKUP($A37,'Return Data'!$B$7:$R$2292,4,0)</f>
        <v>59.956800000000001</v>
      </c>
      <c r="D37" s="65">
        <f>VLOOKUP($A37,'Return Data'!$B$7:$R$2292,9,0)</f>
        <v>4.7774999999999999</v>
      </c>
      <c r="E37" s="66">
        <f t="shared" si="1"/>
        <v>22</v>
      </c>
      <c r="F37" s="65">
        <f>VLOOKUP($A37,'Return Data'!$B$7:$R$2292,10,0)</f>
        <v>1.4518</v>
      </c>
      <c r="G37" s="66">
        <f t="shared" si="2"/>
        <v>15</v>
      </c>
      <c r="H37" s="65">
        <f>VLOOKUP($A37,'Return Data'!$B$7:$R$2292,11,0)</f>
        <v>3.0933000000000002</v>
      </c>
      <c r="I37" s="66">
        <f t="shared" si="8"/>
        <v>20</v>
      </c>
      <c r="J37" s="65">
        <f>VLOOKUP($A37,'Return Data'!$B$7:$R$2292,12,0)</f>
        <v>4.1858000000000004</v>
      </c>
      <c r="K37" s="66">
        <f t="shared" si="9"/>
        <v>15</v>
      </c>
      <c r="L37" s="65">
        <f>VLOOKUP($A37,'Return Data'!$B$7:$R$2292,13,0)</f>
        <v>5.1931000000000003</v>
      </c>
      <c r="M37" s="66">
        <f t="shared" si="10"/>
        <v>15</v>
      </c>
      <c r="N37" s="65">
        <f>VLOOKUP($A37,'Return Data'!$B$7:$R$2292,17,0)</f>
        <v>6.7290000000000001</v>
      </c>
      <c r="O37" s="66">
        <f t="shared" si="11"/>
        <v>12</v>
      </c>
      <c r="P37" s="65">
        <f>VLOOKUP($A37,'Return Data'!$B$7:$R$2292,14,0)</f>
        <v>9.4893000000000001</v>
      </c>
      <c r="Q37" s="66">
        <f t="shared" si="12"/>
        <v>1</v>
      </c>
      <c r="R37" s="65">
        <f>VLOOKUP($A37,'Return Data'!$B$7:$R$2292,16,0)</f>
        <v>8.5079999999999991</v>
      </c>
      <c r="S37" s="67">
        <f t="shared" si="13"/>
        <v>10</v>
      </c>
    </row>
    <row r="38" spans="1:19" x14ac:dyDescent="0.3">
      <c r="A38" s="82" t="s">
        <v>1117</v>
      </c>
      <c r="B38" s="64">
        <f>VLOOKUP($A38,'Return Data'!$B$7:$R$2292,3,0)</f>
        <v>44616</v>
      </c>
      <c r="C38" s="65">
        <f>VLOOKUP($A38,'Return Data'!$B$7:$R$2292,4,0)</f>
        <v>72.082700000000003</v>
      </c>
      <c r="D38" s="65">
        <f>VLOOKUP($A38,'Return Data'!$B$7:$R$2292,9,0)</f>
        <v>6.3422999999999998</v>
      </c>
      <c r="E38" s="66">
        <f t="shared" si="1"/>
        <v>12</v>
      </c>
      <c r="F38" s="65">
        <f>VLOOKUP($A38,'Return Data'!$B$7:$R$2292,10,0)</f>
        <v>0.93620000000000003</v>
      </c>
      <c r="G38" s="66">
        <f t="shared" si="2"/>
        <v>19</v>
      </c>
      <c r="H38" s="65">
        <f>VLOOKUP($A38,'Return Data'!$B$7:$R$2292,11,0)</f>
        <v>3.2387999999999999</v>
      </c>
      <c r="I38" s="66">
        <f t="shared" si="8"/>
        <v>19</v>
      </c>
      <c r="J38" s="65">
        <f>VLOOKUP($A38,'Return Data'!$B$7:$R$2292,12,0)</f>
        <v>3.2065999999999999</v>
      </c>
      <c r="K38" s="66">
        <f t="shared" si="9"/>
        <v>20</v>
      </c>
      <c r="L38" s="65">
        <f>VLOOKUP($A38,'Return Data'!$B$7:$R$2292,13,0)</f>
        <v>4.9196</v>
      </c>
      <c r="M38" s="66">
        <f t="shared" si="10"/>
        <v>18</v>
      </c>
      <c r="N38" s="65">
        <f>VLOOKUP($A38,'Return Data'!$B$7:$R$2292,17,0)</f>
        <v>6.2374000000000001</v>
      </c>
      <c r="O38" s="66">
        <f t="shared" si="11"/>
        <v>15</v>
      </c>
      <c r="P38" s="65">
        <f>VLOOKUP($A38,'Return Data'!$B$7:$R$2292,14,0)</f>
        <v>8.4245999999999999</v>
      </c>
      <c r="Q38" s="66">
        <f t="shared" si="12"/>
        <v>11</v>
      </c>
      <c r="R38" s="65">
        <f>VLOOKUP($A38,'Return Data'!$B$7:$R$2292,16,0)</f>
        <v>8.2591000000000001</v>
      </c>
      <c r="S38" s="67">
        <f t="shared" si="13"/>
        <v>16</v>
      </c>
    </row>
    <row r="39" spans="1:19" x14ac:dyDescent="0.3">
      <c r="A39" s="82" t="s">
        <v>1119</v>
      </c>
      <c r="B39" s="64">
        <f>VLOOKUP($A39,'Return Data'!$B$7:$R$2292,3,0)</f>
        <v>0</v>
      </c>
      <c r="C39" s="65">
        <f>VLOOKUP($A39,'Return Data'!$B$7:$R$2292,4,0)</f>
        <v>0</v>
      </c>
      <c r="D39" s="65">
        <f>VLOOKUP($A39,'Return Data'!$B$7:$R$2292,9,0)</f>
        <v>0</v>
      </c>
      <c r="E39" s="66">
        <f t="shared" si="1"/>
        <v>30</v>
      </c>
      <c r="F39" s="65">
        <f>VLOOKUP($A39,'Return Data'!$B$7:$R$2292,10,0)</f>
        <v>0</v>
      </c>
      <c r="G39" s="66">
        <f t="shared" si="2"/>
        <v>24</v>
      </c>
      <c r="H39" s="65">
        <f>VLOOKUP($A39,'Return Data'!$B$7:$R$2292,11,0)</f>
        <v>0</v>
      </c>
      <c r="I39" s="66">
        <f t="shared" si="8"/>
        <v>31</v>
      </c>
      <c r="J39" s="65">
        <f>VLOOKUP($A39,'Return Data'!$B$7:$R$2292,12,0)</f>
        <v>0</v>
      </c>
      <c r="K39" s="66">
        <f t="shared" si="9"/>
        <v>31</v>
      </c>
      <c r="L39" s="65">
        <f>VLOOKUP($A39,'Return Data'!$B$7:$R$2292,13,0)</f>
        <v>0</v>
      </c>
      <c r="M39" s="66">
        <f t="shared" si="10"/>
        <v>31</v>
      </c>
      <c r="N39" s="65"/>
      <c r="O39" s="66"/>
      <c r="P39" s="65"/>
      <c r="Q39" s="66"/>
      <c r="R39" s="65">
        <f>VLOOKUP($A39,'Return Data'!$B$7:$R$2292,16,0)</f>
        <v>0</v>
      </c>
      <c r="S39" s="67">
        <f t="shared" si="13"/>
        <v>31</v>
      </c>
    </row>
    <row r="40" spans="1:19" x14ac:dyDescent="0.3">
      <c r="A40" s="82" t="s">
        <v>1121</v>
      </c>
      <c r="B40" s="64">
        <f>VLOOKUP($A40,'Return Data'!$B$7:$R$2292,3,0)</f>
        <v>44616</v>
      </c>
      <c r="C40" s="65">
        <f>VLOOKUP($A40,'Return Data'!$B$7:$R$2292,4,0)</f>
        <v>59.443199999999997</v>
      </c>
      <c r="D40" s="65">
        <f>VLOOKUP($A40,'Return Data'!$B$7:$R$2292,9,0)</f>
        <v>-2.5634000000000001</v>
      </c>
      <c r="E40" s="66">
        <f t="shared" si="1"/>
        <v>34</v>
      </c>
      <c r="F40" s="65">
        <f>VLOOKUP($A40,'Return Data'!$B$7:$R$2292,10,0)</f>
        <v>-1.9189000000000001</v>
      </c>
      <c r="G40" s="66">
        <f t="shared" si="2"/>
        <v>33</v>
      </c>
      <c r="H40" s="65">
        <f>VLOOKUP($A40,'Return Data'!$B$7:$R$2292,11,0)</f>
        <v>15.6021</v>
      </c>
      <c r="I40" s="66">
        <f t="shared" si="8"/>
        <v>2</v>
      </c>
      <c r="J40" s="65">
        <f>VLOOKUP($A40,'Return Data'!$B$7:$R$2292,12,0)</f>
        <v>11.6745</v>
      </c>
      <c r="K40" s="66">
        <f t="shared" si="9"/>
        <v>3</v>
      </c>
      <c r="L40" s="65">
        <f>VLOOKUP($A40,'Return Data'!$B$7:$R$2292,13,0)</f>
        <v>10.343999999999999</v>
      </c>
      <c r="M40" s="66">
        <f t="shared" si="10"/>
        <v>4</v>
      </c>
      <c r="N40" s="65">
        <f>VLOOKUP($A40,'Return Data'!$B$7:$R$2292,17,0)</f>
        <v>8.9215</v>
      </c>
      <c r="O40" s="66">
        <f t="shared" si="11"/>
        <v>3</v>
      </c>
      <c r="P40" s="65">
        <f>VLOOKUP($A40,'Return Data'!$B$7:$R$2292,14,0)</f>
        <v>2.5807000000000002</v>
      </c>
      <c r="Q40" s="66">
        <f t="shared" si="12"/>
        <v>27</v>
      </c>
      <c r="R40" s="65">
        <f>VLOOKUP($A40,'Return Data'!$B$7:$R$2292,16,0)</f>
        <v>6.2412999999999998</v>
      </c>
      <c r="S40" s="67">
        <f t="shared" si="13"/>
        <v>28</v>
      </c>
    </row>
    <row r="41" spans="1:19" x14ac:dyDescent="0.3">
      <c r="A41" s="82" t="s">
        <v>988</v>
      </c>
      <c r="B41" s="64">
        <f>VLOOKUP($A41,'Return Data'!$B$7:$R$2292,3,0)</f>
        <v>44616</v>
      </c>
      <c r="C41" s="65">
        <f>VLOOKUP($A41,'Return Data'!$B$7:$R$2292,4,0)</f>
        <v>77.526899999999998</v>
      </c>
      <c r="D41" s="65">
        <f>VLOOKUP($A41,'Return Data'!$B$7:$R$2292,9,0)</f>
        <v>14.0825</v>
      </c>
      <c r="E41" s="66">
        <f t="shared" si="1"/>
        <v>3</v>
      </c>
      <c r="F41" s="65">
        <f>VLOOKUP($A41,'Return Data'!$B$7:$R$2292,10,0)</f>
        <v>-2.1408</v>
      </c>
      <c r="G41" s="66">
        <f t="shared" si="2"/>
        <v>34</v>
      </c>
      <c r="H41" s="65">
        <f>VLOOKUP($A41,'Return Data'!$B$7:$R$2292,11,0)</f>
        <v>2.8793000000000002</v>
      </c>
      <c r="I41" s="66">
        <f t="shared" si="8"/>
        <v>22</v>
      </c>
      <c r="J41" s="65">
        <f>VLOOKUP($A41,'Return Data'!$B$7:$R$2292,12,0)</f>
        <v>0.88</v>
      </c>
      <c r="K41" s="66">
        <f t="shared" si="9"/>
        <v>30</v>
      </c>
      <c r="L41" s="65">
        <f>VLOOKUP($A41,'Return Data'!$B$7:$R$2292,13,0)</f>
        <v>3.5491999999999999</v>
      </c>
      <c r="M41" s="66">
        <f t="shared" si="10"/>
        <v>29</v>
      </c>
      <c r="N41" s="65">
        <f>VLOOKUP($A41,'Return Data'!$B$7:$R$2292,17,0)</f>
        <v>4.2850000000000001</v>
      </c>
      <c r="O41" s="66">
        <f t="shared" si="11"/>
        <v>27</v>
      </c>
      <c r="P41" s="65">
        <f>VLOOKUP($A41,'Return Data'!$B$7:$R$2292,14,0)</f>
        <v>8.3579000000000008</v>
      </c>
      <c r="Q41" s="66">
        <f t="shared" si="12"/>
        <v>12</v>
      </c>
      <c r="R41" s="65">
        <f>VLOOKUP($A41,'Return Data'!$B$7:$R$2292,16,0)</f>
        <v>8.6012000000000004</v>
      </c>
      <c r="S41" s="67">
        <f t="shared" si="13"/>
        <v>8</v>
      </c>
    </row>
    <row r="42" spans="1:19" x14ac:dyDescent="0.3">
      <c r="A42" s="82" t="s">
        <v>990</v>
      </c>
      <c r="B42" s="64">
        <f>VLOOKUP($A42,'Return Data'!$B$7:$R$2292,3,0)</f>
        <v>44616</v>
      </c>
      <c r="C42" s="65">
        <f>VLOOKUP($A42,'Return Data'!$B$7:$R$2292,4,0)</f>
        <v>14.294</v>
      </c>
      <c r="D42" s="65">
        <f>VLOOKUP($A42,'Return Data'!$B$7:$R$2292,9,0)</f>
        <v>21.215499999999999</v>
      </c>
      <c r="E42" s="66">
        <f t="shared" si="1"/>
        <v>2</v>
      </c>
      <c r="F42" s="65">
        <f>VLOOKUP($A42,'Return Data'!$B$7:$R$2292,10,0)</f>
        <v>0.60040000000000004</v>
      </c>
      <c r="G42" s="66">
        <f t="shared" si="2"/>
        <v>20</v>
      </c>
      <c r="H42" s="65">
        <f>VLOOKUP($A42,'Return Data'!$B$7:$R$2292,11,0)</f>
        <v>6.4790999999999999</v>
      </c>
      <c r="I42" s="66">
        <f t="shared" si="8"/>
        <v>5</v>
      </c>
      <c r="J42" s="65">
        <f>VLOOKUP($A42,'Return Data'!$B$7:$R$2292,12,0)</f>
        <v>2.6943000000000001</v>
      </c>
      <c r="K42" s="66">
        <f t="shared" si="9"/>
        <v>26</v>
      </c>
      <c r="L42" s="65">
        <f>VLOOKUP($A42,'Return Data'!$B$7:$R$2292,13,0)</f>
        <v>4.2276999999999996</v>
      </c>
      <c r="M42" s="66">
        <f t="shared" si="10"/>
        <v>25</v>
      </c>
      <c r="N42" s="65">
        <f>VLOOKUP($A42,'Return Data'!$B$7:$R$2292,17,0)</f>
        <v>5.1957000000000004</v>
      </c>
      <c r="O42" s="66">
        <f t="shared" si="11"/>
        <v>22</v>
      </c>
      <c r="P42" s="65">
        <f>VLOOKUP($A42,'Return Data'!$B$7:$R$2292,14,0)</f>
        <v>9.4887999999999995</v>
      </c>
      <c r="Q42" s="66">
        <f t="shared" si="12"/>
        <v>2</v>
      </c>
      <c r="R42" s="65">
        <f>VLOOKUP($A42,'Return Data'!$B$7:$R$2292,16,0)</f>
        <v>10.309200000000001</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6.3970205882352928</v>
      </c>
      <c r="E44" s="88"/>
      <c r="F44" s="89">
        <f>AVERAGE(F8:F42)</f>
        <v>1.8052735294117648</v>
      </c>
      <c r="G44" s="88"/>
      <c r="H44" s="89">
        <f>AVERAGE(H8:H42)</f>
        <v>14.750164705882353</v>
      </c>
      <c r="I44" s="88"/>
      <c r="J44" s="89">
        <f>AVERAGE(J8:J42)</f>
        <v>11.563420588235296</v>
      </c>
      <c r="K44" s="88"/>
      <c r="L44" s="89">
        <f>AVERAGE(L8:L42)</f>
        <v>10.727526470588234</v>
      </c>
      <c r="M44" s="88"/>
      <c r="N44" s="89">
        <f>AVERAGE(N8:N42)</f>
        <v>6.9516483870967738</v>
      </c>
      <c r="O44" s="88"/>
      <c r="P44" s="89">
        <f>AVERAGE(P8:P42)</f>
        <v>6.5962333333333341</v>
      </c>
      <c r="Q44" s="88"/>
      <c r="R44" s="89">
        <f>AVERAGE(R8:R42)</f>
        <v>6.8131571428571434</v>
      </c>
      <c r="S44" s="90"/>
    </row>
    <row r="45" spans="1:19" x14ac:dyDescent="0.3">
      <c r="A45" s="87" t="s">
        <v>28</v>
      </c>
      <c r="B45" s="88"/>
      <c r="C45" s="88"/>
      <c r="D45" s="89">
        <f>MIN(D8:D42)</f>
        <v>-2.5634000000000001</v>
      </c>
      <c r="E45" s="88"/>
      <c r="F45" s="89">
        <f>MIN(F8:F42)</f>
        <v>-2.1408</v>
      </c>
      <c r="G45" s="88"/>
      <c r="H45" s="89">
        <f>MIN(H8:H42)</f>
        <v>0</v>
      </c>
      <c r="I45" s="88"/>
      <c r="J45" s="89">
        <f>MIN(J8:J42)</f>
        <v>0</v>
      </c>
      <c r="K45" s="88"/>
      <c r="L45" s="89">
        <f>MIN(L8:L42)</f>
        <v>0</v>
      </c>
      <c r="M45" s="88"/>
      <c r="N45" s="89">
        <f>MIN(N8:N42)</f>
        <v>-4.6775000000000002</v>
      </c>
      <c r="O45" s="88"/>
      <c r="P45" s="89">
        <f>MIN(P8:P42)</f>
        <v>-4.0585000000000004</v>
      </c>
      <c r="Q45" s="88"/>
      <c r="R45" s="89">
        <f>MIN(R8:R42)</f>
        <v>-11.440099999999999</v>
      </c>
      <c r="S45" s="90"/>
    </row>
    <row r="46" spans="1:19" ht="15" thickBot="1" x14ac:dyDescent="0.35">
      <c r="A46" s="91" t="s">
        <v>29</v>
      </c>
      <c r="B46" s="92"/>
      <c r="C46" s="92"/>
      <c r="D46" s="93">
        <f>MAX(D8:D42)</f>
        <v>49.865400000000001</v>
      </c>
      <c r="E46" s="92"/>
      <c r="F46" s="93">
        <f>MAX(F8:F42)</f>
        <v>19.0139</v>
      </c>
      <c r="G46" s="92"/>
      <c r="H46" s="93">
        <f>MAX(H8:H42)</f>
        <v>371.38909999999998</v>
      </c>
      <c r="I46" s="92"/>
      <c r="J46" s="93">
        <f>MAX(J8:J42)</f>
        <v>245.8115</v>
      </c>
      <c r="K46" s="92"/>
      <c r="L46" s="93">
        <f>MAX(L8:L42)</f>
        <v>187.2208</v>
      </c>
      <c r="M46" s="92"/>
      <c r="N46" s="93">
        <f>MAX(N8:N42)</f>
        <v>46.514000000000003</v>
      </c>
      <c r="O46" s="92"/>
      <c r="P46" s="93">
        <f>MAX(P8:P42)</f>
        <v>9.4893000000000001</v>
      </c>
      <c r="Q46" s="92"/>
      <c r="R46" s="93">
        <f>MAX(R8:R42)</f>
        <v>22.623999999999999</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1049</v>
      </c>
      <c r="B8" s="64">
        <f>VLOOKUP($A8,'Return Data'!$B$7:$R$2292,3,0)</f>
        <v>44616</v>
      </c>
      <c r="C8" s="65">
        <f>VLOOKUP($A8,'Return Data'!$B$7:$R$2292,4,0)</f>
        <v>26.308599999999998</v>
      </c>
      <c r="D8" s="65">
        <f>VLOOKUP($A8,'Return Data'!$B$7:$R$2292,9,0)</f>
        <v>49.139600000000002</v>
      </c>
      <c r="E8" s="66">
        <f>RANK(D8,D$8:D$42,0)</f>
        <v>1</v>
      </c>
      <c r="F8" s="65">
        <f>VLOOKUP($A8,'Return Data'!$B$7:$R$2292,10,0)</f>
        <v>18.309799999999999</v>
      </c>
      <c r="G8" s="66">
        <f>RANK(F8,F$8:F$42,0)</f>
        <v>1</v>
      </c>
      <c r="H8" s="65">
        <f>VLOOKUP($A8,'Return Data'!$B$7:$R$2292,11,0)</f>
        <v>11.914300000000001</v>
      </c>
      <c r="I8" s="66">
        <f>RANK(H8,H$8:H$42,0)</f>
        <v>3</v>
      </c>
      <c r="J8" s="65">
        <f>VLOOKUP($A8,'Return Data'!$B$7:$R$2292,12,0)</f>
        <v>10.0669</v>
      </c>
      <c r="K8" s="66">
        <f>RANK(J8,J$8:J$42,0)</f>
        <v>4</v>
      </c>
      <c r="L8" s="65">
        <f>VLOOKUP($A8,'Return Data'!$B$7:$R$2292,13,0)</f>
        <v>9.9094999999999995</v>
      </c>
      <c r="M8" s="66">
        <f>RANK(L8,L$8:L$42,0)</f>
        <v>4</v>
      </c>
      <c r="N8" s="65">
        <f>VLOOKUP($A8,'Return Data'!$B$7:$R$2292,17,0)</f>
        <v>9.0742999999999991</v>
      </c>
      <c r="O8" s="66">
        <f>RANK(N8,N$8:N$42,0)</f>
        <v>2</v>
      </c>
      <c r="P8" s="65">
        <f>VLOOKUP($A8,'Return Data'!$B$7:$R$2292,14,0)</f>
        <v>5.3769</v>
      </c>
      <c r="Q8" s="66">
        <f>RANK(P8,P$8:P$42,0)</f>
        <v>21</v>
      </c>
      <c r="R8" s="65">
        <f>VLOOKUP($A8,'Return Data'!$B$7:$R$2292,16,0)</f>
        <v>7.7689000000000004</v>
      </c>
      <c r="S8" s="67">
        <f t="shared" ref="S8:S41" si="0">RANK(R8,R$8:R$42,0)</f>
        <v>17</v>
      </c>
    </row>
    <row r="9" spans="1:19" x14ac:dyDescent="0.3">
      <c r="A9" s="82" t="s">
        <v>1051</v>
      </c>
      <c r="B9" s="64">
        <f>VLOOKUP($A9,'Return Data'!$B$7:$R$2292,3,0)</f>
        <v>44616</v>
      </c>
      <c r="C9" s="65">
        <f>VLOOKUP($A9,'Return Data'!$B$7:$R$2292,4,0)</f>
        <v>1.3322000000000001</v>
      </c>
      <c r="D9" s="65"/>
      <c r="E9" s="66"/>
      <c r="F9" s="65"/>
      <c r="G9" s="66"/>
      <c r="H9" s="65"/>
      <c r="I9" s="66"/>
      <c r="J9" s="65"/>
      <c r="K9" s="66"/>
      <c r="L9" s="65"/>
      <c r="M9" s="66"/>
      <c r="N9" s="65"/>
      <c r="O9" s="66"/>
      <c r="P9" s="65"/>
      <c r="Q9" s="66"/>
      <c r="R9" s="65">
        <f>VLOOKUP($A9,'Return Data'!$B$7:$R$2292,16,0)</f>
        <v>-11.4415</v>
      </c>
      <c r="S9" s="67">
        <f t="shared" ref="S9:S40" si="1">RANK(R9,R$8:R$42,0)</f>
        <v>35</v>
      </c>
    </row>
    <row r="10" spans="1:19" x14ac:dyDescent="0.3">
      <c r="A10" s="82" t="s">
        <v>1053</v>
      </c>
      <c r="B10" s="64">
        <f>VLOOKUP($A10,'Return Data'!$B$7:$R$2292,3,0)</f>
        <v>44616</v>
      </c>
      <c r="C10" s="65">
        <f>VLOOKUP($A10,'Return Data'!$B$7:$R$2292,4,0)</f>
        <v>22.205500000000001</v>
      </c>
      <c r="D10" s="65">
        <f>VLOOKUP($A10,'Return Data'!$B$7:$R$2292,9,0)</f>
        <v>4.5404</v>
      </c>
      <c r="E10" s="66">
        <f t="shared" ref="E10:E42" si="2">RANK(D10,D$8:D$42,0)</f>
        <v>17</v>
      </c>
      <c r="F10" s="65">
        <f>VLOOKUP($A10,'Return Data'!$B$7:$R$2292,10,0)</f>
        <v>3.4931000000000001</v>
      </c>
      <c r="G10" s="66">
        <f t="shared" ref="G10:G42" si="3">RANK(F10,F$8:F$42,0)</f>
        <v>3</v>
      </c>
      <c r="H10" s="65">
        <f>VLOOKUP($A10,'Return Data'!$B$7:$R$2292,11,0)</f>
        <v>4.3174000000000001</v>
      </c>
      <c r="I10" s="66">
        <f t="shared" ref="I10:I42" si="4">RANK(H10,H$8:H$42,0)</f>
        <v>7</v>
      </c>
      <c r="J10" s="65">
        <f>VLOOKUP($A10,'Return Data'!$B$7:$R$2292,12,0)</f>
        <v>4.9059999999999997</v>
      </c>
      <c r="K10" s="66">
        <f t="shared" ref="K10:K40" si="5">RANK(J10,J$8:J$42,0)</f>
        <v>7</v>
      </c>
      <c r="L10" s="65">
        <f>VLOOKUP($A10,'Return Data'!$B$7:$R$2292,13,0)</f>
        <v>5.9478</v>
      </c>
      <c r="M10" s="66">
        <f t="shared" ref="M10:M40" si="6">RANK(L10,L$8:L$42,0)</f>
        <v>11</v>
      </c>
      <c r="N10" s="65">
        <f>VLOOKUP($A10,'Return Data'!$B$7:$R$2292,17,0)</f>
        <v>6.7633999999999999</v>
      </c>
      <c r="O10" s="66">
        <f t="shared" ref="O10:O40" si="7">RANK(N10,N$8:N$42,0)</f>
        <v>8</v>
      </c>
      <c r="P10" s="65">
        <f>VLOOKUP($A10,'Return Data'!$B$7:$R$2292,14,0)</f>
        <v>7.4131999999999998</v>
      </c>
      <c r="Q10" s="66">
        <f t="shared" ref="Q10:Q40" si="8">RANK(P10,P$8:P$42,0)</f>
        <v>13</v>
      </c>
      <c r="R10" s="65">
        <f>VLOOKUP($A10,'Return Data'!$B$7:$R$2292,16,0)</f>
        <v>8.3759999999999994</v>
      </c>
      <c r="S10" s="67">
        <f t="shared" si="1"/>
        <v>8</v>
      </c>
    </row>
    <row r="11" spans="1:19" x14ac:dyDescent="0.3">
      <c r="A11" s="82" t="s">
        <v>1054</v>
      </c>
      <c r="B11" s="64">
        <f>VLOOKUP($A11,'Return Data'!$B$7:$R$2292,3,0)</f>
        <v>44616</v>
      </c>
      <c r="C11" s="65">
        <f>VLOOKUP($A11,'Return Data'!$B$7:$R$2292,4,0)</f>
        <v>15.3565</v>
      </c>
      <c r="D11" s="65">
        <f>VLOOKUP($A11,'Return Data'!$B$7:$R$2292,9,0)</f>
        <v>6.7394999999999996</v>
      </c>
      <c r="E11" s="66">
        <f t="shared" si="2"/>
        <v>7</v>
      </c>
      <c r="F11" s="65">
        <f>VLOOKUP($A11,'Return Data'!$B$7:$R$2292,10,0)</f>
        <v>2.4146999999999998</v>
      </c>
      <c r="G11" s="66">
        <f t="shared" si="3"/>
        <v>10</v>
      </c>
      <c r="H11" s="65">
        <f>VLOOKUP($A11,'Return Data'!$B$7:$R$2292,11,0)</f>
        <v>2.9763000000000002</v>
      </c>
      <c r="I11" s="66">
        <f t="shared" si="4"/>
        <v>15</v>
      </c>
      <c r="J11" s="65">
        <f>VLOOKUP($A11,'Return Data'!$B$7:$R$2292,12,0)</f>
        <v>2.7713000000000001</v>
      </c>
      <c r="K11" s="66">
        <f t="shared" si="5"/>
        <v>18</v>
      </c>
      <c r="L11" s="65">
        <f>VLOOKUP($A11,'Return Data'!$B$7:$R$2292,13,0)</f>
        <v>4.0110000000000001</v>
      </c>
      <c r="M11" s="66">
        <f t="shared" si="6"/>
        <v>20</v>
      </c>
      <c r="N11" s="65">
        <f>VLOOKUP($A11,'Return Data'!$B$7:$R$2292,17,0)</f>
        <v>4.0986000000000002</v>
      </c>
      <c r="O11" s="66">
        <f t="shared" si="7"/>
        <v>23</v>
      </c>
      <c r="P11" s="65">
        <f>VLOOKUP($A11,'Return Data'!$B$7:$R$2292,14,0)</f>
        <v>2.4005999999999998</v>
      </c>
      <c r="Q11" s="66">
        <f t="shared" si="8"/>
        <v>25</v>
      </c>
      <c r="R11" s="65">
        <f>VLOOKUP($A11,'Return Data'!$B$7:$R$2292,16,0)</f>
        <v>5.5137999999999998</v>
      </c>
      <c r="S11" s="67">
        <f t="shared" si="1"/>
        <v>29</v>
      </c>
    </row>
    <row r="12" spans="1:19" x14ac:dyDescent="0.3">
      <c r="A12" s="82" t="s">
        <v>1057</v>
      </c>
      <c r="B12" s="64">
        <f>VLOOKUP($A12,'Return Data'!$B$7:$R$2292,3,0)</f>
        <v>44616</v>
      </c>
      <c r="C12" s="65">
        <f>VLOOKUP($A12,'Return Data'!$B$7:$R$2292,4,0)</f>
        <v>65.961600000000004</v>
      </c>
      <c r="D12" s="65">
        <f>VLOOKUP($A12,'Return Data'!$B$7:$R$2292,9,0)</f>
        <v>5.8587999999999996</v>
      </c>
      <c r="E12" s="66">
        <f t="shared" si="2"/>
        <v>12</v>
      </c>
      <c r="F12" s="65">
        <f>VLOOKUP($A12,'Return Data'!$B$7:$R$2292,10,0)</f>
        <v>2.4102000000000001</v>
      </c>
      <c r="G12" s="66">
        <f t="shared" si="3"/>
        <v>11</v>
      </c>
      <c r="H12" s="65">
        <f>VLOOKUP($A12,'Return Data'!$B$7:$R$2292,11,0)</f>
        <v>3.3656999999999999</v>
      </c>
      <c r="I12" s="66">
        <f t="shared" si="4"/>
        <v>14</v>
      </c>
      <c r="J12" s="65">
        <f>VLOOKUP($A12,'Return Data'!$B$7:$R$2292,12,0)</f>
        <v>3.5068999999999999</v>
      </c>
      <c r="K12" s="66">
        <f t="shared" si="5"/>
        <v>15</v>
      </c>
      <c r="L12" s="65">
        <f>VLOOKUP($A12,'Return Data'!$B$7:$R$2292,13,0)</f>
        <v>4.7279999999999998</v>
      </c>
      <c r="M12" s="66">
        <f t="shared" si="6"/>
        <v>14</v>
      </c>
      <c r="N12" s="65">
        <f>VLOOKUP($A12,'Return Data'!$B$7:$R$2292,17,0)</f>
        <v>5.5258000000000003</v>
      </c>
      <c r="O12" s="66">
        <f t="shared" si="7"/>
        <v>14</v>
      </c>
      <c r="P12" s="65">
        <f>VLOOKUP($A12,'Return Data'!$B$7:$R$2292,14,0)</f>
        <v>5.2542</v>
      </c>
      <c r="Q12" s="66">
        <f t="shared" si="8"/>
        <v>22</v>
      </c>
      <c r="R12" s="65">
        <f>VLOOKUP($A12,'Return Data'!$B$7:$R$2292,16,0)</f>
        <v>7.89</v>
      </c>
      <c r="S12" s="67">
        <f t="shared" si="1"/>
        <v>15</v>
      </c>
    </row>
    <row r="13" spans="1:19" x14ac:dyDescent="0.3">
      <c r="A13" s="82" t="s">
        <v>1060</v>
      </c>
      <c r="B13" s="64">
        <f>VLOOKUP($A13,'Return Data'!$B$7:$R$2292,3,0)</f>
        <v>0</v>
      </c>
      <c r="C13" s="65">
        <f>VLOOKUP($A13,'Return Data'!$B$7:$R$2292,4,0)</f>
        <v>0</v>
      </c>
      <c r="D13" s="65">
        <f>VLOOKUP($A13,'Return Data'!$B$7:$R$2292,9,0)</f>
        <v>0</v>
      </c>
      <c r="E13" s="66">
        <f t="shared" si="2"/>
        <v>29</v>
      </c>
      <c r="F13" s="65">
        <f>VLOOKUP($A13,'Return Data'!$B$7:$R$2292,10,0)</f>
        <v>0</v>
      </c>
      <c r="G13" s="66">
        <f t="shared" si="3"/>
        <v>23</v>
      </c>
      <c r="H13" s="65">
        <f>VLOOKUP($A13,'Return Data'!$B$7:$R$2292,11,0)</f>
        <v>0</v>
      </c>
      <c r="I13" s="66">
        <f t="shared" si="4"/>
        <v>31</v>
      </c>
      <c r="J13" s="65">
        <f>VLOOKUP($A13,'Return Data'!$B$7:$R$2292,12,0)</f>
        <v>0</v>
      </c>
      <c r="K13" s="66">
        <f t="shared" si="5"/>
        <v>31</v>
      </c>
      <c r="L13" s="65">
        <f>VLOOKUP($A13,'Return Data'!$B$7:$R$2292,13,0)</f>
        <v>0</v>
      </c>
      <c r="M13" s="66">
        <f t="shared" si="6"/>
        <v>31</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1062</v>
      </c>
      <c r="B14" s="64">
        <f>VLOOKUP($A14,'Return Data'!$B$7:$R$2292,3,0)</f>
        <v>44616</v>
      </c>
      <c r="C14" s="65">
        <f>VLOOKUP($A14,'Return Data'!$B$7:$R$2292,4,0)</f>
        <v>45.6023</v>
      </c>
      <c r="D14" s="65">
        <f>VLOOKUP($A14,'Return Data'!$B$7:$R$2292,9,0)</f>
        <v>5.2725999999999997</v>
      </c>
      <c r="E14" s="66">
        <f t="shared" si="2"/>
        <v>14</v>
      </c>
      <c r="F14" s="65">
        <f>VLOOKUP($A14,'Return Data'!$B$7:$R$2292,10,0)</f>
        <v>3.0579000000000001</v>
      </c>
      <c r="G14" s="66">
        <f t="shared" si="3"/>
        <v>5</v>
      </c>
      <c r="H14" s="65">
        <f>VLOOKUP($A14,'Return Data'!$B$7:$R$2292,11,0)</f>
        <v>3.8616999999999999</v>
      </c>
      <c r="I14" s="66">
        <f t="shared" si="4"/>
        <v>11</v>
      </c>
      <c r="J14" s="65">
        <f>VLOOKUP($A14,'Return Data'!$B$7:$R$2292,12,0)</f>
        <v>4.6680999999999999</v>
      </c>
      <c r="K14" s="66">
        <f t="shared" si="5"/>
        <v>8</v>
      </c>
      <c r="L14" s="65">
        <f>VLOOKUP($A14,'Return Data'!$B$7:$R$2292,13,0)</f>
        <v>6.0180999999999996</v>
      </c>
      <c r="M14" s="66">
        <f t="shared" si="6"/>
        <v>10</v>
      </c>
      <c r="N14" s="65">
        <f>VLOOKUP($A14,'Return Data'!$B$7:$R$2292,17,0)</f>
        <v>6.3581000000000003</v>
      </c>
      <c r="O14" s="66">
        <f t="shared" si="7"/>
        <v>9</v>
      </c>
      <c r="P14" s="65">
        <f>VLOOKUP($A14,'Return Data'!$B$7:$R$2292,14,0)</f>
        <v>7.8772000000000002</v>
      </c>
      <c r="Q14" s="66">
        <f t="shared" si="8"/>
        <v>9</v>
      </c>
      <c r="R14" s="65">
        <f>VLOOKUP($A14,'Return Data'!$B$7:$R$2292,16,0)</f>
        <v>7.8563999999999998</v>
      </c>
      <c r="S14" s="67">
        <f t="shared" si="1"/>
        <v>16</v>
      </c>
    </row>
    <row r="15" spans="1:19" x14ac:dyDescent="0.3">
      <c r="A15" s="82" t="s">
        <v>1064</v>
      </c>
      <c r="B15" s="64">
        <f>VLOOKUP($A15,'Return Data'!$B$7:$R$2292,3,0)</f>
        <v>44616</v>
      </c>
      <c r="C15" s="65">
        <f>VLOOKUP($A15,'Return Data'!$B$7:$R$2292,4,0)</f>
        <v>35.654200000000003</v>
      </c>
      <c r="D15" s="65">
        <f>VLOOKUP($A15,'Return Data'!$B$7:$R$2292,9,0)</f>
        <v>6.5217000000000001</v>
      </c>
      <c r="E15" s="66">
        <f t="shared" si="2"/>
        <v>9</v>
      </c>
      <c r="F15" s="65">
        <f>VLOOKUP($A15,'Return Data'!$B$7:$R$2292,10,0)</f>
        <v>2.5297000000000001</v>
      </c>
      <c r="G15" s="66">
        <f t="shared" si="3"/>
        <v>7</v>
      </c>
      <c r="H15" s="65">
        <f>VLOOKUP($A15,'Return Data'!$B$7:$R$2292,11,0)</f>
        <v>3.9813000000000001</v>
      </c>
      <c r="I15" s="66">
        <f t="shared" si="4"/>
        <v>8</v>
      </c>
      <c r="J15" s="65">
        <f>VLOOKUP($A15,'Return Data'!$B$7:$R$2292,12,0)</f>
        <v>4.4192</v>
      </c>
      <c r="K15" s="66">
        <f t="shared" si="5"/>
        <v>10</v>
      </c>
      <c r="L15" s="65">
        <f>VLOOKUP($A15,'Return Data'!$B$7:$R$2292,13,0)</f>
        <v>6.0506000000000002</v>
      </c>
      <c r="M15" s="66">
        <f t="shared" si="6"/>
        <v>9</v>
      </c>
      <c r="N15" s="65">
        <f>VLOOKUP($A15,'Return Data'!$B$7:$R$2292,17,0)</f>
        <v>6.8056000000000001</v>
      </c>
      <c r="O15" s="66">
        <f t="shared" si="7"/>
        <v>7</v>
      </c>
      <c r="P15" s="65">
        <f>VLOOKUP($A15,'Return Data'!$B$7:$R$2292,14,0)</f>
        <v>8.2918000000000003</v>
      </c>
      <c r="Q15" s="66">
        <f t="shared" si="8"/>
        <v>5</v>
      </c>
      <c r="R15" s="65">
        <f>VLOOKUP($A15,'Return Data'!$B$7:$R$2292,16,0)</f>
        <v>7.5551000000000004</v>
      </c>
      <c r="S15" s="67">
        <f t="shared" si="1"/>
        <v>20</v>
      </c>
    </row>
    <row r="16" spans="1:19" x14ac:dyDescent="0.3">
      <c r="A16" s="82" t="s">
        <v>1067</v>
      </c>
      <c r="B16" s="64">
        <f>VLOOKUP($A16,'Return Data'!$B$7:$R$2292,3,0)</f>
        <v>44616</v>
      </c>
      <c r="C16" s="65">
        <f>VLOOKUP($A16,'Return Data'!$B$7:$R$2292,4,0)</f>
        <v>37.911499999999997</v>
      </c>
      <c r="D16" s="65">
        <f>VLOOKUP($A16,'Return Data'!$B$7:$R$2292,9,0)</f>
        <v>6.5237999999999996</v>
      </c>
      <c r="E16" s="66">
        <f t="shared" si="2"/>
        <v>8</v>
      </c>
      <c r="F16" s="65">
        <f>VLOOKUP($A16,'Return Data'!$B$7:$R$2292,10,0)</f>
        <v>1.7248000000000001</v>
      </c>
      <c r="G16" s="66">
        <f t="shared" si="3"/>
        <v>13</v>
      </c>
      <c r="H16" s="65">
        <f>VLOOKUP($A16,'Return Data'!$B$7:$R$2292,11,0)</f>
        <v>2.7635000000000001</v>
      </c>
      <c r="I16" s="66">
        <f t="shared" si="4"/>
        <v>17</v>
      </c>
      <c r="J16" s="65">
        <f>VLOOKUP($A16,'Return Data'!$B$7:$R$2292,12,0)</f>
        <v>3.1042999999999998</v>
      </c>
      <c r="K16" s="66">
        <f t="shared" si="5"/>
        <v>17</v>
      </c>
      <c r="L16" s="65">
        <f>VLOOKUP($A16,'Return Data'!$B$7:$R$2292,13,0)</f>
        <v>4.2371999999999996</v>
      </c>
      <c r="M16" s="66">
        <f t="shared" si="6"/>
        <v>17</v>
      </c>
      <c r="N16" s="65">
        <f>VLOOKUP($A16,'Return Data'!$B$7:$R$2292,17,0)</f>
        <v>5.4908000000000001</v>
      </c>
      <c r="O16" s="66">
        <f t="shared" si="7"/>
        <v>16</v>
      </c>
      <c r="P16" s="65">
        <f>VLOOKUP($A16,'Return Data'!$B$7:$R$2292,14,0)</f>
        <v>7.2697000000000003</v>
      </c>
      <c r="Q16" s="66">
        <f t="shared" si="8"/>
        <v>14</v>
      </c>
      <c r="R16" s="65">
        <f>VLOOKUP($A16,'Return Data'!$B$7:$R$2292,16,0)</f>
        <v>7.4085999999999999</v>
      </c>
      <c r="S16" s="67">
        <f t="shared" si="1"/>
        <v>23</v>
      </c>
    </row>
    <row r="17" spans="1:19" x14ac:dyDescent="0.3">
      <c r="A17" s="82" t="s">
        <v>1070</v>
      </c>
      <c r="B17" s="64">
        <f>VLOOKUP($A17,'Return Data'!$B$7:$R$2292,3,0)</f>
        <v>44616</v>
      </c>
      <c r="C17" s="65">
        <f>VLOOKUP($A17,'Return Data'!$B$7:$R$2292,4,0)</f>
        <v>18.3291</v>
      </c>
      <c r="D17" s="65">
        <f>VLOOKUP($A17,'Return Data'!$B$7:$R$2292,9,0)</f>
        <v>8.3127999999999993</v>
      </c>
      <c r="E17" s="66">
        <f t="shared" si="2"/>
        <v>4</v>
      </c>
      <c r="F17" s="65">
        <f>VLOOKUP($A17,'Return Data'!$B$7:$R$2292,10,0)</f>
        <v>3.7780999999999998</v>
      </c>
      <c r="G17" s="66">
        <f t="shared" si="3"/>
        <v>2</v>
      </c>
      <c r="H17" s="65">
        <f>VLOOKUP($A17,'Return Data'!$B$7:$R$2292,11,0)</f>
        <v>4.5377000000000001</v>
      </c>
      <c r="I17" s="66">
        <f t="shared" si="4"/>
        <v>6</v>
      </c>
      <c r="J17" s="65">
        <f>VLOOKUP($A17,'Return Data'!$B$7:$R$2292,12,0)</f>
        <v>5.5716000000000001</v>
      </c>
      <c r="K17" s="66">
        <f t="shared" si="5"/>
        <v>6</v>
      </c>
      <c r="L17" s="65">
        <f>VLOOKUP($A17,'Return Data'!$B$7:$R$2292,13,0)</f>
        <v>6.5335999999999999</v>
      </c>
      <c r="M17" s="66">
        <f t="shared" si="6"/>
        <v>6</v>
      </c>
      <c r="N17" s="65">
        <f>VLOOKUP($A17,'Return Data'!$B$7:$R$2292,17,0)</f>
        <v>5.5231000000000003</v>
      </c>
      <c r="O17" s="66">
        <f t="shared" si="7"/>
        <v>15</v>
      </c>
      <c r="P17" s="65">
        <f>VLOOKUP($A17,'Return Data'!$B$7:$R$2292,14,0)</f>
        <v>6.7370000000000001</v>
      </c>
      <c r="Q17" s="66">
        <f t="shared" si="8"/>
        <v>17</v>
      </c>
      <c r="R17" s="65">
        <f>VLOOKUP($A17,'Return Data'!$B$7:$R$2292,16,0)</f>
        <v>7.9329000000000001</v>
      </c>
      <c r="S17" s="67">
        <f t="shared" si="1"/>
        <v>13</v>
      </c>
    </row>
    <row r="18" spans="1:19" x14ac:dyDescent="0.3">
      <c r="A18" s="82" t="s">
        <v>1073</v>
      </c>
      <c r="B18" s="64">
        <f>VLOOKUP($A18,'Return Data'!$B$7:$R$2292,3,0)</f>
        <v>44616</v>
      </c>
      <c r="C18" s="65">
        <f>VLOOKUP($A18,'Return Data'!$B$7:$R$2292,4,0)</f>
        <v>16.486799999999999</v>
      </c>
      <c r="D18" s="65">
        <f>VLOOKUP($A18,'Return Data'!$B$7:$R$2292,9,0)</f>
        <v>4.9555999999999996</v>
      </c>
      <c r="E18" s="66">
        <f t="shared" si="2"/>
        <v>15</v>
      </c>
      <c r="F18" s="65">
        <f>VLOOKUP($A18,'Return Data'!$B$7:$R$2292,10,0)</f>
        <v>2.5137</v>
      </c>
      <c r="G18" s="66">
        <f t="shared" si="3"/>
        <v>8</v>
      </c>
      <c r="H18" s="65">
        <f>VLOOKUP($A18,'Return Data'!$B$7:$R$2292,11,0)</f>
        <v>3.4197000000000002</v>
      </c>
      <c r="I18" s="66">
        <f t="shared" si="4"/>
        <v>13</v>
      </c>
      <c r="J18" s="65">
        <f>VLOOKUP($A18,'Return Data'!$B$7:$R$2292,12,0)</f>
        <v>4.1557000000000004</v>
      </c>
      <c r="K18" s="66">
        <f t="shared" si="5"/>
        <v>13</v>
      </c>
      <c r="L18" s="65">
        <f>VLOOKUP($A18,'Return Data'!$B$7:$R$2292,13,0)</f>
        <v>5.32</v>
      </c>
      <c r="M18" s="66">
        <f t="shared" si="6"/>
        <v>12</v>
      </c>
      <c r="N18" s="65">
        <f>VLOOKUP($A18,'Return Data'!$B$7:$R$2292,17,0)</f>
        <v>5.7765000000000004</v>
      </c>
      <c r="O18" s="66">
        <f t="shared" si="7"/>
        <v>11</v>
      </c>
      <c r="P18" s="65">
        <f>VLOOKUP($A18,'Return Data'!$B$7:$R$2292,14,0)</f>
        <v>7.2295999999999996</v>
      </c>
      <c r="Q18" s="66">
        <f t="shared" si="8"/>
        <v>15</v>
      </c>
      <c r="R18" s="65">
        <f>VLOOKUP($A18,'Return Data'!$B$7:$R$2292,16,0)</f>
        <v>7.3323999999999998</v>
      </c>
      <c r="S18" s="67">
        <f t="shared" si="1"/>
        <v>24</v>
      </c>
    </row>
    <row r="19" spans="1:19" x14ac:dyDescent="0.3">
      <c r="A19" s="82" t="s">
        <v>1074</v>
      </c>
      <c r="B19" s="64">
        <f>VLOOKUP($A19,'Return Data'!$B$7:$R$2292,3,0)</f>
        <v>44616</v>
      </c>
      <c r="C19" s="65">
        <f>VLOOKUP($A19,'Return Data'!$B$7:$R$2292,4,0)</f>
        <v>12.574999999999999</v>
      </c>
      <c r="D19" s="65">
        <f>VLOOKUP($A19,'Return Data'!$B$7:$R$2292,9,0)</f>
        <v>7.3677999999999999</v>
      </c>
      <c r="E19" s="66">
        <f t="shared" si="2"/>
        <v>5</v>
      </c>
      <c r="F19" s="65">
        <f>VLOOKUP($A19,'Return Data'!$B$7:$R$2292,10,0)</f>
        <v>3.1514000000000002</v>
      </c>
      <c r="G19" s="66">
        <f t="shared" si="3"/>
        <v>4</v>
      </c>
      <c r="H19" s="65">
        <f>VLOOKUP($A19,'Return Data'!$B$7:$R$2292,11,0)</f>
        <v>2.7330999999999999</v>
      </c>
      <c r="I19" s="66">
        <f t="shared" si="4"/>
        <v>18</v>
      </c>
      <c r="J19" s="65">
        <f>VLOOKUP($A19,'Return Data'!$B$7:$R$2292,12,0)</f>
        <v>21.633800000000001</v>
      </c>
      <c r="K19" s="66">
        <f t="shared" si="5"/>
        <v>2</v>
      </c>
      <c r="L19" s="65">
        <f>VLOOKUP($A19,'Return Data'!$B$7:$R$2292,13,0)</f>
        <v>18.482299999999999</v>
      </c>
      <c r="M19" s="66">
        <f t="shared" si="6"/>
        <v>2</v>
      </c>
      <c r="N19" s="65">
        <f>VLOOKUP($A19,'Return Data'!$B$7:$R$2292,17,0)</f>
        <v>-5.2081</v>
      </c>
      <c r="O19" s="66">
        <f t="shared" si="7"/>
        <v>31</v>
      </c>
      <c r="P19" s="65">
        <f>VLOOKUP($A19,'Return Data'!$B$7:$R$2292,14,0)</f>
        <v>-4.6801000000000004</v>
      </c>
      <c r="Q19" s="66">
        <f t="shared" si="8"/>
        <v>30</v>
      </c>
      <c r="R19" s="65">
        <f>VLOOKUP($A19,'Return Data'!$B$7:$R$2292,16,0)</f>
        <v>3.0318999999999998</v>
      </c>
      <c r="S19" s="67">
        <f t="shared" si="1"/>
        <v>30</v>
      </c>
    </row>
    <row r="20" spans="1:19" x14ac:dyDescent="0.3">
      <c r="A20" s="82" t="s">
        <v>1076</v>
      </c>
      <c r="B20" s="64">
        <f>VLOOKUP($A20,'Return Data'!$B$7:$R$2292,3,0)</f>
        <v>0</v>
      </c>
      <c r="C20" s="65">
        <f>VLOOKUP($A20,'Return Data'!$B$7:$R$2292,4,0)</f>
        <v>0</v>
      </c>
      <c r="D20" s="65">
        <f>VLOOKUP($A20,'Return Data'!$B$7:$R$2292,9,0)</f>
        <v>0</v>
      </c>
      <c r="E20" s="66">
        <f t="shared" si="2"/>
        <v>29</v>
      </c>
      <c r="F20" s="65">
        <f>VLOOKUP($A20,'Return Data'!$B$7:$R$2292,10,0)</f>
        <v>0</v>
      </c>
      <c r="G20" s="66">
        <f t="shared" si="3"/>
        <v>23</v>
      </c>
      <c r="H20" s="65">
        <f>VLOOKUP($A20,'Return Data'!$B$7:$R$2292,11,0)</f>
        <v>0</v>
      </c>
      <c r="I20" s="66">
        <f t="shared" si="4"/>
        <v>31</v>
      </c>
      <c r="J20" s="65">
        <f>VLOOKUP($A20,'Return Data'!$B$7:$R$2292,12,0)</f>
        <v>0</v>
      </c>
      <c r="K20" s="66">
        <f t="shared" si="5"/>
        <v>31</v>
      </c>
      <c r="L20" s="65">
        <f>VLOOKUP($A20,'Return Data'!$B$7:$R$2292,13,0)</f>
        <v>0</v>
      </c>
      <c r="M20" s="66">
        <f t="shared" si="6"/>
        <v>31</v>
      </c>
      <c r="N20" s="65"/>
      <c r="O20" s="66"/>
      <c r="P20" s="65"/>
      <c r="Q20" s="66"/>
      <c r="R20" s="65">
        <f>VLOOKUP($A20,'Return Data'!$B$7:$R$2292,16,0)</f>
        <v>0</v>
      </c>
      <c r="S20" s="67">
        <f t="shared" si="1"/>
        <v>31</v>
      </c>
    </row>
    <row r="21" spans="1:19" x14ac:dyDescent="0.3">
      <c r="A21" s="82" t="s">
        <v>1081</v>
      </c>
      <c r="B21" s="64">
        <f>VLOOKUP($A21,'Return Data'!$B$7:$R$2292,3,0)</f>
        <v>44616</v>
      </c>
      <c r="C21" s="65">
        <f>VLOOKUP($A21,'Return Data'!$B$7:$R$2292,4,0)</f>
        <v>41.043900000000001</v>
      </c>
      <c r="D21" s="65">
        <f>VLOOKUP($A21,'Return Data'!$B$7:$R$2292,9,0)</f>
        <v>4.4574999999999996</v>
      </c>
      <c r="E21" s="66">
        <f t="shared" si="2"/>
        <v>18</v>
      </c>
      <c r="F21" s="65">
        <f>VLOOKUP($A21,'Return Data'!$B$7:$R$2292,10,0)</f>
        <v>2.4950000000000001</v>
      </c>
      <c r="G21" s="66">
        <f t="shared" si="3"/>
        <v>9</v>
      </c>
      <c r="H21" s="65">
        <f>VLOOKUP($A21,'Return Data'!$B$7:$R$2292,11,0)</f>
        <v>3.4723999999999999</v>
      </c>
      <c r="I21" s="66">
        <f t="shared" si="4"/>
        <v>12</v>
      </c>
      <c r="J21" s="65">
        <f>VLOOKUP($A21,'Return Data'!$B$7:$R$2292,12,0)</f>
        <v>4.4027000000000003</v>
      </c>
      <c r="K21" s="66">
        <f t="shared" si="5"/>
        <v>11</v>
      </c>
      <c r="L21" s="65">
        <f>VLOOKUP($A21,'Return Data'!$B$7:$R$2292,13,0)</f>
        <v>5.1031000000000004</v>
      </c>
      <c r="M21" s="66">
        <f t="shared" si="6"/>
        <v>13</v>
      </c>
      <c r="N21" s="65">
        <f>VLOOKUP($A21,'Return Data'!$B$7:$R$2292,17,0)</f>
        <v>6.8635999999999999</v>
      </c>
      <c r="O21" s="66">
        <f t="shared" si="7"/>
        <v>5</v>
      </c>
      <c r="P21" s="65">
        <f>VLOOKUP($A21,'Return Data'!$B$7:$R$2292,14,0)</f>
        <v>8.83</v>
      </c>
      <c r="Q21" s="66">
        <f t="shared" si="8"/>
        <v>2</v>
      </c>
      <c r="R21" s="65">
        <f>VLOOKUP($A21,'Return Data'!$B$7:$R$2292,16,0)</f>
        <v>8.0136000000000003</v>
      </c>
      <c r="S21" s="67">
        <f t="shared" si="1"/>
        <v>11</v>
      </c>
    </row>
    <row r="22" spans="1:19" x14ac:dyDescent="0.3">
      <c r="A22" s="82" t="s">
        <v>1082</v>
      </c>
      <c r="B22" s="64">
        <f>VLOOKUP($A22,'Return Data'!$B$7:$R$2292,3,0)</f>
        <v>44616</v>
      </c>
      <c r="C22" s="65">
        <f>VLOOKUP($A22,'Return Data'!$B$7:$R$2292,4,0)</f>
        <v>59.037999999999997</v>
      </c>
      <c r="D22" s="65">
        <f>VLOOKUP($A22,'Return Data'!$B$7:$R$2292,9,0)</f>
        <v>3.0933999999999999</v>
      </c>
      <c r="E22" s="66">
        <f t="shared" si="2"/>
        <v>23</v>
      </c>
      <c r="F22" s="65">
        <f>VLOOKUP($A22,'Return Data'!$B$7:$R$2292,10,0)</f>
        <v>0.14860000000000001</v>
      </c>
      <c r="G22" s="66">
        <f t="shared" si="3"/>
        <v>21</v>
      </c>
      <c r="H22" s="65">
        <f>VLOOKUP($A22,'Return Data'!$B$7:$R$2292,11,0)</f>
        <v>1.3222</v>
      </c>
      <c r="I22" s="66">
        <f t="shared" si="4"/>
        <v>27</v>
      </c>
      <c r="J22" s="65">
        <f>VLOOKUP($A22,'Return Data'!$B$7:$R$2292,12,0)</f>
        <v>1.6816</v>
      </c>
      <c r="K22" s="66">
        <f t="shared" si="5"/>
        <v>25</v>
      </c>
      <c r="L22" s="65">
        <f>VLOOKUP($A22,'Return Data'!$B$7:$R$2292,13,0)</f>
        <v>2.9241000000000001</v>
      </c>
      <c r="M22" s="66">
        <f t="shared" si="6"/>
        <v>27</v>
      </c>
      <c r="N22" s="65">
        <f>VLOOKUP($A22,'Return Data'!$B$7:$R$2292,17,0)</f>
        <v>2.9102999999999999</v>
      </c>
      <c r="O22" s="66">
        <f t="shared" si="7"/>
        <v>29</v>
      </c>
      <c r="P22" s="65">
        <f>VLOOKUP($A22,'Return Data'!$B$7:$R$2292,14,0)</f>
        <v>5.1344000000000003</v>
      </c>
      <c r="Q22" s="66">
        <f t="shared" si="8"/>
        <v>23</v>
      </c>
      <c r="R22" s="65">
        <f>VLOOKUP($A22,'Return Data'!$B$7:$R$2292,16,0)</f>
        <v>7.6121999999999996</v>
      </c>
      <c r="S22" s="67">
        <f t="shared" si="1"/>
        <v>19</v>
      </c>
    </row>
    <row r="23" spans="1:19" x14ac:dyDescent="0.3">
      <c r="A23" s="82" t="s">
        <v>1086</v>
      </c>
      <c r="B23" s="64">
        <f>VLOOKUP($A23,'Return Data'!$B$7:$R$2292,3,0)</f>
        <v>44616</v>
      </c>
      <c r="C23" s="65">
        <f>VLOOKUP($A23,'Return Data'!$B$7:$R$2292,4,0)</f>
        <v>29.639800000000001</v>
      </c>
      <c r="D23" s="65">
        <f>VLOOKUP($A23,'Return Data'!$B$7:$R$2292,9,0)</f>
        <v>4.2858999999999998</v>
      </c>
      <c r="E23" s="66">
        <f t="shared" si="2"/>
        <v>20</v>
      </c>
      <c r="F23" s="65">
        <f>VLOOKUP($A23,'Return Data'!$B$7:$R$2292,10,0)</f>
        <v>2.7006999999999999</v>
      </c>
      <c r="G23" s="66">
        <f t="shared" si="3"/>
        <v>6</v>
      </c>
      <c r="H23" s="65">
        <f>VLOOKUP($A23,'Return Data'!$B$7:$R$2292,11,0)</f>
        <v>3.9216000000000002</v>
      </c>
      <c r="I23" s="66">
        <f t="shared" si="4"/>
        <v>9</v>
      </c>
      <c r="J23" s="65">
        <f>VLOOKUP($A23,'Return Data'!$B$7:$R$2292,12,0)</f>
        <v>4.6142000000000003</v>
      </c>
      <c r="K23" s="66">
        <f t="shared" si="5"/>
        <v>9</v>
      </c>
      <c r="L23" s="65">
        <f>VLOOKUP($A23,'Return Data'!$B$7:$R$2292,13,0)</f>
        <v>6.0659000000000001</v>
      </c>
      <c r="M23" s="66">
        <f t="shared" si="6"/>
        <v>8</v>
      </c>
      <c r="N23" s="65">
        <f>VLOOKUP($A23,'Return Data'!$B$7:$R$2292,17,0)</f>
        <v>7.1238000000000001</v>
      </c>
      <c r="O23" s="66">
        <f t="shared" si="7"/>
        <v>4</v>
      </c>
      <c r="P23" s="65">
        <f>VLOOKUP($A23,'Return Data'!$B$7:$R$2292,14,0)</f>
        <v>1.8993</v>
      </c>
      <c r="Q23" s="66">
        <f t="shared" si="8"/>
        <v>27</v>
      </c>
      <c r="R23" s="65">
        <f>VLOOKUP($A23,'Return Data'!$B$7:$R$2292,16,0)</f>
        <v>5.8034999999999997</v>
      </c>
      <c r="S23" s="67">
        <f t="shared" si="1"/>
        <v>28</v>
      </c>
    </row>
    <row r="24" spans="1:19" x14ac:dyDescent="0.3">
      <c r="A24" s="82" t="s">
        <v>1087</v>
      </c>
      <c r="B24" s="64">
        <f>VLOOKUP($A24,'Return Data'!$B$7:$R$2292,3,0)</f>
        <v>44601</v>
      </c>
      <c r="C24" s="65">
        <f>VLOOKUP($A24,'Return Data'!$B$7:$R$2292,4,0)</f>
        <v>2.2555999999999998</v>
      </c>
      <c r="D24" s="65">
        <f>VLOOKUP($A24,'Return Data'!$B$7:$R$2292,9,0)</f>
        <v>7.0072999999999999</v>
      </c>
      <c r="E24" s="66">
        <f t="shared" si="2"/>
        <v>6</v>
      </c>
      <c r="F24" s="65">
        <f>VLOOKUP($A24,'Return Data'!$B$7:$R$2292,10,0)</f>
        <v>0.29920000000000002</v>
      </c>
      <c r="G24" s="66">
        <f t="shared" si="3"/>
        <v>18</v>
      </c>
      <c r="H24" s="65">
        <f>VLOOKUP($A24,'Return Data'!$B$7:$R$2292,11,0)</f>
        <v>371.40300000000002</v>
      </c>
      <c r="I24" s="66">
        <f t="shared" si="4"/>
        <v>1</v>
      </c>
      <c r="J24" s="65">
        <f>VLOOKUP($A24,'Return Data'!$B$7:$R$2292,12,0)</f>
        <v>245.82069999999999</v>
      </c>
      <c r="K24" s="66">
        <f t="shared" si="5"/>
        <v>1</v>
      </c>
      <c r="L24" s="65">
        <f>VLOOKUP($A24,'Return Data'!$B$7:$R$2292,13,0)</f>
        <v>187.2278</v>
      </c>
      <c r="M24" s="66">
        <f t="shared" si="6"/>
        <v>1</v>
      </c>
      <c r="N24" s="65">
        <f>VLOOKUP($A24,'Return Data'!$B$7:$R$2292,17,0)</f>
        <v>46.511699999999998</v>
      </c>
      <c r="O24" s="66">
        <f t="shared" si="7"/>
        <v>1</v>
      </c>
      <c r="P24" s="65"/>
      <c r="Q24" s="66"/>
      <c r="R24" s="65">
        <f>VLOOKUP($A24,'Return Data'!$B$7:$R$2292,16,0)</f>
        <v>22.623100000000001</v>
      </c>
      <c r="S24" s="67">
        <f t="shared" si="1"/>
        <v>1</v>
      </c>
    </row>
    <row r="25" spans="1:19" x14ac:dyDescent="0.3">
      <c r="A25" s="82" t="s">
        <v>1091</v>
      </c>
      <c r="B25" s="64">
        <f>VLOOKUP($A25,'Return Data'!$B$7:$R$2292,3,0)</f>
        <v>0</v>
      </c>
      <c r="C25" s="65">
        <f>VLOOKUP($A25,'Return Data'!$B$7:$R$2292,4,0)</f>
        <v>0</v>
      </c>
      <c r="D25" s="65">
        <f>VLOOKUP($A25,'Return Data'!$B$7:$R$2292,9,0)</f>
        <v>0</v>
      </c>
      <c r="E25" s="66">
        <f t="shared" si="2"/>
        <v>29</v>
      </c>
      <c r="F25" s="65">
        <f>VLOOKUP($A25,'Return Data'!$B$7:$R$2292,10,0)</f>
        <v>0</v>
      </c>
      <c r="G25" s="66">
        <f t="shared" si="3"/>
        <v>23</v>
      </c>
      <c r="H25" s="65">
        <f>VLOOKUP($A25,'Return Data'!$B$7:$R$2292,11,0)</f>
        <v>0</v>
      </c>
      <c r="I25" s="66">
        <f t="shared" si="4"/>
        <v>31</v>
      </c>
      <c r="J25" s="65">
        <f>VLOOKUP($A25,'Return Data'!$B$7:$R$2292,12,0)</f>
        <v>0</v>
      </c>
      <c r="K25" s="66">
        <f t="shared" si="5"/>
        <v>31</v>
      </c>
      <c r="L25" s="65">
        <f>VLOOKUP($A25,'Return Data'!$B$7:$R$2292,13,0)</f>
        <v>0</v>
      </c>
      <c r="M25" s="66">
        <f t="shared" si="6"/>
        <v>31</v>
      </c>
      <c r="N25" s="65"/>
      <c r="O25" s="66"/>
      <c r="P25" s="65"/>
      <c r="Q25" s="66"/>
      <c r="R25" s="65">
        <f>VLOOKUP($A25,'Return Data'!$B$7:$R$2292,16,0)</f>
        <v>0</v>
      </c>
      <c r="S25" s="67">
        <f t="shared" si="1"/>
        <v>31</v>
      </c>
    </row>
    <row r="26" spans="1:19" x14ac:dyDescent="0.3">
      <c r="A26" s="82" t="s">
        <v>1093</v>
      </c>
      <c r="B26" s="64">
        <f>VLOOKUP($A26,'Return Data'!$B$7:$R$2292,3,0)</f>
        <v>44616</v>
      </c>
      <c r="C26" s="65">
        <f>VLOOKUP($A26,'Return Data'!$B$7:$R$2292,4,0)</f>
        <v>14.970700000000001</v>
      </c>
      <c r="D26" s="65">
        <f>VLOOKUP($A26,'Return Data'!$B$7:$R$2292,9,0)</f>
        <v>1.4568000000000001</v>
      </c>
      <c r="E26" s="66">
        <f t="shared" si="2"/>
        <v>25</v>
      </c>
      <c r="F26" s="65">
        <f>VLOOKUP($A26,'Return Data'!$B$7:$R$2292,10,0)</f>
        <v>1.4976</v>
      </c>
      <c r="G26" s="66">
        <f t="shared" si="3"/>
        <v>14</v>
      </c>
      <c r="H26" s="65">
        <f>VLOOKUP($A26,'Return Data'!$B$7:$R$2292,11,0)</f>
        <v>8.8835999999999995</v>
      </c>
      <c r="I26" s="66">
        <f t="shared" si="4"/>
        <v>4</v>
      </c>
      <c r="J26" s="65">
        <f>VLOOKUP($A26,'Return Data'!$B$7:$R$2292,12,0)</f>
        <v>7.5113000000000003</v>
      </c>
      <c r="K26" s="66">
        <f t="shared" si="5"/>
        <v>5</v>
      </c>
      <c r="L26" s="65">
        <f>VLOOKUP($A26,'Return Data'!$B$7:$R$2292,13,0)</f>
        <v>7.2899000000000003</v>
      </c>
      <c r="M26" s="66">
        <f t="shared" si="6"/>
        <v>5</v>
      </c>
      <c r="N26" s="65">
        <f>VLOOKUP($A26,'Return Data'!$B$7:$R$2292,17,0)</f>
        <v>3.1179000000000001</v>
      </c>
      <c r="O26" s="66">
        <f t="shared" si="7"/>
        <v>28</v>
      </c>
      <c r="P26" s="65">
        <f>VLOOKUP($A26,'Return Data'!$B$7:$R$2292,14,0)</f>
        <v>3.9152</v>
      </c>
      <c r="Q26" s="66">
        <f t="shared" si="8"/>
        <v>24</v>
      </c>
      <c r="R26" s="65">
        <f>VLOOKUP($A26,'Return Data'!$B$7:$R$2292,16,0)</f>
        <v>6.0137</v>
      </c>
      <c r="S26" s="67">
        <f t="shared" si="1"/>
        <v>27</v>
      </c>
    </row>
    <row r="27" spans="1:19" x14ac:dyDescent="0.3">
      <c r="A27" s="82" t="s">
        <v>1096</v>
      </c>
      <c r="B27" s="64">
        <f>VLOOKUP($A27,'Return Data'!$B$7:$R$2292,3,0)</f>
        <v>44616</v>
      </c>
      <c r="C27" s="65">
        <f>VLOOKUP($A27,'Return Data'!$B$7:$R$2292,4,0)</f>
        <v>102.38209999999999</v>
      </c>
      <c r="D27" s="65">
        <f>VLOOKUP($A27,'Return Data'!$B$7:$R$2292,9,0)</f>
        <v>6.4859999999999998</v>
      </c>
      <c r="E27" s="66">
        <f t="shared" si="2"/>
        <v>10</v>
      </c>
      <c r="F27" s="65">
        <f>VLOOKUP($A27,'Return Data'!$B$7:$R$2292,10,0)</f>
        <v>2.0926999999999998</v>
      </c>
      <c r="G27" s="66">
        <f t="shared" si="3"/>
        <v>12</v>
      </c>
      <c r="H27" s="65">
        <f>VLOOKUP($A27,'Return Data'!$B$7:$R$2292,11,0)</f>
        <v>3.9045000000000001</v>
      </c>
      <c r="I27" s="66">
        <f t="shared" si="4"/>
        <v>10</v>
      </c>
      <c r="J27" s="65">
        <f>VLOOKUP($A27,'Return Data'!$B$7:$R$2292,12,0)</f>
        <v>4.3266999999999998</v>
      </c>
      <c r="K27" s="66">
        <f t="shared" si="5"/>
        <v>12</v>
      </c>
      <c r="L27" s="65">
        <f>VLOOKUP($A27,'Return Data'!$B$7:$R$2292,13,0)</f>
        <v>6.4960000000000004</v>
      </c>
      <c r="M27" s="66">
        <f t="shared" si="6"/>
        <v>7</v>
      </c>
      <c r="N27" s="65">
        <f>VLOOKUP($A27,'Return Data'!$B$7:$R$2292,17,0)</f>
        <v>6.8147000000000002</v>
      </c>
      <c r="O27" s="66">
        <f t="shared" si="7"/>
        <v>6</v>
      </c>
      <c r="P27" s="65">
        <f>VLOOKUP($A27,'Return Data'!$B$7:$R$2292,14,0)</f>
        <v>8.6524000000000001</v>
      </c>
      <c r="Q27" s="66">
        <f t="shared" si="8"/>
        <v>4</v>
      </c>
      <c r="R27" s="65">
        <f>VLOOKUP($A27,'Return Data'!$B$7:$R$2292,16,0)</f>
        <v>9.2239000000000004</v>
      </c>
      <c r="S27" s="67">
        <f t="shared" si="1"/>
        <v>3</v>
      </c>
    </row>
    <row r="28" spans="1:19" x14ac:dyDescent="0.3">
      <c r="A28" s="82" t="s">
        <v>1099</v>
      </c>
      <c r="B28" s="64">
        <f>VLOOKUP($A28,'Return Data'!$B$7:$R$2292,3,0)</f>
        <v>44616</v>
      </c>
      <c r="C28" s="65">
        <f>VLOOKUP($A28,'Return Data'!$B$7:$R$2292,4,0)</f>
        <v>46.289299999999997</v>
      </c>
      <c r="D28" s="65">
        <f>VLOOKUP($A28,'Return Data'!$B$7:$R$2292,9,0)</f>
        <v>3.9327999999999999</v>
      </c>
      <c r="E28" s="66">
        <f t="shared" si="2"/>
        <v>22</v>
      </c>
      <c r="F28" s="65">
        <f>VLOOKUP($A28,'Return Data'!$B$7:$R$2292,10,0)</f>
        <v>-0.7571</v>
      </c>
      <c r="G28" s="66">
        <f t="shared" si="3"/>
        <v>27</v>
      </c>
      <c r="H28" s="65">
        <f>VLOOKUP($A28,'Return Data'!$B$7:$R$2292,11,0)</f>
        <v>1.0928</v>
      </c>
      <c r="I28" s="66">
        <f t="shared" si="4"/>
        <v>28</v>
      </c>
      <c r="J28" s="65">
        <f>VLOOKUP($A28,'Return Data'!$B$7:$R$2292,12,0)</f>
        <v>1.4479</v>
      </c>
      <c r="K28" s="66">
        <f t="shared" si="5"/>
        <v>28</v>
      </c>
      <c r="L28" s="65">
        <f>VLOOKUP($A28,'Return Data'!$B$7:$R$2292,13,0)</f>
        <v>3.1871</v>
      </c>
      <c r="M28" s="66">
        <f t="shared" si="6"/>
        <v>25</v>
      </c>
      <c r="N28" s="65">
        <f>VLOOKUP($A28,'Return Data'!$B$7:$R$2292,17,0)</f>
        <v>4.5852000000000004</v>
      </c>
      <c r="O28" s="66">
        <f t="shared" si="7"/>
        <v>20</v>
      </c>
      <c r="P28" s="65">
        <f>VLOOKUP($A28,'Return Data'!$B$7:$R$2292,14,0)</f>
        <v>7.1178999999999997</v>
      </c>
      <c r="Q28" s="66">
        <f t="shared" si="8"/>
        <v>16</v>
      </c>
      <c r="R28" s="65">
        <f>VLOOKUP($A28,'Return Data'!$B$7:$R$2292,16,0)</f>
        <v>8.1983999999999995</v>
      </c>
      <c r="S28" s="67">
        <f t="shared" si="1"/>
        <v>9</v>
      </c>
    </row>
    <row r="29" spans="1:19" x14ac:dyDescent="0.3">
      <c r="A29" s="82" t="s">
        <v>1100</v>
      </c>
      <c r="B29" s="64">
        <f>VLOOKUP($A29,'Return Data'!$B$7:$R$2292,3,0)</f>
        <v>44616</v>
      </c>
      <c r="C29" s="65">
        <f>VLOOKUP($A29,'Return Data'!$B$7:$R$2292,4,0)</f>
        <v>47.600299999999997</v>
      </c>
      <c r="D29" s="65">
        <f>VLOOKUP($A29,'Return Data'!$B$7:$R$2292,9,0)</f>
        <v>0.70540000000000003</v>
      </c>
      <c r="E29" s="66">
        <f t="shared" si="2"/>
        <v>28</v>
      </c>
      <c r="F29" s="65">
        <f>VLOOKUP($A29,'Return Data'!$B$7:$R$2292,10,0)</f>
        <v>-1.845</v>
      </c>
      <c r="G29" s="66">
        <f t="shared" si="3"/>
        <v>31</v>
      </c>
      <c r="H29" s="65">
        <f>VLOOKUP($A29,'Return Data'!$B$7:$R$2292,11,0)</f>
        <v>0.96440000000000003</v>
      </c>
      <c r="I29" s="66">
        <f t="shared" si="4"/>
        <v>30</v>
      </c>
      <c r="J29" s="65">
        <f>VLOOKUP($A29,'Return Data'!$B$7:$R$2292,12,0)</f>
        <v>1.5448</v>
      </c>
      <c r="K29" s="66">
        <f t="shared" si="5"/>
        <v>26</v>
      </c>
      <c r="L29" s="65">
        <f>VLOOKUP($A29,'Return Data'!$B$7:$R$2292,13,0)</f>
        <v>2.8828999999999998</v>
      </c>
      <c r="M29" s="66">
        <f t="shared" si="6"/>
        <v>28</v>
      </c>
      <c r="N29" s="65">
        <f>VLOOKUP($A29,'Return Data'!$B$7:$R$2292,17,0)</f>
        <v>3.99</v>
      </c>
      <c r="O29" s="66">
        <f t="shared" si="7"/>
        <v>25</v>
      </c>
      <c r="P29" s="65">
        <f>VLOOKUP($A29,'Return Data'!$B$7:$R$2292,14,0)</f>
        <v>6.3411</v>
      </c>
      <c r="Q29" s="66">
        <f t="shared" si="8"/>
        <v>20</v>
      </c>
      <c r="R29" s="65">
        <f>VLOOKUP($A29,'Return Data'!$B$7:$R$2292,16,0)</f>
        <v>7.5382999999999996</v>
      </c>
      <c r="S29" s="67">
        <f t="shared" si="1"/>
        <v>21</v>
      </c>
    </row>
    <row r="30" spans="1:19" x14ac:dyDescent="0.3">
      <c r="A30" s="82" t="s">
        <v>1102</v>
      </c>
      <c r="B30" s="64">
        <f>VLOOKUP($A30,'Return Data'!$B$7:$R$2292,3,0)</f>
        <v>44616</v>
      </c>
      <c r="C30" s="65">
        <f>VLOOKUP($A30,'Return Data'!$B$7:$R$2292,4,0)</f>
        <v>35.288800000000002</v>
      </c>
      <c r="D30" s="65">
        <f>VLOOKUP($A30,'Return Data'!$B$7:$R$2292,9,0)</f>
        <v>1.6337999999999999</v>
      </c>
      <c r="E30" s="66">
        <f t="shared" si="2"/>
        <v>24</v>
      </c>
      <c r="F30" s="65">
        <f>VLOOKUP($A30,'Return Data'!$B$7:$R$2292,10,0)</f>
        <v>-1.5254000000000001</v>
      </c>
      <c r="G30" s="66">
        <f t="shared" si="3"/>
        <v>30</v>
      </c>
      <c r="H30" s="65">
        <f>VLOOKUP($A30,'Return Data'!$B$7:$R$2292,11,0)</f>
        <v>1.5043</v>
      </c>
      <c r="I30" s="66">
        <f t="shared" si="4"/>
        <v>25</v>
      </c>
      <c r="J30" s="65">
        <f>VLOOKUP($A30,'Return Data'!$B$7:$R$2292,12,0)</f>
        <v>2.0493000000000001</v>
      </c>
      <c r="K30" s="66">
        <f t="shared" si="5"/>
        <v>24</v>
      </c>
      <c r="L30" s="65">
        <f>VLOOKUP($A30,'Return Data'!$B$7:$R$2292,13,0)</f>
        <v>3.5903999999999998</v>
      </c>
      <c r="M30" s="66">
        <f t="shared" si="6"/>
        <v>23</v>
      </c>
      <c r="N30" s="65">
        <f>VLOOKUP($A30,'Return Data'!$B$7:$R$2292,17,0)</f>
        <v>3.9954999999999998</v>
      </c>
      <c r="O30" s="66">
        <f t="shared" si="7"/>
        <v>24</v>
      </c>
      <c r="P30" s="65">
        <f>VLOOKUP($A30,'Return Data'!$B$7:$R$2292,14,0)</f>
        <v>6.5804</v>
      </c>
      <c r="Q30" s="66">
        <f t="shared" si="8"/>
        <v>18</v>
      </c>
      <c r="R30" s="65">
        <f>VLOOKUP($A30,'Return Data'!$B$7:$R$2292,16,0)</f>
        <v>6.7801</v>
      </c>
      <c r="S30" s="67">
        <f t="shared" si="1"/>
        <v>25</v>
      </c>
    </row>
    <row r="31" spans="1:19" x14ac:dyDescent="0.3">
      <c r="A31" s="82" t="s">
        <v>1104</v>
      </c>
      <c r="B31" s="64">
        <f>VLOOKUP($A31,'Return Data'!$B$7:$R$2292,3,0)</f>
        <v>44616</v>
      </c>
      <c r="C31" s="65">
        <f>VLOOKUP($A31,'Return Data'!$B$7:$R$2292,4,0)</f>
        <v>31.816199999999998</v>
      </c>
      <c r="D31" s="65">
        <f>VLOOKUP($A31,'Return Data'!$B$7:$R$2292,9,0)</f>
        <v>4.7634999999999996</v>
      </c>
      <c r="E31" s="66">
        <f t="shared" si="2"/>
        <v>16</v>
      </c>
      <c r="F31" s="65">
        <f>VLOOKUP($A31,'Return Data'!$B$7:$R$2292,10,0)</f>
        <v>-1.0869</v>
      </c>
      <c r="G31" s="66">
        <f t="shared" si="3"/>
        <v>28</v>
      </c>
      <c r="H31" s="65">
        <f>VLOOKUP($A31,'Return Data'!$B$7:$R$2292,11,0)</f>
        <v>2.3563999999999998</v>
      </c>
      <c r="I31" s="66">
        <f t="shared" si="4"/>
        <v>21</v>
      </c>
      <c r="J31" s="65">
        <f>VLOOKUP($A31,'Return Data'!$B$7:$R$2292,12,0)</f>
        <v>2.2549000000000001</v>
      </c>
      <c r="K31" s="66">
        <f t="shared" si="5"/>
        <v>23</v>
      </c>
      <c r="L31" s="65">
        <f>VLOOKUP($A31,'Return Data'!$B$7:$R$2292,13,0)</f>
        <v>4.1184000000000003</v>
      </c>
      <c r="M31" s="66">
        <f t="shared" si="6"/>
        <v>19</v>
      </c>
      <c r="N31" s="65">
        <f>VLOOKUP($A31,'Return Data'!$B$7:$R$2292,17,0)</f>
        <v>5.6816000000000004</v>
      </c>
      <c r="O31" s="66">
        <f t="shared" si="7"/>
        <v>13</v>
      </c>
      <c r="P31" s="65">
        <f>VLOOKUP($A31,'Return Data'!$B$7:$R$2292,14,0)</f>
        <v>7.9542000000000002</v>
      </c>
      <c r="Q31" s="66">
        <f t="shared" si="8"/>
        <v>7</v>
      </c>
      <c r="R31" s="65">
        <f>VLOOKUP($A31,'Return Data'!$B$7:$R$2292,16,0)</f>
        <v>8.9315999999999995</v>
      </c>
      <c r="S31" s="67">
        <f t="shared" si="1"/>
        <v>4</v>
      </c>
    </row>
    <row r="32" spans="1:19" x14ac:dyDescent="0.3">
      <c r="A32" s="82" t="s">
        <v>1107</v>
      </c>
      <c r="B32" s="64">
        <f>VLOOKUP($A32,'Return Data'!$B$7:$R$2292,3,0)</f>
        <v>44616</v>
      </c>
      <c r="C32" s="65">
        <f>VLOOKUP($A32,'Return Data'!$B$7:$R$2292,4,0)</f>
        <v>54.622399999999999</v>
      </c>
      <c r="D32" s="65">
        <f>VLOOKUP($A32,'Return Data'!$B$7:$R$2292,9,0)</f>
        <v>6.2191000000000001</v>
      </c>
      <c r="E32" s="66">
        <f t="shared" si="2"/>
        <v>11</v>
      </c>
      <c r="F32" s="65">
        <f>VLOOKUP($A32,'Return Data'!$B$7:$R$2292,10,0)</f>
        <v>0.70140000000000002</v>
      </c>
      <c r="G32" s="66">
        <f t="shared" si="3"/>
        <v>16</v>
      </c>
      <c r="H32" s="65">
        <f>VLOOKUP($A32,'Return Data'!$B$7:$R$2292,11,0)</f>
        <v>2.1322999999999999</v>
      </c>
      <c r="I32" s="66">
        <f t="shared" si="4"/>
        <v>23</v>
      </c>
      <c r="J32" s="65">
        <f>VLOOKUP($A32,'Return Data'!$B$7:$R$2292,12,0)</f>
        <v>2.4115000000000002</v>
      </c>
      <c r="K32" s="66">
        <f t="shared" si="5"/>
        <v>21</v>
      </c>
      <c r="L32" s="65">
        <f>VLOOKUP($A32,'Return Data'!$B$7:$R$2292,13,0)</f>
        <v>3.8151000000000002</v>
      </c>
      <c r="M32" s="66">
        <f t="shared" si="6"/>
        <v>22</v>
      </c>
      <c r="N32" s="65">
        <f>VLOOKUP($A32,'Return Data'!$B$7:$R$2292,17,0)</f>
        <v>5.0514000000000001</v>
      </c>
      <c r="O32" s="66">
        <f t="shared" si="7"/>
        <v>18</v>
      </c>
      <c r="P32" s="65">
        <f>VLOOKUP($A32,'Return Data'!$B$7:$R$2292,14,0)</f>
        <v>7.8863000000000003</v>
      </c>
      <c r="Q32" s="66">
        <f t="shared" si="8"/>
        <v>8</v>
      </c>
      <c r="R32" s="65">
        <f>VLOOKUP($A32,'Return Data'!$B$7:$R$2292,16,0)</f>
        <v>8.1658000000000008</v>
      </c>
      <c r="S32" s="67">
        <f t="shared" si="1"/>
        <v>10</v>
      </c>
    </row>
    <row r="33" spans="1:19" x14ac:dyDescent="0.3">
      <c r="A33" s="82" t="s">
        <v>1108</v>
      </c>
      <c r="B33" s="64">
        <f>VLOOKUP($A33,'Return Data'!$B$7:$R$2292,3,0)</f>
        <v>44616</v>
      </c>
      <c r="C33" s="65">
        <f>VLOOKUP($A33,'Return Data'!$B$7:$R$2292,4,0)</f>
        <v>50.972799999999999</v>
      </c>
      <c r="D33" s="65">
        <f>VLOOKUP($A33,'Return Data'!$B$7:$R$2292,9,0)</f>
        <v>1.1491</v>
      </c>
      <c r="E33" s="66">
        <f t="shared" si="2"/>
        <v>27</v>
      </c>
      <c r="F33" s="65">
        <f>VLOOKUP($A33,'Return Data'!$B$7:$R$2292,10,0)</f>
        <v>-1.1664000000000001</v>
      </c>
      <c r="G33" s="66">
        <f t="shared" si="3"/>
        <v>29</v>
      </c>
      <c r="H33" s="65">
        <f>VLOOKUP($A33,'Return Data'!$B$7:$R$2292,11,0)</f>
        <v>1.3893</v>
      </c>
      <c r="I33" s="66">
        <f t="shared" si="4"/>
        <v>26</v>
      </c>
      <c r="J33" s="65">
        <f>VLOOKUP($A33,'Return Data'!$B$7:$R$2292,12,0)</f>
        <v>2.3971</v>
      </c>
      <c r="K33" s="66">
        <f t="shared" si="5"/>
        <v>22</v>
      </c>
      <c r="L33" s="65">
        <f>VLOOKUP($A33,'Return Data'!$B$7:$R$2292,13,0)</f>
        <v>2.8323999999999998</v>
      </c>
      <c r="M33" s="66">
        <f t="shared" si="6"/>
        <v>29</v>
      </c>
      <c r="N33" s="65">
        <f>VLOOKUP($A33,'Return Data'!$B$7:$R$2292,17,0)</f>
        <v>4.5381999999999998</v>
      </c>
      <c r="O33" s="66">
        <f t="shared" si="7"/>
        <v>21</v>
      </c>
      <c r="P33" s="65">
        <f>VLOOKUP($A33,'Return Data'!$B$7:$R$2292,14,0)</f>
        <v>1.05</v>
      </c>
      <c r="Q33" s="66">
        <f t="shared" si="8"/>
        <v>28</v>
      </c>
      <c r="R33" s="65">
        <f>VLOOKUP($A33,'Return Data'!$B$7:$R$2292,16,0)</f>
        <v>6.1985000000000001</v>
      </c>
      <c r="S33" s="67">
        <f t="shared" si="1"/>
        <v>26</v>
      </c>
    </row>
    <row r="34" spans="1:19" x14ac:dyDescent="0.3">
      <c r="A34" s="82" t="s">
        <v>1111</v>
      </c>
      <c r="B34" s="64">
        <f>VLOOKUP($A34,'Return Data'!$B$7:$R$2292,3,0)</f>
        <v>44616</v>
      </c>
      <c r="C34" s="65">
        <f>VLOOKUP($A34,'Return Data'!$B$7:$R$2292,4,0)</f>
        <v>62.7667</v>
      </c>
      <c r="D34" s="65">
        <f>VLOOKUP($A34,'Return Data'!$B$7:$R$2292,9,0)</f>
        <v>4.4249000000000001</v>
      </c>
      <c r="E34" s="66">
        <f t="shared" si="2"/>
        <v>19</v>
      </c>
      <c r="F34" s="65">
        <f>VLOOKUP($A34,'Return Data'!$B$7:$R$2292,10,0)</f>
        <v>6.13E-2</v>
      </c>
      <c r="G34" s="66">
        <f t="shared" si="3"/>
        <v>22</v>
      </c>
      <c r="H34" s="65">
        <f>VLOOKUP($A34,'Return Data'!$B$7:$R$2292,11,0)</f>
        <v>2.9192999999999998</v>
      </c>
      <c r="I34" s="66">
        <f t="shared" si="4"/>
        <v>16</v>
      </c>
      <c r="J34" s="65">
        <f>VLOOKUP($A34,'Return Data'!$B$7:$R$2292,12,0)</f>
        <v>3.84</v>
      </c>
      <c r="K34" s="66">
        <f t="shared" si="5"/>
        <v>14</v>
      </c>
      <c r="L34" s="65">
        <f>VLOOKUP($A34,'Return Data'!$B$7:$R$2292,13,0)</f>
        <v>4.4966999999999997</v>
      </c>
      <c r="M34" s="66">
        <f t="shared" si="6"/>
        <v>16</v>
      </c>
      <c r="N34" s="65">
        <f>VLOOKUP($A34,'Return Data'!$B$7:$R$2292,17,0)</f>
        <v>5.6952999999999996</v>
      </c>
      <c r="O34" s="66">
        <f t="shared" si="7"/>
        <v>12</v>
      </c>
      <c r="P34" s="65">
        <f>VLOOKUP($A34,'Return Data'!$B$7:$R$2292,14,0)</f>
        <v>8.1244999999999994</v>
      </c>
      <c r="Q34" s="66">
        <f t="shared" si="8"/>
        <v>6</v>
      </c>
      <c r="R34" s="65">
        <f>VLOOKUP($A34,'Return Data'!$B$7:$R$2292,16,0)</f>
        <v>8.5995000000000008</v>
      </c>
      <c r="S34" s="67">
        <f t="shared" si="1"/>
        <v>6</v>
      </c>
    </row>
    <row r="35" spans="1:19" x14ac:dyDescent="0.3">
      <c r="A35" s="82" t="s">
        <v>1978</v>
      </c>
      <c r="B35" s="64">
        <f>VLOOKUP($A35,'Return Data'!$B$7:$R$2292,3,0)</f>
        <v>44616</v>
      </c>
      <c r="C35" s="65">
        <f>VLOOKUP($A35,'Return Data'!$B$7:$R$2292,4,0)</f>
        <v>57.933599999999998</v>
      </c>
      <c r="D35" s="65">
        <f>VLOOKUP($A35,'Return Data'!$B$7:$R$2292,9,0)</f>
        <v>1.2696000000000001</v>
      </c>
      <c r="E35" s="66">
        <f t="shared" si="2"/>
        <v>26</v>
      </c>
      <c r="F35" s="65">
        <f>VLOOKUP($A35,'Return Data'!$B$7:$R$2292,10,0)</f>
        <v>0.15690000000000001</v>
      </c>
      <c r="G35" s="66">
        <f t="shared" si="3"/>
        <v>20</v>
      </c>
      <c r="H35" s="65">
        <f>VLOOKUP($A35,'Return Data'!$B$7:$R$2292,11,0)</f>
        <v>1.0385</v>
      </c>
      <c r="I35" s="66">
        <f t="shared" si="4"/>
        <v>29</v>
      </c>
      <c r="J35" s="65">
        <f>VLOOKUP($A35,'Return Data'!$B$7:$R$2292,12,0)</f>
        <v>1.2154</v>
      </c>
      <c r="K35" s="66">
        <f t="shared" si="5"/>
        <v>29</v>
      </c>
      <c r="L35" s="65">
        <f>VLOOKUP($A35,'Return Data'!$B$7:$R$2292,13,0)</f>
        <v>2.6576</v>
      </c>
      <c r="M35" s="66">
        <f t="shared" si="6"/>
        <v>30</v>
      </c>
      <c r="N35" s="65">
        <f>VLOOKUP($A35,'Return Data'!$B$7:$R$2292,17,0)</f>
        <v>3.8374000000000001</v>
      </c>
      <c r="O35" s="66">
        <f t="shared" si="7"/>
        <v>26</v>
      </c>
      <c r="P35" s="65">
        <f>VLOOKUP($A35,'Return Data'!$B$7:$R$2292,14,0)</f>
        <v>6.3516000000000004</v>
      </c>
      <c r="Q35" s="66">
        <f t="shared" si="8"/>
        <v>19</v>
      </c>
      <c r="R35" s="65">
        <f>VLOOKUP($A35,'Return Data'!$B$7:$R$2292,16,0)</f>
        <v>7.9191000000000003</v>
      </c>
      <c r="S35" s="67">
        <f t="shared" si="1"/>
        <v>14</v>
      </c>
    </row>
    <row r="36" spans="1:19" x14ac:dyDescent="0.3">
      <c r="A36" s="82" t="s">
        <v>1113</v>
      </c>
      <c r="B36" s="64">
        <f>VLOOKUP($A36,'Return Data'!$B$7:$R$2292,3,0)</f>
        <v>44616</v>
      </c>
      <c r="C36" s="65">
        <f>VLOOKUP($A36,'Return Data'!$B$7:$R$2292,4,0)</f>
        <v>72.129499999999993</v>
      </c>
      <c r="D36" s="65">
        <f>VLOOKUP($A36,'Return Data'!$B$7:$R$2292,9,0)</f>
        <v>-0.88729999999999998</v>
      </c>
      <c r="E36" s="66">
        <f t="shared" si="2"/>
        <v>33</v>
      </c>
      <c r="F36" s="65">
        <f>VLOOKUP($A36,'Return Data'!$B$7:$R$2292,10,0)</f>
        <v>-3.0272000000000001</v>
      </c>
      <c r="G36" s="66">
        <f t="shared" si="3"/>
        <v>34</v>
      </c>
      <c r="H36" s="65">
        <f>VLOOKUP($A36,'Return Data'!$B$7:$R$2292,11,0)</f>
        <v>1.5902000000000001</v>
      </c>
      <c r="I36" s="66">
        <f t="shared" si="4"/>
        <v>24</v>
      </c>
      <c r="J36" s="65">
        <f>VLOOKUP($A36,'Return Data'!$B$7:$R$2292,12,0)</f>
        <v>1.4505999999999999</v>
      </c>
      <c r="K36" s="66">
        <f t="shared" si="5"/>
        <v>27</v>
      </c>
      <c r="L36" s="65">
        <f>VLOOKUP($A36,'Return Data'!$B$7:$R$2292,13,0)</f>
        <v>3.4759000000000002</v>
      </c>
      <c r="M36" s="66">
        <f t="shared" si="6"/>
        <v>24</v>
      </c>
      <c r="N36" s="65">
        <f>VLOOKUP($A36,'Return Data'!$B$7:$R$2292,17,0)</f>
        <v>4.3434999999999997</v>
      </c>
      <c r="O36" s="66">
        <f t="shared" si="7"/>
        <v>22</v>
      </c>
      <c r="P36" s="65">
        <f>VLOOKUP($A36,'Return Data'!$B$7:$R$2292,14,0)</f>
        <v>7.6390000000000002</v>
      </c>
      <c r="Q36" s="66">
        <f t="shared" si="8"/>
        <v>11</v>
      </c>
      <c r="R36" s="65">
        <f>VLOOKUP($A36,'Return Data'!$B$7:$R$2292,16,0)</f>
        <v>8.5338999999999992</v>
      </c>
      <c r="S36" s="67">
        <f t="shared" si="1"/>
        <v>7</v>
      </c>
    </row>
    <row r="37" spans="1:19" x14ac:dyDescent="0.3">
      <c r="A37" s="82" t="s">
        <v>1116</v>
      </c>
      <c r="B37" s="64">
        <f>VLOOKUP($A37,'Return Data'!$B$7:$R$2292,3,0)</f>
        <v>44616</v>
      </c>
      <c r="C37" s="65">
        <f>VLOOKUP($A37,'Return Data'!$B$7:$R$2292,4,0)</f>
        <v>56.830100000000002</v>
      </c>
      <c r="D37" s="65">
        <f>VLOOKUP($A37,'Return Data'!$B$7:$R$2292,9,0)</f>
        <v>4.1144999999999996</v>
      </c>
      <c r="E37" s="66">
        <f t="shared" si="2"/>
        <v>21</v>
      </c>
      <c r="F37" s="65">
        <f>VLOOKUP($A37,'Return Data'!$B$7:$R$2292,10,0)</f>
        <v>0.78900000000000003</v>
      </c>
      <c r="G37" s="66">
        <f t="shared" si="3"/>
        <v>15</v>
      </c>
      <c r="H37" s="65">
        <f>VLOOKUP($A37,'Return Data'!$B$7:$R$2292,11,0)</f>
        <v>2.4238</v>
      </c>
      <c r="I37" s="66">
        <f t="shared" si="4"/>
        <v>20</v>
      </c>
      <c r="J37" s="65">
        <f>VLOOKUP($A37,'Return Data'!$B$7:$R$2292,12,0)</f>
        <v>3.5055000000000001</v>
      </c>
      <c r="K37" s="66">
        <f t="shared" si="5"/>
        <v>16</v>
      </c>
      <c r="L37" s="65">
        <f>VLOOKUP($A37,'Return Data'!$B$7:$R$2292,13,0)</f>
        <v>4.5003000000000002</v>
      </c>
      <c r="M37" s="66">
        <f t="shared" si="6"/>
        <v>15</v>
      </c>
      <c r="N37" s="65">
        <f>VLOOKUP($A37,'Return Data'!$B$7:$R$2292,17,0)</f>
        <v>6.0509000000000004</v>
      </c>
      <c r="O37" s="66">
        <f t="shared" si="7"/>
        <v>10</v>
      </c>
      <c r="P37" s="65">
        <f>VLOOKUP($A37,'Return Data'!$B$7:$R$2292,14,0)</f>
        <v>8.8091000000000008</v>
      </c>
      <c r="Q37" s="66">
        <f t="shared" si="8"/>
        <v>3</v>
      </c>
      <c r="R37" s="65">
        <f>VLOOKUP($A37,'Return Data'!$B$7:$R$2292,16,0)</f>
        <v>7.7267000000000001</v>
      </c>
      <c r="S37" s="67">
        <f t="shared" si="1"/>
        <v>18</v>
      </c>
    </row>
    <row r="38" spans="1:19" x14ac:dyDescent="0.3">
      <c r="A38" s="82" t="s">
        <v>1118</v>
      </c>
      <c r="B38" s="64">
        <f>VLOOKUP($A38,'Return Data'!$B$7:$R$2292,3,0)</f>
        <v>44616</v>
      </c>
      <c r="C38" s="65">
        <f>VLOOKUP($A38,'Return Data'!$B$7:$R$2292,4,0)</f>
        <v>66.805199999999999</v>
      </c>
      <c r="D38" s="65">
        <f>VLOOKUP($A38,'Return Data'!$B$7:$R$2292,9,0)</f>
        <v>5.6688000000000001</v>
      </c>
      <c r="E38" s="66">
        <f t="shared" si="2"/>
        <v>13</v>
      </c>
      <c r="F38" s="65">
        <f>VLOOKUP($A38,'Return Data'!$B$7:$R$2292,10,0)</f>
        <v>0.23</v>
      </c>
      <c r="G38" s="66">
        <f t="shared" si="3"/>
        <v>19</v>
      </c>
      <c r="H38" s="65">
        <f>VLOOKUP($A38,'Return Data'!$B$7:$R$2292,11,0)</f>
        <v>2.5373000000000001</v>
      </c>
      <c r="I38" s="66">
        <f t="shared" si="4"/>
        <v>19</v>
      </c>
      <c r="J38" s="65">
        <f>VLOOKUP($A38,'Return Data'!$B$7:$R$2292,12,0)</f>
        <v>2.4980000000000002</v>
      </c>
      <c r="K38" s="66">
        <f t="shared" si="5"/>
        <v>19</v>
      </c>
      <c r="L38" s="65">
        <f>VLOOKUP($A38,'Return Data'!$B$7:$R$2292,13,0)</f>
        <v>4.1748000000000003</v>
      </c>
      <c r="M38" s="66">
        <f t="shared" si="6"/>
        <v>18</v>
      </c>
      <c r="N38" s="65">
        <f>VLOOKUP($A38,'Return Data'!$B$7:$R$2292,17,0)</f>
        <v>5.4194000000000004</v>
      </c>
      <c r="O38" s="66">
        <f t="shared" si="7"/>
        <v>17</v>
      </c>
      <c r="P38" s="65">
        <f>VLOOKUP($A38,'Return Data'!$B$7:$R$2292,14,0)</f>
        <v>7.5427</v>
      </c>
      <c r="Q38" s="66">
        <f t="shared" si="8"/>
        <v>12</v>
      </c>
      <c r="R38" s="65">
        <f>VLOOKUP($A38,'Return Data'!$B$7:$R$2292,16,0)</f>
        <v>7.9443000000000001</v>
      </c>
      <c r="S38" s="67">
        <f t="shared" si="1"/>
        <v>12</v>
      </c>
    </row>
    <row r="39" spans="1:19" x14ac:dyDescent="0.3">
      <c r="A39" s="82" t="s">
        <v>1120</v>
      </c>
      <c r="B39" s="64">
        <f>VLOOKUP($A39,'Return Data'!$B$7:$R$2292,3,0)</f>
        <v>0</v>
      </c>
      <c r="C39" s="65">
        <f>VLOOKUP($A39,'Return Data'!$B$7:$R$2292,4,0)</f>
        <v>0</v>
      </c>
      <c r="D39" s="65">
        <f>VLOOKUP($A39,'Return Data'!$B$7:$R$2292,9,0)</f>
        <v>0</v>
      </c>
      <c r="E39" s="66">
        <f t="shared" si="2"/>
        <v>29</v>
      </c>
      <c r="F39" s="65">
        <f>VLOOKUP($A39,'Return Data'!$B$7:$R$2292,10,0)</f>
        <v>0</v>
      </c>
      <c r="G39" s="66">
        <f t="shared" si="3"/>
        <v>23</v>
      </c>
      <c r="H39" s="65">
        <f>VLOOKUP($A39,'Return Data'!$B$7:$R$2292,11,0)</f>
        <v>0</v>
      </c>
      <c r="I39" s="66">
        <f t="shared" si="4"/>
        <v>31</v>
      </c>
      <c r="J39" s="65">
        <f>VLOOKUP($A39,'Return Data'!$B$7:$R$2292,12,0)</f>
        <v>0</v>
      </c>
      <c r="K39" s="66">
        <f t="shared" si="5"/>
        <v>31</v>
      </c>
      <c r="L39" s="65">
        <f>VLOOKUP($A39,'Return Data'!$B$7:$R$2292,13,0)</f>
        <v>0</v>
      </c>
      <c r="M39" s="66">
        <f t="shared" si="6"/>
        <v>31</v>
      </c>
      <c r="N39" s="65"/>
      <c r="O39" s="66"/>
      <c r="P39" s="65"/>
      <c r="Q39" s="66"/>
      <c r="R39" s="65">
        <f>VLOOKUP($A39,'Return Data'!$B$7:$R$2292,16,0)</f>
        <v>0</v>
      </c>
      <c r="S39" s="67">
        <f t="shared" si="1"/>
        <v>31</v>
      </c>
    </row>
    <row r="40" spans="1:19" x14ac:dyDescent="0.3">
      <c r="A40" s="82" t="s">
        <v>1122</v>
      </c>
      <c r="B40" s="64">
        <f>VLOOKUP($A40,'Return Data'!$B$7:$R$2292,3,0)</f>
        <v>44616</v>
      </c>
      <c r="C40" s="65">
        <f>VLOOKUP($A40,'Return Data'!$B$7:$R$2292,4,0)</f>
        <v>55.231200000000001</v>
      </c>
      <c r="D40" s="65">
        <f>VLOOKUP($A40,'Return Data'!$B$7:$R$2292,9,0)</f>
        <v>-2.8538999999999999</v>
      </c>
      <c r="E40" s="66">
        <f t="shared" si="2"/>
        <v>34</v>
      </c>
      <c r="F40" s="65">
        <f>VLOOKUP($A40,'Return Data'!$B$7:$R$2292,10,0)</f>
        <v>-2.2073</v>
      </c>
      <c r="G40" s="66">
        <f t="shared" si="3"/>
        <v>32</v>
      </c>
      <c r="H40" s="65">
        <f>VLOOKUP($A40,'Return Data'!$B$7:$R$2292,11,0)</f>
        <v>15.280900000000001</v>
      </c>
      <c r="I40" s="66">
        <f t="shared" si="4"/>
        <v>2</v>
      </c>
      <c r="J40" s="65">
        <f>VLOOKUP($A40,'Return Data'!$B$7:$R$2292,12,0)</f>
        <v>11.3194</v>
      </c>
      <c r="K40" s="66">
        <f t="shared" si="5"/>
        <v>3</v>
      </c>
      <c r="L40" s="65">
        <f>VLOOKUP($A40,'Return Data'!$B$7:$R$2292,13,0)</f>
        <v>9.9533000000000005</v>
      </c>
      <c r="M40" s="66">
        <f t="shared" si="6"/>
        <v>3</v>
      </c>
      <c r="N40" s="65">
        <f>VLOOKUP($A40,'Return Data'!$B$7:$R$2292,17,0)</f>
        <v>8.4284999999999997</v>
      </c>
      <c r="O40" s="66">
        <f t="shared" si="7"/>
        <v>3</v>
      </c>
      <c r="P40" s="65">
        <f>VLOOKUP($A40,'Return Data'!$B$7:$R$2292,14,0)</f>
        <v>1.9225000000000001</v>
      </c>
      <c r="Q40" s="66">
        <f t="shared" si="8"/>
        <v>26</v>
      </c>
      <c r="R40" s="65">
        <f>VLOOKUP($A40,'Return Data'!$B$7:$R$2292,16,0)</f>
        <v>7.4748000000000001</v>
      </c>
      <c r="S40" s="67">
        <f t="shared" si="1"/>
        <v>22</v>
      </c>
    </row>
    <row r="41" spans="1:19" x14ac:dyDescent="0.3">
      <c r="A41" s="82" t="s">
        <v>987</v>
      </c>
      <c r="B41" s="64">
        <f>VLOOKUP($A41,'Return Data'!$B$7:$R$2292,3,0)</f>
        <v>44616</v>
      </c>
      <c r="C41" s="65">
        <f>VLOOKUP($A41,'Return Data'!$B$7:$R$2292,4,0)</f>
        <v>72.1297</v>
      </c>
      <c r="D41" s="65">
        <f>VLOOKUP($A41,'Return Data'!$B$7:$R$2292,9,0)</f>
        <v>13.4758</v>
      </c>
      <c r="E41" s="66">
        <f t="shared" si="2"/>
        <v>3</v>
      </c>
      <c r="F41" s="65">
        <f>VLOOKUP($A41,'Return Data'!$B$7:$R$2292,10,0)</f>
        <v>-2.7372000000000001</v>
      </c>
      <c r="G41" s="66">
        <f t="shared" si="3"/>
        <v>33</v>
      </c>
      <c r="H41" s="65">
        <f>VLOOKUP($A41,'Return Data'!$B$7:$R$2292,11,0)</f>
        <v>2.2715000000000001</v>
      </c>
      <c r="I41" s="66">
        <f t="shared" si="4"/>
        <v>22</v>
      </c>
      <c r="J41" s="65">
        <f>VLOOKUP($A41,'Return Data'!$B$7:$R$2292,12,0)</f>
        <v>0.27739999999999998</v>
      </c>
      <c r="K41" s="66">
        <f>RANK(J41,J$8:J$42,0)</f>
        <v>30</v>
      </c>
      <c r="L41" s="65">
        <f>VLOOKUP($A41,'Return Data'!$B$7:$R$2292,13,0)</f>
        <v>2.9298000000000002</v>
      </c>
      <c r="M41" s="66">
        <f>RANK(L41,L$8:L$42,0)</f>
        <v>26</v>
      </c>
      <c r="N41" s="65">
        <f>VLOOKUP($A41,'Return Data'!$B$7:$R$2292,17,0)</f>
        <v>3.7145999999999999</v>
      </c>
      <c r="O41" s="66">
        <f>RANK(N41,N$8:N$42,0)</f>
        <v>27</v>
      </c>
      <c r="P41" s="65">
        <f>VLOOKUP($A41,'Return Data'!$B$7:$R$2292,14,0)</f>
        <v>7.7625000000000002</v>
      </c>
      <c r="Q41" s="66">
        <f>RANK(P41,P$8:P$42,0)</f>
        <v>10</v>
      </c>
      <c r="R41" s="65">
        <f>VLOOKUP($A41,'Return Data'!$B$7:$R$2292,16,0)</f>
        <v>8.7149000000000001</v>
      </c>
      <c r="S41" s="67">
        <f t="shared" si="0"/>
        <v>5</v>
      </c>
    </row>
    <row r="42" spans="1:19" x14ac:dyDescent="0.3">
      <c r="A42" s="82" t="s">
        <v>989</v>
      </c>
      <c r="B42" s="64">
        <f>VLOOKUP($A42,'Return Data'!$B$7:$R$2292,3,0)</f>
        <v>44616</v>
      </c>
      <c r="C42" s="65">
        <f>VLOOKUP($A42,'Return Data'!$B$7:$R$2292,4,0)</f>
        <v>14.1305</v>
      </c>
      <c r="D42" s="65">
        <f>VLOOKUP($A42,'Return Data'!$B$7:$R$2292,9,0)</f>
        <v>20.930099999999999</v>
      </c>
      <c r="E42" s="66">
        <f t="shared" si="2"/>
        <v>2</v>
      </c>
      <c r="F42" s="65">
        <f>VLOOKUP($A42,'Return Data'!$B$7:$R$2292,10,0)</f>
        <v>0.31469999999999998</v>
      </c>
      <c r="G42" s="66">
        <f t="shared" si="3"/>
        <v>17</v>
      </c>
      <c r="H42" s="65">
        <f>VLOOKUP($A42,'Return Data'!$B$7:$R$2292,11,0)</f>
        <v>6.1916000000000002</v>
      </c>
      <c r="I42" s="66">
        <f t="shared" si="4"/>
        <v>5</v>
      </c>
      <c r="J42" s="65">
        <f>VLOOKUP($A42,'Return Data'!$B$7:$R$2292,12,0)</f>
        <v>2.4119000000000002</v>
      </c>
      <c r="K42" s="66">
        <f t="shared" ref="K42" si="9">RANK(J42,J$8:J$42,0)</f>
        <v>20</v>
      </c>
      <c r="L42" s="65">
        <f>VLOOKUP($A42,'Return Data'!$B$7:$R$2292,13,0)</f>
        <v>3.9397000000000002</v>
      </c>
      <c r="M42" s="66">
        <f t="shared" ref="M42" si="10">RANK(L42,L$8:L$42,0)</f>
        <v>21</v>
      </c>
      <c r="N42" s="65">
        <f>VLOOKUP($A42,'Return Data'!$B$7:$R$2292,17,0)</f>
        <v>4.8773</v>
      </c>
      <c r="O42" s="66">
        <f t="shared" ref="O42" si="11">RANK(N42,N$8:N$42,0)</f>
        <v>19</v>
      </c>
      <c r="P42" s="65">
        <f>VLOOKUP($A42,'Return Data'!$B$7:$R$2292,14,0)</f>
        <v>9.1513000000000009</v>
      </c>
      <c r="Q42" s="66">
        <f t="shared" ref="Q42" si="12">RANK(P42,P$8:P$42,0)</f>
        <v>1</v>
      </c>
      <c r="R42" s="65">
        <f>VLOOKUP($A42,'Return Data'!$B$7:$R$2292,16,0)</f>
        <v>9.9611999999999998</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5.7813441176470581</v>
      </c>
      <c r="E44" s="88"/>
      <c r="F44" s="89">
        <f>AVERAGE(F8:F42)</f>
        <v>1.1917058823529412</v>
      </c>
      <c r="G44" s="88"/>
      <c r="H44" s="89">
        <f>AVERAGE(H8:H42)</f>
        <v>14.131488235294118</v>
      </c>
      <c r="I44" s="88"/>
      <c r="J44" s="89">
        <f>AVERAGE(J8:J42)</f>
        <v>10.934844117647058</v>
      </c>
      <c r="K44" s="88"/>
      <c r="L44" s="89">
        <f>AVERAGE(L8:L42)</f>
        <v>10.085273529411763</v>
      </c>
      <c r="M44" s="88"/>
      <c r="N44" s="89">
        <f>AVERAGE(N8:N42)</f>
        <v>6.2502870967741924</v>
      </c>
      <c r="O44" s="88"/>
      <c r="P44" s="89">
        <f>AVERAGE(P8:P42)</f>
        <v>5.8611499999999994</v>
      </c>
      <c r="Q44" s="88"/>
      <c r="R44" s="89">
        <f>AVERAGE(R8:R42)</f>
        <v>6.6057599999999992</v>
      </c>
      <c r="S44" s="90"/>
    </row>
    <row r="45" spans="1:19" x14ac:dyDescent="0.3">
      <c r="A45" s="87" t="s">
        <v>28</v>
      </c>
      <c r="B45" s="88"/>
      <c r="C45" s="88"/>
      <c r="D45" s="89">
        <f>MIN(D8:D42)</f>
        <v>-2.8538999999999999</v>
      </c>
      <c r="E45" s="88"/>
      <c r="F45" s="89">
        <f>MIN(F8:F42)</f>
        <v>-3.0272000000000001</v>
      </c>
      <c r="G45" s="88"/>
      <c r="H45" s="89">
        <f>MIN(H8:H42)</f>
        <v>0</v>
      </c>
      <c r="I45" s="88"/>
      <c r="J45" s="89">
        <f>MIN(J8:J42)</f>
        <v>0</v>
      </c>
      <c r="K45" s="88"/>
      <c r="L45" s="89">
        <f>MIN(L8:L42)</f>
        <v>0</v>
      </c>
      <c r="M45" s="88"/>
      <c r="N45" s="89">
        <f>MIN(N8:N42)</f>
        <v>-5.2081</v>
      </c>
      <c r="O45" s="88"/>
      <c r="P45" s="89">
        <f>MIN(P8:P42)</f>
        <v>-4.6801000000000004</v>
      </c>
      <c r="Q45" s="88"/>
      <c r="R45" s="89">
        <f>MIN(R8:R42)</f>
        <v>-11.4415</v>
      </c>
      <c r="S45" s="90"/>
    </row>
    <row r="46" spans="1:19" ht="15" thickBot="1" x14ac:dyDescent="0.35">
      <c r="A46" s="91" t="s">
        <v>29</v>
      </c>
      <c r="B46" s="92"/>
      <c r="C46" s="92"/>
      <c r="D46" s="93">
        <f>MAX(D8:D42)</f>
        <v>49.139600000000002</v>
      </c>
      <c r="E46" s="92"/>
      <c r="F46" s="93">
        <f>MAX(F8:F42)</f>
        <v>18.309799999999999</v>
      </c>
      <c r="G46" s="92"/>
      <c r="H46" s="93">
        <f>MAX(H8:H42)</f>
        <v>371.40300000000002</v>
      </c>
      <c r="I46" s="92"/>
      <c r="J46" s="93">
        <f>MAX(J8:J42)</f>
        <v>245.82069999999999</v>
      </c>
      <c r="K46" s="92"/>
      <c r="L46" s="93">
        <f>MAX(L8:L42)</f>
        <v>187.2278</v>
      </c>
      <c r="M46" s="92"/>
      <c r="N46" s="93">
        <f>MAX(N8:N42)</f>
        <v>46.511699999999998</v>
      </c>
      <c r="O46" s="92"/>
      <c r="P46" s="93">
        <f>MAX(P8:P42)</f>
        <v>9.1513000000000009</v>
      </c>
      <c r="Q46" s="92"/>
      <c r="R46" s="93">
        <f>MAX(R8:R42)</f>
        <v>22.623100000000001</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932</v>
      </c>
      <c r="B8" s="64">
        <f>VLOOKUP($A8,'Return Data'!$B$7:$R$2292,3,0)</f>
        <v>44616</v>
      </c>
      <c r="C8" s="65">
        <f>VLOOKUP($A8,'Return Data'!$B$7:$R$2292,4,0)</f>
        <v>342.68</v>
      </c>
      <c r="D8" s="65">
        <f>VLOOKUP($A8,'Return Data'!$B$7:$R$2292,10,0)</f>
        <v>-7.3613</v>
      </c>
      <c r="E8" s="66">
        <f t="shared" ref="E8:E36" si="0">RANK(D8,D$8:D$36,0)</f>
        <v>10</v>
      </c>
      <c r="F8" s="65">
        <f>VLOOKUP($A8,'Return Data'!$B$7:$R$2292,11,0)</f>
        <v>-1.8165</v>
      </c>
      <c r="G8" s="66">
        <f t="shared" ref="G8:G36" si="1">RANK(F8,F$8:F$36,0)</f>
        <v>13</v>
      </c>
      <c r="H8" s="65">
        <f>VLOOKUP($A8,'Return Data'!$B$7:$R$2292,12,0)</f>
        <v>8.5083000000000002</v>
      </c>
      <c r="I8" s="66">
        <f t="shared" ref="I8:I36" si="2">RANK(H8,H$8:H$36,0)</f>
        <v>9</v>
      </c>
      <c r="J8" s="65">
        <f>VLOOKUP($A8,'Return Data'!$B$7:$R$2292,13,0)</f>
        <v>11.1515</v>
      </c>
      <c r="K8" s="66">
        <f t="shared" ref="K8:K36" si="3">RANK(J8,J$8:J$36,0)</f>
        <v>8</v>
      </c>
      <c r="L8" s="65">
        <f>VLOOKUP($A8,'Return Data'!$B$7:$R$2292,17,0)</f>
        <v>18.539200000000001</v>
      </c>
      <c r="M8" s="66">
        <f t="shared" ref="M8:M36" si="4">RANK(L8,L$8:L$36,0)</f>
        <v>8</v>
      </c>
      <c r="N8" s="65">
        <f>VLOOKUP($A8,'Return Data'!$B$7:$R$2292,14,0)</f>
        <v>15.532999999999999</v>
      </c>
      <c r="O8" s="66">
        <f t="shared" ref="O8:O26" si="5">RANK(N8,N$8:N$36,0)</f>
        <v>18</v>
      </c>
      <c r="P8" s="65">
        <f>VLOOKUP($A8,'Return Data'!$B$7:$R$2292,15,0)</f>
        <v>12.020200000000001</v>
      </c>
      <c r="Q8" s="66">
        <f t="shared" ref="Q8:Q26" si="6">RANK(P8,P$8:P$36,0)</f>
        <v>17</v>
      </c>
      <c r="R8" s="65">
        <f>VLOOKUP($A8,'Return Data'!$B$7:$R$2292,16,0)</f>
        <v>14.3726</v>
      </c>
      <c r="S8" s="67">
        <f t="shared" ref="S8:S36" si="7">RANK(R8,R$8:R$36,0)</f>
        <v>11</v>
      </c>
    </row>
    <row r="9" spans="1:20" x14ac:dyDescent="0.3">
      <c r="A9" s="63" t="s">
        <v>933</v>
      </c>
      <c r="B9" s="64">
        <f>VLOOKUP($A9,'Return Data'!$B$7:$R$2292,3,0)</f>
        <v>44616</v>
      </c>
      <c r="C9" s="65">
        <f>VLOOKUP($A9,'Return Data'!$B$7:$R$2292,4,0)</f>
        <v>47.14</v>
      </c>
      <c r="D9" s="65">
        <f>VLOOKUP($A9,'Return Data'!$B$7:$R$2292,10,0)</f>
        <v>-8.9082000000000008</v>
      </c>
      <c r="E9" s="66">
        <f t="shared" si="0"/>
        <v>26</v>
      </c>
      <c r="F9" s="65">
        <f>VLOOKUP($A9,'Return Data'!$B$7:$R$2292,11,0)</f>
        <v>-4.4588999999999999</v>
      </c>
      <c r="G9" s="66">
        <f t="shared" si="1"/>
        <v>26</v>
      </c>
      <c r="H9" s="65">
        <f>VLOOKUP($A9,'Return Data'!$B$7:$R$2292,12,0)</f>
        <v>6.5311000000000003</v>
      </c>
      <c r="I9" s="66">
        <f t="shared" si="2"/>
        <v>19</v>
      </c>
      <c r="J9" s="65">
        <f>VLOOKUP($A9,'Return Data'!$B$7:$R$2292,13,0)</f>
        <v>8.0449000000000002</v>
      </c>
      <c r="K9" s="66">
        <f t="shared" si="3"/>
        <v>20</v>
      </c>
      <c r="L9" s="65">
        <f>VLOOKUP($A9,'Return Data'!$B$7:$R$2292,17,0)</f>
        <v>14.7766</v>
      </c>
      <c r="M9" s="66">
        <f t="shared" si="4"/>
        <v>24</v>
      </c>
      <c r="N9" s="65">
        <f>VLOOKUP($A9,'Return Data'!$B$7:$R$2292,14,0)</f>
        <v>17.825099999999999</v>
      </c>
      <c r="O9" s="66">
        <f t="shared" si="5"/>
        <v>5</v>
      </c>
      <c r="P9" s="65">
        <f>VLOOKUP($A9,'Return Data'!$B$7:$R$2292,15,0)</f>
        <v>17.465299999999999</v>
      </c>
      <c r="Q9" s="66">
        <f t="shared" si="6"/>
        <v>1</v>
      </c>
      <c r="R9" s="65">
        <f>VLOOKUP($A9,'Return Data'!$B$7:$R$2292,16,0)</f>
        <v>15.9338</v>
      </c>
      <c r="S9" s="67">
        <f t="shared" si="7"/>
        <v>2</v>
      </c>
    </row>
    <row r="10" spans="1:20" x14ac:dyDescent="0.3">
      <c r="A10" s="63" t="s">
        <v>936</v>
      </c>
      <c r="B10" s="64">
        <f>VLOOKUP($A10,'Return Data'!$B$7:$R$2292,3,0)</f>
        <v>44616</v>
      </c>
      <c r="C10" s="65">
        <f>VLOOKUP($A10,'Return Data'!$B$7:$R$2292,4,0)</f>
        <v>21.56</v>
      </c>
      <c r="D10" s="65">
        <f>VLOOKUP($A10,'Return Data'!$B$7:$R$2292,10,0)</f>
        <v>-7.2289000000000003</v>
      </c>
      <c r="E10" s="66">
        <f t="shared" si="0"/>
        <v>8</v>
      </c>
      <c r="F10" s="65">
        <f>VLOOKUP($A10,'Return Data'!$B$7:$R$2292,11,0)</f>
        <v>-3.9216000000000002</v>
      </c>
      <c r="G10" s="66">
        <f t="shared" si="1"/>
        <v>25</v>
      </c>
      <c r="H10" s="65">
        <f>VLOOKUP($A10,'Return Data'!$B$7:$R$2292,12,0)</f>
        <v>5.1707000000000001</v>
      </c>
      <c r="I10" s="66">
        <f t="shared" si="2"/>
        <v>25</v>
      </c>
      <c r="J10" s="65">
        <f>VLOOKUP($A10,'Return Data'!$B$7:$R$2292,13,0)</f>
        <v>6.8914</v>
      </c>
      <c r="K10" s="66">
        <f t="shared" si="3"/>
        <v>22</v>
      </c>
      <c r="L10" s="65">
        <f>VLOOKUP($A10,'Return Data'!$B$7:$R$2292,17,0)</f>
        <v>15.8775</v>
      </c>
      <c r="M10" s="66">
        <f t="shared" si="4"/>
        <v>22</v>
      </c>
      <c r="N10" s="65">
        <f>VLOOKUP($A10,'Return Data'!$B$7:$R$2292,14,0)</f>
        <v>15.0534</v>
      </c>
      <c r="O10" s="66">
        <f t="shared" si="5"/>
        <v>20</v>
      </c>
      <c r="P10" s="65">
        <f>VLOOKUP($A10,'Return Data'!$B$7:$R$2292,15,0)</f>
        <v>10.652100000000001</v>
      </c>
      <c r="Q10" s="66">
        <f t="shared" si="6"/>
        <v>25</v>
      </c>
      <c r="R10" s="65">
        <f>VLOOKUP($A10,'Return Data'!$B$7:$R$2292,16,0)</f>
        <v>11.4544</v>
      </c>
      <c r="S10" s="67">
        <f t="shared" si="7"/>
        <v>26</v>
      </c>
    </row>
    <row r="11" spans="1:20" x14ac:dyDescent="0.3">
      <c r="A11" s="63" t="s">
        <v>938</v>
      </c>
      <c r="B11" s="64">
        <f>VLOOKUP($A11,'Return Data'!$B$7:$R$2292,3,0)</f>
        <v>44616</v>
      </c>
      <c r="C11" s="65">
        <f>VLOOKUP($A11,'Return Data'!$B$7:$R$2292,4,0)</f>
        <v>144.18</v>
      </c>
      <c r="D11" s="65">
        <f>VLOOKUP($A11,'Return Data'!$B$7:$R$2292,10,0)</f>
        <v>-7.0166000000000004</v>
      </c>
      <c r="E11" s="66">
        <f t="shared" si="0"/>
        <v>5</v>
      </c>
      <c r="F11" s="65">
        <f>VLOOKUP($A11,'Return Data'!$B$7:$R$2292,11,0)</f>
        <v>-1.3749</v>
      </c>
      <c r="G11" s="66">
        <f t="shared" si="1"/>
        <v>10</v>
      </c>
      <c r="H11" s="65">
        <f>VLOOKUP($A11,'Return Data'!$B$7:$R$2292,12,0)</f>
        <v>7.4046000000000003</v>
      </c>
      <c r="I11" s="66">
        <f t="shared" si="2"/>
        <v>17</v>
      </c>
      <c r="J11" s="65">
        <f>VLOOKUP($A11,'Return Data'!$B$7:$R$2292,13,0)</f>
        <v>8.5448000000000004</v>
      </c>
      <c r="K11" s="66">
        <f t="shared" si="3"/>
        <v>18</v>
      </c>
      <c r="L11" s="65">
        <f>VLOOKUP($A11,'Return Data'!$B$7:$R$2292,17,0)</f>
        <v>16.2254</v>
      </c>
      <c r="M11" s="66">
        <f t="shared" si="4"/>
        <v>20</v>
      </c>
      <c r="N11" s="65">
        <f>VLOOKUP($A11,'Return Data'!$B$7:$R$2292,14,0)</f>
        <v>18.2622</v>
      </c>
      <c r="O11" s="66">
        <f t="shared" si="5"/>
        <v>3</v>
      </c>
      <c r="P11" s="65">
        <f>VLOOKUP($A11,'Return Data'!$B$7:$R$2292,15,0)</f>
        <v>14.2972</v>
      </c>
      <c r="Q11" s="66">
        <f t="shared" si="6"/>
        <v>6</v>
      </c>
      <c r="R11" s="65">
        <f>VLOOKUP($A11,'Return Data'!$B$7:$R$2292,16,0)</f>
        <v>15.0505</v>
      </c>
      <c r="S11" s="67">
        <f t="shared" si="7"/>
        <v>6</v>
      </c>
    </row>
    <row r="12" spans="1:20" x14ac:dyDescent="0.3">
      <c r="A12" s="63" t="s">
        <v>939</v>
      </c>
      <c r="B12" s="64">
        <f>VLOOKUP($A12,'Return Data'!$B$7:$R$2292,3,0)</f>
        <v>44616</v>
      </c>
      <c r="C12" s="65">
        <f>VLOOKUP($A12,'Return Data'!$B$7:$R$2292,4,0)</f>
        <v>42.86</v>
      </c>
      <c r="D12" s="65">
        <f>VLOOKUP($A12,'Return Data'!$B$7:$R$2292,10,0)</f>
        <v>-6.5823999999999998</v>
      </c>
      <c r="E12" s="66">
        <f t="shared" si="0"/>
        <v>3</v>
      </c>
      <c r="F12" s="65">
        <f>VLOOKUP($A12,'Return Data'!$B$7:$R$2292,11,0)</f>
        <v>-2.3913000000000002</v>
      </c>
      <c r="G12" s="66">
        <f t="shared" si="1"/>
        <v>17</v>
      </c>
      <c r="H12" s="65">
        <f>VLOOKUP($A12,'Return Data'!$B$7:$R$2292,12,0)</f>
        <v>8.0140999999999991</v>
      </c>
      <c r="I12" s="66">
        <f t="shared" si="2"/>
        <v>10</v>
      </c>
      <c r="J12" s="65">
        <f>VLOOKUP($A12,'Return Data'!$B$7:$R$2292,13,0)</f>
        <v>9.9819999999999993</v>
      </c>
      <c r="K12" s="66">
        <f t="shared" si="3"/>
        <v>13</v>
      </c>
      <c r="L12" s="65">
        <f>VLOOKUP($A12,'Return Data'!$B$7:$R$2292,17,0)</f>
        <v>19.398399999999999</v>
      </c>
      <c r="M12" s="66">
        <f t="shared" si="4"/>
        <v>4</v>
      </c>
      <c r="N12" s="65">
        <f>VLOOKUP($A12,'Return Data'!$B$7:$R$2292,14,0)</f>
        <v>20.595600000000001</v>
      </c>
      <c r="O12" s="66">
        <f t="shared" si="5"/>
        <v>1</v>
      </c>
      <c r="P12" s="65">
        <f>VLOOKUP($A12,'Return Data'!$B$7:$R$2292,15,0)</f>
        <v>16.564699999999998</v>
      </c>
      <c r="Q12" s="66">
        <f t="shared" si="6"/>
        <v>2</v>
      </c>
      <c r="R12" s="65">
        <f>VLOOKUP($A12,'Return Data'!$B$7:$R$2292,16,0)</f>
        <v>14.900399999999999</v>
      </c>
      <c r="S12" s="67">
        <f t="shared" si="7"/>
        <v>8</v>
      </c>
    </row>
    <row r="13" spans="1:20" x14ac:dyDescent="0.3">
      <c r="A13" s="63" t="s">
        <v>941</v>
      </c>
      <c r="B13" s="64">
        <f>VLOOKUP($A13,'Return Data'!$B$7:$R$2292,3,0)</f>
        <v>44616</v>
      </c>
      <c r="C13" s="65">
        <f>VLOOKUP($A13,'Return Data'!$B$7:$R$2292,4,0)</f>
        <v>281.16800000000001</v>
      </c>
      <c r="D13" s="65">
        <f>VLOOKUP($A13,'Return Data'!$B$7:$R$2292,10,0)</f>
        <v>-8.6544000000000008</v>
      </c>
      <c r="E13" s="66">
        <f t="shared" si="0"/>
        <v>24</v>
      </c>
      <c r="F13" s="65">
        <f>VLOOKUP($A13,'Return Data'!$B$7:$R$2292,11,0)</f>
        <v>-8.1158999999999999</v>
      </c>
      <c r="G13" s="66">
        <f t="shared" si="1"/>
        <v>29</v>
      </c>
      <c r="H13" s="65">
        <f>VLOOKUP($A13,'Return Data'!$B$7:$R$2292,12,0)</f>
        <v>0.55610000000000004</v>
      </c>
      <c r="I13" s="66">
        <f t="shared" si="2"/>
        <v>28</v>
      </c>
      <c r="J13" s="65">
        <f>VLOOKUP($A13,'Return Data'!$B$7:$R$2292,13,0)</f>
        <v>4.8497000000000003</v>
      </c>
      <c r="K13" s="66">
        <f t="shared" si="3"/>
        <v>27</v>
      </c>
      <c r="L13" s="65">
        <f>VLOOKUP($A13,'Return Data'!$B$7:$R$2292,17,0)</f>
        <v>9.4812999999999992</v>
      </c>
      <c r="M13" s="66">
        <f t="shared" si="4"/>
        <v>29</v>
      </c>
      <c r="N13" s="65">
        <f>VLOOKUP($A13,'Return Data'!$B$7:$R$2292,14,0)</f>
        <v>12.5534</v>
      </c>
      <c r="O13" s="66">
        <f t="shared" si="5"/>
        <v>26</v>
      </c>
      <c r="P13" s="65">
        <f>VLOOKUP($A13,'Return Data'!$B$7:$R$2292,15,0)</f>
        <v>9.3278999999999996</v>
      </c>
      <c r="Q13" s="66">
        <f t="shared" si="6"/>
        <v>26</v>
      </c>
      <c r="R13" s="65">
        <f>VLOOKUP($A13,'Return Data'!$B$7:$R$2292,16,0)</f>
        <v>10.6686</v>
      </c>
      <c r="S13" s="67">
        <f t="shared" si="7"/>
        <v>27</v>
      </c>
    </row>
    <row r="14" spans="1:20" x14ac:dyDescent="0.3">
      <c r="A14" s="63" t="s">
        <v>944</v>
      </c>
      <c r="B14" s="64">
        <f>VLOOKUP($A14,'Return Data'!$B$7:$R$2292,3,0)</f>
        <v>44616</v>
      </c>
      <c r="C14" s="65">
        <f>VLOOKUP($A14,'Return Data'!$B$7:$R$2292,4,0)</f>
        <v>54.99</v>
      </c>
      <c r="D14" s="65">
        <f>VLOOKUP($A14,'Return Data'!$B$7:$R$2292,10,0)</f>
        <v>-7.2680999999999996</v>
      </c>
      <c r="E14" s="66">
        <f t="shared" si="0"/>
        <v>9</v>
      </c>
      <c r="F14" s="65">
        <f>VLOOKUP($A14,'Return Data'!$B$7:$R$2292,11,0)</f>
        <v>-3.0672000000000001</v>
      </c>
      <c r="G14" s="66">
        <f t="shared" si="1"/>
        <v>22</v>
      </c>
      <c r="H14" s="65">
        <f>VLOOKUP($A14,'Return Data'!$B$7:$R$2292,12,0)</f>
        <v>7.4443000000000001</v>
      </c>
      <c r="I14" s="66">
        <f t="shared" si="2"/>
        <v>16</v>
      </c>
      <c r="J14" s="65">
        <f>VLOOKUP($A14,'Return Data'!$B$7:$R$2292,13,0)</f>
        <v>8.8695000000000004</v>
      </c>
      <c r="K14" s="66">
        <f t="shared" si="3"/>
        <v>16</v>
      </c>
      <c r="L14" s="65">
        <f>VLOOKUP($A14,'Return Data'!$B$7:$R$2292,17,0)</f>
        <v>17.1219</v>
      </c>
      <c r="M14" s="66">
        <f t="shared" si="4"/>
        <v>14</v>
      </c>
      <c r="N14" s="65">
        <f>VLOOKUP($A14,'Return Data'!$B$7:$R$2292,14,0)</f>
        <v>16.650300000000001</v>
      </c>
      <c r="O14" s="66">
        <f t="shared" si="5"/>
        <v>11</v>
      </c>
      <c r="P14" s="65">
        <f>VLOOKUP($A14,'Return Data'!$B$7:$R$2292,15,0)</f>
        <v>14.3459</v>
      </c>
      <c r="Q14" s="66">
        <f t="shared" si="6"/>
        <v>4</v>
      </c>
      <c r="R14" s="65">
        <f>VLOOKUP($A14,'Return Data'!$B$7:$R$2292,16,0)</f>
        <v>14.211600000000001</v>
      </c>
      <c r="S14" s="67">
        <f t="shared" si="7"/>
        <v>12</v>
      </c>
    </row>
    <row r="15" spans="1:20" x14ac:dyDescent="0.3">
      <c r="A15" s="63" t="s">
        <v>946</v>
      </c>
      <c r="B15" s="64">
        <f>VLOOKUP($A15,'Return Data'!$B$7:$R$2292,3,0)</f>
        <v>44616</v>
      </c>
      <c r="C15" s="65">
        <f>VLOOKUP($A15,'Return Data'!$B$7:$R$2292,4,0)</f>
        <v>698.56610000000001</v>
      </c>
      <c r="D15" s="65">
        <f>VLOOKUP($A15,'Return Data'!$B$7:$R$2292,10,0)</f>
        <v>-9.8032000000000004</v>
      </c>
      <c r="E15" s="66">
        <f t="shared" si="0"/>
        <v>29</v>
      </c>
      <c r="F15" s="65">
        <f>VLOOKUP($A15,'Return Data'!$B$7:$R$2292,11,0)</f>
        <v>-3.0417000000000001</v>
      </c>
      <c r="G15" s="66">
        <f t="shared" si="1"/>
        <v>21</v>
      </c>
      <c r="H15" s="65">
        <f>VLOOKUP($A15,'Return Data'!$B$7:$R$2292,12,0)</f>
        <v>2.1168</v>
      </c>
      <c r="I15" s="66">
        <f t="shared" si="2"/>
        <v>26</v>
      </c>
      <c r="J15" s="65">
        <f>VLOOKUP($A15,'Return Data'!$B$7:$R$2292,13,0)</f>
        <v>6.0281000000000002</v>
      </c>
      <c r="K15" s="66">
        <f t="shared" si="3"/>
        <v>25</v>
      </c>
      <c r="L15" s="65">
        <f>VLOOKUP($A15,'Return Data'!$B$7:$R$2292,17,0)</f>
        <v>19.126000000000001</v>
      </c>
      <c r="M15" s="66">
        <f t="shared" si="4"/>
        <v>6</v>
      </c>
      <c r="N15" s="65">
        <f>VLOOKUP($A15,'Return Data'!$B$7:$R$2292,14,0)</f>
        <v>14.687799999999999</v>
      </c>
      <c r="O15" s="66">
        <f t="shared" si="5"/>
        <v>21</v>
      </c>
      <c r="P15" s="65">
        <f>VLOOKUP($A15,'Return Data'!$B$7:$R$2292,15,0)</f>
        <v>10.9032</v>
      </c>
      <c r="Q15" s="66">
        <f t="shared" si="6"/>
        <v>23</v>
      </c>
      <c r="R15" s="65">
        <f>VLOOKUP($A15,'Return Data'!$B$7:$R$2292,16,0)</f>
        <v>12.4655</v>
      </c>
      <c r="S15" s="67">
        <f t="shared" si="7"/>
        <v>23</v>
      </c>
    </row>
    <row r="16" spans="1:20" x14ac:dyDescent="0.3">
      <c r="A16" s="63" t="s">
        <v>948</v>
      </c>
      <c r="B16" s="64">
        <f>VLOOKUP($A16,'Return Data'!$B$7:$R$2292,3,0)</f>
        <v>44616</v>
      </c>
      <c r="C16" s="65">
        <f>VLOOKUP($A16,'Return Data'!$B$7:$R$2292,4,0)</f>
        <v>681.54600000000005</v>
      </c>
      <c r="D16" s="65">
        <f>VLOOKUP($A16,'Return Data'!$B$7:$R$2292,10,0)</f>
        <v>-6.3593000000000002</v>
      </c>
      <c r="E16" s="66">
        <f t="shared" si="0"/>
        <v>2</v>
      </c>
      <c r="F16" s="65">
        <f>VLOOKUP($A16,'Return Data'!$B$7:$R$2292,11,0)</f>
        <v>0.54330000000000001</v>
      </c>
      <c r="G16" s="66">
        <f t="shared" si="1"/>
        <v>2</v>
      </c>
      <c r="H16" s="65">
        <f>VLOOKUP($A16,'Return Data'!$B$7:$R$2292,12,0)</f>
        <v>6.1376999999999997</v>
      </c>
      <c r="I16" s="66">
        <f t="shared" si="2"/>
        <v>21</v>
      </c>
      <c r="J16" s="65">
        <f>VLOOKUP($A16,'Return Data'!$B$7:$R$2292,13,0)</f>
        <v>8.2628000000000004</v>
      </c>
      <c r="K16" s="66">
        <f t="shared" si="3"/>
        <v>19</v>
      </c>
      <c r="L16" s="65">
        <f>VLOOKUP($A16,'Return Data'!$B$7:$R$2292,17,0)</f>
        <v>17.015599999999999</v>
      </c>
      <c r="M16" s="66">
        <f t="shared" si="4"/>
        <v>16</v>
      </c>
      <c r="N16" s="65">
        <f>VLOOKUP($A16,'Return Data'!$B$7:$R$2292,14,0)</f>
        <v>12.826000000000001</v>
      </c>
      <c r="O16" s="66">
        <f t="shared" si="5"/>
        <v>25</v>
      </c>
      <c r="P16" s="65">
        <f>VLOOKUP($A16,'Return Data'!$B$7:$R$2292,15,0)</f>
        <v>11.1907</v>
      </c>
      <c r="Q16" s="66">
        <f t="shared" si="6"/>
        <v>22</v>
      </c>
      <c r="R16" s="65">
        <f>VLOOKUP($A16,'Return Data'!$B$7:$R$2292,16,0)</f>
        <v>12.799300000000001</v>
      </c>
      <c r="S16" s="67">
        <f t="shared" si="7"/>
        <v>20</v>
      </c>
    </row>
    <row r="17" spans="1:19" x14ac:dyDescent="0.3">
      <c r="A17" s="63" t="s">
        <v>950</v>
      </c>
      <c r="B17" s="64">
        <f>VLOOKUP($A17,'Return Data'!$B$7:$R$2292,3,0)</f>
        <v>44616</v>
      </c>
      <c r="C17" s="65">
        <f>VLOOKUP($A17,'Return Data'!$B$7:$R$2292,4,0)</f>
        <v>316.63780000000003</v>
      </c>
      <c r="D17" s="65">
        <f>VLOOKUP($A17,'Return Data'!$B$7:$R$2292,10,0)</f>
        <v>-7.0289000000000001</v>
      </c>
      <c r="E17" s="66">
        <f t="shared" si="0"/>
        <v>6</v>
      </c>
      <c r="F17" s="65">
        <f>VLOOKUP($A17,'Return Data'!$B$7:$R$2292,11,0)</f>
        <v>-2.8664999999999998</v>
      </c>
      <c r="G17" s="66">
        <f t="shared" si="1"/>
        <v>19</v>
      </c>
      <c r="H17" s="65">
        <f>VLOOKUP($A17,'Return Data'!$B$7:$R$2292,12,0)</f>
        <v>6.3571999999999997</v>
      </c>
      <c r="I17" s="66">
        <f t="shared" si="2"/>
        <v>20</v>
      </c>
      <c r="J17" s="65">
        <f>VLOOKUP($A17,'Return Data'!$B$7:$R$2292,13,0)</f>
        <v>6.2775999999999996</v>
      </c>
      <c r="K17" s="66">
        <f t="shared" si="3"/>
        <v>24</v>
      </c>
      <c r="L17" s="65">
        <f>VLOOKUP($A17,'Return Data'!$B$7:$R$2292,17,0)</f>
        <v>16.138500000000001</v>
      </c>
      <c r="M17" s="66">
        <f t="shared" si="4"/>
        <v>21</v>
      </c>
      <c r="N17" s="65">
        <f>VLOOKUP($A17,'Return Data'!$B$7:$R$2292,14,0)</f>
        <v>15.969799999999999</v>
      </c>
      <c r="O17" s="66">
        <f t="shared" si="5"/>
        <v>14</v>
      </c>
      <c r="P17" s="65">
        <f>VLOOKUP($A17,'Return Data'!$B$7:$R$2292,15,0)</f>
        <v>12.4453</v>
      </c>
      <c r="Q17" s="66">
        <f t="shared" si="6"/>
        <v>16</v>
      </c>
      <c r="R17" s="65">
        <f>VLOOKUP($A17,'Return Data'!$B$7:$R$2292,16,0)</f>
        <v>12.561</v>
      </c>
      <c r="S17" s="67">
        <f t="shared" si="7"/>
        <v>22</v>
      </c>
    </row>
    <row r="18" spans="1:19" x14ac:dyDescent="0.3">
      <c r="A18" s="63" t="s">
        <v>952</v>
      </c>
      <c r="B18" s="64">
        <f>VLOOKUP($A18,'Return Data'!$B$7:$R$2292,3,0)</f>
        <v>44616</v>
      </c>
      <c r="C18" s="65">
        <f>VLOOKUP($A18,'Return Data'!$B$7:$R$2292,4,0)</f>
        <v>66.66</v>
      </c>
      <c r="D18" s="65">
        <f>VLOOKUP($A18,'Return Data'!$B$7:$R$2292,10,0)</f>
        <v>-5.6074999999999999</v>
      </c>
      <c r="E18" s="66">
        <f t="shared" si="0"/>
        <v>1</v>
      </c>
      <c r="F18" s="65">
        <f>VLOOKUP($A18,'Return Data'!$B$7:$R$2292,11,0)</f>
        <v>1.6468</v>
      </c>
      <c r="G18" s="66">
        <f t="shared" si="1"/>
        <v>1</v>
      </c>
      <c r="H18" s="65">
        <f>VLOOKUP($A18,'Return Data'!$B$7:$R$2292,12,0)</f>
        <v>11.137</v>
      </c>
      <c r="I18" s="66">
        <f t="shared" si="2"/>
        <v>2</v>
      </c>
      <c r="J18" s="65">
        <f>VLOOKUP($A18,'Return Data'!$B$7:$R$2292,13,0)</f>
        <v>13.174899999999999</v>
      </c>
      <c r="K18" s="66">
        <f t="shared" si="3"/>
        <v>3</v>
      </c>
      <c r="L18" s="65">
        <f>VLOOKUP($A18,'Return Data'!$B$7:$R$2292,17,0)</f>
        <v>20.336200000000002</v>
      </c>
      <c r="M18" s="66">
        <f t="shared" si="4"/>
        <v>1</v>
      </c>
      <c r="N18" s="65">
        <f>VLOOKUP($A18,'Return Data'!$B$7:$R$2292,14,0)</f>
        <v>16.894300000000001</v>
      </c>
      <c r="O18" s="66">
        <f t="shared" si="5"/>
        <v>10</v>
      </c>
      <c r="P18" s="65">
        <f>VLOOKUP($A18,'Return Data'!$B$7:$R$2292,15,0)</f>
        <v>13.7621</v>
      </c>
      <c r="Q18" s="66">
        <f t="shared" si="6"/>
        <v>9</v>
      </c>
      <c r="R18" s="65">
        <f>VLOOKUP($A18,'Return Data'!$B$7:$R$2292,16,0)</f>
        <v>14.9979</v>
      </c>
      <c r="S18" s="67">
        <f t="shared" si="7"/>
        <v>7</v>
      </c>
    </row>
    <row r="19" spans="1:19" x14ac:dyDescent="0.3">
      <c r="A19" s="63" t="s">
        <v>954</v>
      </c>
      <c r="B19" s="64">
        <f>VLOOKUP($A19,'Return Data'!$B$7:$R$2292,3,0)</f>
        <v>44616</v>
      </c>
      <c r="C19" s="65">
        <f>VLOOKUP($A19,'Return Data'!$B$7:$R$2292,4,0)</f>
        <v>40.4</v>
      </c>
      <c r="D19" s="65">
        <f>VLOOKUP($A19,'Return Data'!$B$7:$R$2292,10,0)</f>
        <v>-7.0622999999999996</v>
      </c>
      <c r="E19" s="66">
        <f t="shared" si="0"/>
        <v>7</v>
      </c>
      <c r="F19" s="65">
        <f>VLOOKUP($A19,'Return Data'!$B$7:$R$2292,11,0)</f>
        <v>-0.76149999999999995</v>
      </c>
      <c r="G19" s="66">
        <f t="shared" si="1"/>
        <v>6</v>
      </c>
      <c r="H19" s="65">
        <f>VLOOKUP($A19,'Return Data'!$B$7:$R$2292,12,0)</f>
        <v>10.4429</v>
      </c>
      <c r="I19" s="66">
        <f t="shared" si="2"/>
        <v>4</v>
      </c>
      <c r="J19" s="65">
        <f>VLOOKUP($A19,'Return Data'!$B$7:$R$2292,13,0)</f>
        <v>14.707599999999999</v>
      </c>
      <c r="K19" s="66">
        <f t="shared" si="3"/>
        <v>2</v>
      </c>
      <c r="L19" s="65">
        <f>VLOOKUP($A19,'Return Data'!$B$7:$R$2292,17,0)</f>
        <v>20.239100000000001</v>
      </c>
      <c r="M19" s="66">
        <f t="shared" si="4"/>
        <v>2</v>
      </c>
      <c r="N19" s="65">
        <f>VLOOKUP($A19,'Return Data'!$B$7:$R$2292,14,0)</f>
        <v>19.499500000000001</v>
      </c>
      <c r="O19" s="66">
        <f t="shared" si="5"/>
        <v>2</v>
      </c>
      <c r="P19" s="65">
        <f>VLOOKUP($A19,'Return Data'!$B$7:$R$2292,15,0)</f>
        <v>13.3565</v>
      </c>
      <c r="Q19" s="66">
        <f t="shared" si="6"/>
        <v>10</v>
      </c>
      <c r="R19" s="65">
        <f>VLOOKUP($A19,'Return Data'!$B$7:$R$2292,16,0)</f>
        <v>14.037000000000001</v>
      </c>
      <c r="S19" s="67">
        <f t="shared" si="7"/>
        <v>13</v>
      </c>
    </row>
    <row r="20" spans="1:19" x14ac:dyDescent="0.3">
      <c r="A20" s="63" t="s">
        <v>955</v>
      </c>
      <c r="B20" s="64">
        <f>VLOOKUP($A20,'Return Data'!$B$7:$R$2292,3,0)</f>
        <v>44616</v>
      </c>
      <c r="C20" s="65">
        <f>VLOOKUP($A20,'Return Data'!$B$7:$R$2292,4,0)</f>
        <v>51.56</v>
      </c>
      <c r="D20" s="65">
        <f>VLOOKUP($A20,'Return Data'!$B$7:$R$2292,10,0)</f>
        <v>-7.4493</v>
      </c>
      <c r="E20" s="66">
        <f t="shared" si="0"/>
        <v>12</v>
      </c>
      <c r="F20" s="65">
        <f>VLOOKUP($A20,'Return Data'!$B$7:$R$2292,11,0)</f>
        <v>-0.54010000000000002</v>
      </c>
      <c r="G20" s="66">
        <f t="shared" si="1"/>
        <v>4</v>
      </c>
      <c r="H20" s="65">
        <f>VLOOKUP($A20,'Return Data'!$B$7:$R$2292,12,0)</f>
        <v>10.2888</v>
      </c>
      <c r="I20" s="66">
        <f t="shared" si="2"/>
        <v>5</v>
      </c>
      <c r="J20" s="65">
        <f>VLOOKUP($A20,'Return Data'!$B$7:$R$2292,13,0)</f>
        <v>11.457000000000001</v>
      </c>
      <c r="K20" s="66">
        <f t="shared" si="3"/>
        <v>7</v>
      </c>
      <c r="L20" s="65">
        <f>VLOOKUP($A20,'Return Data'!$B$7:$R$2292,17,0)</f>
        <v>17.718900000000001</v>
      </c>
      <c r="M20" s="66">
        <f t="shared" si="4"/>
        <v>12</v>
      </c>
      <c r="N20" s="65">
        <f>VLOOKUP($A20,'Return Data'!$B$7:$R$2292,14,0)</f>
        <v>16.616700000000002</v>
      </c>
      <c r="O20" s="66">
        <f t="shared" si="5"/>
        <v>12</v>
      </c>
      <c r="P20" s="65">
        <f>VLOOKUP($A20,'Return Data'!$B$7:$R$2292,15,0)</f>
        <v>13.3262</v>
      </c>
      <c r="Q20" s="66">
        <f t="shared" si="6"/>
        <v>11</v>
      </c>
      <c r="R20" s="65">
        <f>VLOOKUP($A20,'Return Data'!$B$7:$R$2292,16,0)</f>
        <v>12.738899999999999</v>
      </c>
      <c r="S20" s="67">
        <f t="shared" si="7"/>
        <v>21</v>
      </c>
    </row>
    <row r="21" spans="1:19" x14ac:dyDescent="0.3">
      <c r="A21" s="63" t="s">
        <v>957</v>
      </c>
      <c r="B21" s="64">
        <f>VLOOKUP($A21,'Return Data'!$B$7:$R$2292,3,0)</f>
        <v>44616</v>
      </c>
      <c r="C21" s="65">
        <f>VLOOKUP($A21,'Return Data'!$B$7:$R$2292,4,0)</f>
        <v>30.43</v>
      </c>
      <c r="D21" s="65">
        <f>VLOOKUP($A21,'Return Data'!$B$7:$R$2292,10,0)</f>
        <v>-8.5086999999999993</v>
      </c>
      <c r="E21" s="66">
        <f t="shared" si="0"/>
        <v>22</v>
      </c>
      <c r="F21" s="65">
        <f>VLOOKUP($A21,'Return Data'!$B$7:$R$2292,11,0)</f>
        <v>-2.9655999999999998</v>
      </c>
      <c r="G21" s="66">
        <f t="shared" si="1"/>
        <v>20</v>
      </c>
      <c r="H21" s="65">
        <f>VLOOKUP($A21,'Return Data'!$B$7:$R$2292,12,0)</f>
        <v>5.2941000000000003</v>
      </c>
      <c r="I21" s="66">
        <f t="shared" si="2"/>
        <v>24</v>
      </c>
      <c r="J21" s="65">
        <f>VLOOKUP($A21,'Return Data'!$B$7:$R$2292,13,0)</f>
        <v>5.7698999999999998</v>
      </c>
      <c r="K21" s="66">
        <f t="shared" si="3"/>
        <v>26</v>
      </c>
      <c r="L21" s="65">
        <f>VLOOKUP($A21,'Return Data'!$B$7:$R$2292,17,0)</f>
        <v>11.0913</v>
      </c>
      <c r="M21" s="66">
        <f t="shared" si="4"/>
        <v>27</v>
      </c>
      <c r="N21" s="65">
        <f>VLOOKUP($A21,'Return Data'!$B$7:$R$2292,14,0)</f>
        <v>12.206</v>
      </c>
      <c r="O21" s="66">
        <f t="shared" si="5"/>
        <v>27</v>
      </c>
      <c r="P21" s="65">
        <f>VLOOKUP($A21,'Return Data'!$B$7:$R$2292,15,0)</f>
        <v>11.2081</v>
      </c>
      <c r="Q21" s="66">
        <f t="shared" si="6"/>
        <v>21</v>
      </c>
      <c r="R21" s="65">
        <f>VLOOKUP($A21,'Return Data'!$B$7:$R$2292,16,0)</f>
        <v>12.0845</v>
      </c>
      <c r="S21" s="67">
        <f t="shared" si="7"/>
        <v>24</v>
      </c>
    </row>
    <row r="22" spans="1:19" x14ac:dyDescent="0.3">
      <c r="A22" s="63" t="s">
        <v>959</v>
      </c>
      <c r="B22" s="64">
        <f>VLOOKUP($A22,'Return Data'!$B$7:$R$2292,3,0)</f>
        <v>44616</v>
      </c>
      <c r="C22" s="65">
        <f>VLOOKUP($A22,'Return Data'!$B$7:$R$2292,4,0)</f>
        <v>47.54</v>
      </c>
      <c r="D22" s="65">
        <f>VLOOKUP($A22,'Return Data'!$B$7:$R$2292,10,0)</f>
        <v>-8.1707999999999998</v>
      </c>
      <c r="E22" s="66">
        <f t="shared" si="0"/>
        <v>20</v>
      </c>
      <c r="F22" s="65">
        <f>VLOOKUP($A22,'Return Data'!$B$7:$R$2292,11,0)</f>
        <v>-0.73080000000000001</v>
      </c>
      <c r="G22" s="66">
        <f t="shared" si="1"/>
        <v>5</v>
      </c>
      <c r="H22" s="65">
        <f>VLOOKUP($A22,'Return Data'!$B$7:$R$2292,12,0)</f>
        <v>12.149100000000001</v>
      </c>
      <c r="I22" s="66">
        <f t="shared" si="2"/>
        <v>1</v>
      </c>
      <c r="J22" s="65">
        <f>VLOOKUP($A22,'Return Data'!$B$7:$R$2292,13,0)</f>
        <v>16.376999999999999</v>
      </c>
      <c r="K22" s="66">
        <f t="shared" si="3"/>
        <v>1</v>
      </c>
      <c r="L22" s="65">
        <f>VLOOKUP($A22,'Return Data'!$B$7:$R$2292,17,0)</f>
        <v>18.2546</v>
      </c>
      <c r="M22" s="66">
        <f t="shared" si="4"/>
        <v>10</v>
      </c>
      <c r="N22" s="65">
        <f>VLOOKUP($A22,'Return Data'!$B$7:$R$2292,14,0)</f>
        <v>17.1767</v>
      </c>
      <c r="O22" s="66">
        <f t="shared" si="5"/>
        <v>8</v>
      </c>
      <c r="P22" s="65">
        <f>VLOOKUP($A22,'Return Data'!$B$7:$R$2292,15,0)</f>
        <v>14.31</v>
      </c>
      <c r="Q22" s="66">
        <f t="shared" si="6"/>
        <v>5</v>
      </c>
      <c r="R22" s="65">
        <f>VLOOKUP($A22,'Return Data'!$B$7:$R$2292,16,0)</f>
        <v>15.198499999999999</v>
      </c>
      <c r="S22" s="67">
        <f t="shared" si="7"/>
        <v>4</v>
      </c>
    </row>
    <row r="23" spans="1:19" x14ac:dyDescent="0.3">
      <c r="A23" s="63" t="s">
        <v>961</v>
      </c>
      <c r="B23" s="64">
        <f>VLOOKUP($A23,'Return Data'!$B$7:$R$2292,3,0)</f>
        <v>44616</v>
      </c>
      <c r="C23" s="65">
        <f>VLOOKUP($A23,'Return Data'!$B$7:$R$2292,4,0)</f>
        <v>99.982900000000001</v>
      </c>
      <c r="D23" s="65">
        <f>VLOOKUP($A23,'Return Data'!$B$7:$R$2292,10,0)</f>
        <v>-8.6285000000000007</v>
      </c>
      <c r="E23" s="66">
        <f t="shared" si="0"/>
        <v>23</v>
      </c>
      <c r="F23" s="65">
        <f>VLOOKUP($A23,'Return Data'!$B$7:$R$2292,11,0)</f>
        <v>-1.3479000000000001</v>
      </c>
      <c r="G23" s="66">
        <f t="shared" si="1"/>
        <v>9</v>
      </c>
      <c r="H23" s="65">
        <f>VLOOKUP($A23,'Return Data'!$B$7:$R$2292,12,0)</f>
        <v>7.5697000000000001</v>
      </c>
      <c r="I23" s="66">
        <f t="shared" si="2"/>
        <v>15</v>
      </c>
      <c r="J23" s="65">
        <f>VLOOKUP($A23,'Return Data'!$B$7:$R$2292,13,0)</f>
        <v>8.83</v>
      </c>
      <c r="K23" s="66">
        <f t="shared" si="3"/>
        <v>17</v>
      </c>
      <c r="L23" s="65">
        <f>VLOOKUP($A23,'Return Data'!$B$7:$R$2292,17,0)</f>
        <v>17.0595</v>
      </c>
      <c r="M23" s="66">
        <f t="shared" si="4"/>
        <v>15</v>
      </c>
      <c r="N23" s="65">
        <f>VLOOKUP($A23,'Return Data'!$B$7:$R$2292,14,0)</f>
        <v>13.114599999999999</v>
      </c>
      <c r="O23" s="66">
        <f t="shared" si="5"/>
        <v>24</v>
      </c>
      <c r="P23" s="65">
        <f>VLOOKUP($A23,'Return Data'!$B$7:$R$2292,15,0)</f>
        <v>10.7582</v>
      </c>
      <c r="Q23" s="66">
        <f t="shared" si="6"/>
        <v>24</v>
      </c>
      <c r="R23" s="65">
        <f>VLOOKUP($A23,'Return Data'!$B$7:$R$2292,16,0)</f>
        <v>11.7408</v>
      </c>
      <c r="S23" s="67">
        <f t="shared" si="7"/>
        <v>25</v>
      </c>
    </row>
    <row r="24" spans="1:19" x14ac:dyDescent="0.3">
      <c r="A24" s="63" t="s">
        <v>1861</v>
      </c>
      <c r="B24" s="64">
        <f>VLOOKUP($A24,'Return Data'!$B$7:$R$2292,3,0)</f>
        <v>44616</v>
      </c>
      <c r="C24" s="65">
        <f>VLOOKUP($A24,'Return Data'!$B$7:$R$2292,4,0)</f>
        <v>382.09399999999999</v>
      </c>
      <c r="D24" s="65">
        <f>VLOOKUP($A24,'Return Data'!$B$7:$R$2292,10,0)</f>
        <v>-7.8581000000000003</v>
      </c>
      <c r="E24" s="66">
        <f t="shared" si="0"/>
        <v>16</v>
      </c>
      <c r="F24" s="65">
        <f>VLOOKUP($A24,'Return Data'!$B$7:$R$2292,11,0)</f>
        <v>-2.7448999999999999</v>
      </c>
      <c r="G24" s="66">
        <f t="shared" si="1"/>
        <v>18</v>
      </c>
      <c r="H24" s="65">
        <f>VLOOKUP($A24,'Return Data'!$B$7:$R$2292,12,0)</f>
        <v>7.6608999999999998</v>
      </c>
      <c r="I24" s="66">
        <f t="shared" si="2"/>
        <v>14</v>
      </c>
      <c r="J24" s="65">
        <f>VLOOKUP($A24,'Return Data'!$B$7:$R$2292,13,0)</f>
        <v>10.649900000000001</v>
      </c>
      <c r="K24" s="66">
        <f t="shared" si="3"/>
        <v>11</v>
      </c>
      <c r="L24" s="65">
        <f>VLOOKUP($A24,'Return Data'!$B$7:$R$2292,17,0)</f>
        <v>18.992699999999999</v>
      </c>
      <c r="M24" s="66">
        <f t="shared" si="4"/>
        <v>7</v>
      </c>
      <c r="N24" s="65">
        <f>VLOOKUP($A24,'Return Data'!$B$7:$R$2292,14,0)</f>
        <v>18.129799999999999</v>
      </c>
      <c r="O24" s="66">
        <f t="shared" si="5"/>
        <v>4</v>
      </c>
      <c r="P24" s="65">
        <f>VLOOKUP($A24,'Return Data'!$B$7:$R$2292,15,0)</f>
        <v>13.836399999999999</v>
      </c>
      <c r="Q24" s="66">
        <f t="shared" si="6"/>
        <v>8</v>
      </c>
      <c r="R24" s="65">
        <f>VLOOKUP($A24,'Return Data'!$B$7:$R$2292,16,0)</f>
        <v>14.4474</v>
      </c>
      <c r="S24" s="67">
        <f t="shared" si="7"/>
        <v>10</v>
      </c>
    </row>
    <row r="25" spans="1:19" x14ac:dyDescent="0.3">
      <c r="A25" s="63" t="s">
        <v>962</v>
      </c>
      <c r="B25" s="64">
        <f>VLOOKUP($A25,'Return Data'!$B$7:$R$2292,3,0)</f>
        <v>44616</v>
      </c>
      <c r="C25" s="65">
        <f>VLOOKUP($A25,'Return Data'!$B$7:$R$2292,4,0)</f>
        <v>40.171999999999997</v>
      </c>
      <c r="D25" s="65">
        <f>VLOOKUP($A25,'Return Data'!$B$7:$R$2292,10,0)</f>
        <v>-8.0059000000000005</v>
      </c>
      <c r="E25" s="66">
        <f t="shared" si="0"/>
        <v>17</v>
      </c>
      <c r="F25" s="65">
        <f>VLOOKUP($A25,'Return Data'!$B$7:$R$2292,11,0)</f>
        <v>-3.1602999999999999</v>
      </c>
      <c r="G25" s="66">
        <f t="shared" si="1"/>
        <v>23</v>
      </c>
      <c r="H25" s="65">
        <f>VLOOKUP($A25,'Return Data'!$B$7:$R$2292,12,0)</f>
        <v>5.3802000000000003</v>
      </c>
      <c r="I25" s="66">
        <f t="shared" si="2"/>
        <v>23</v>
      </c>
      <c r="J25" s="65">
        <f>VLOOKUP($A25,'Return Data'!$B$7:$R$2292,13,0)</f>
        <v>7.7431000000000001</v>
      </c>
      <c r="K25" s="66">
        <f t="shared" si="3"/>
        <v>21</v>
      </c>
      <c r="L25" s="65">
        <f>VLOOKUP($A25,'Return Data'!$B$7:$R$2292,17,0)</f>
        <v>14.7553</v>
      </c>
      <c r="M25" s="66">
        <f t="shared" si="4"/>
        <v>25</v>
      </c>
      <c r="N25" s="65">
        <f>VLOOKUP($A25,'Return Data'!$B$7:$R$2292,14,0)</f>
        <v>15.3842</v>
      </c>
      <c r="O25" s="66">
        <f t="shared" si="5"/>
        <v>19</v>
      </c>
      <c r="P25" s="65">
        <f>VLOOKUP($A25,'Return Data'!$B$7:$R$2292,15,0)</f>
        <v>12.010300000000001</v>
      </c>
      <c r="Q25" s="66">
        <f t="shared" si="6"/>
        <v>18</v>
      </c>
      <c r="R25" s="65">
        <f>VLOOKUP($A25,'Return Data'!$B$7:$R$2292,16,0)</f>
        <v>13.1432</v>
      </c>
      <c r="S25" s="67">
        <f t="shared" si="7"/>
        <v>18</v>
      </c>
    </row>
    <row r="26" spans="1:19" x14ac:dyDescent="0.3">
      <c r="A26" s="63" t="s">
        <v>964</v>
      </c>
      <c r="B26" s="64">
        <f>VLOOKUP($A26,'Return Data'!$B$7:$R$2292,3,0)</f>
        <v>44616</v>
      </c>
      <c r="C26" s="65">
        <f>VLOOKUP($A26,'Return Data'!$B$7:$R$2292,4,0)</f>
        <v>41.944400000000002</v>
      </c>
      <c r="D26" s="65">
        <f>VLOOKUP($A26,'Return Data'!$B$7:$R$2292,10,0)</f>
        <v>-6.8848000000000003</v>
      </c>
      <c r="E26" s="66">
        <f t="shared" si="0"/>
        <v>4</v>
      </c>
      <c r="F26" s="65">
        <f>VLOOKUP($A26,'Return Data'!$B$7:$R$2292,11,0)</f>
        <v>-1.0939000000000001</v>
      </c>
      <c r="G26" s="66">
        <f t="shared" si="1"/>
        <v>8</v>
      </c>
      <c r="H26" s="65">
        <f>VLOOKUP($A26,'Return Data'!$B$7:$R$2292,12,0)</f>
        <v>10.9755</v>
      </c>
      <c r="I26" s="66">
        <f t="shared" si="2"/>
        <v>3</v>
      </c>
      <c r="J26" s="65">
        <f>VLOOKUP($A26,'Return Data'!$B$7:$R$2292,13,0)</f>
        <v>12.166399999999999</v>
      </c>
      <c r="K26" s="66">
        <f t="shared" si="3"/>
        <v>6</v>
      </c>
      <c r="L26" s="65">
        <f>VLOOKUP($A26,'Return Data'!$B$7:$R$2292,17,0)</f>
        <v>14.825900000000001</v>
      </c>
      <c r="M26" s="66">
        <f t="shared" si="4"/>
        <v>23</v>
      </c>
      <c r="N26" s="65">
        <f>VLOOKUP($A26,'Return Data'!$B$7:$R$2292,14,0)</f>
        <v>17.345700000000001</v>
      </c>
      <c r="O26" s="66">
        <f t="shared" si="5"/>
        <v>7</v>
      </c>
      <c r="P26" s="65">
        <f>VLOOKUP($A26,'Return Data'!$B$7:$R$2292,15,0)</f>
        <v>13.2286</v>
      </c>
      <c r="Q26" s="66">
        <f t="shared" si="6"/>
        <v>12</v>
      </c>
      <c r="R26" s="65">
        <f>VLOOKUP($A26,'Return Data'!$B$7:$R$2292,16,0)</f>
        <v>13.2593</v>
      </c>
      <c r="S26" s="67">
        <f t="shared" si="7"/>
        <v>17</v>
      </c>
    </row>
    <row r="27" spans="1:19" x14ac:dyDescent="0.3">
      <c r="A27" s="63" t="s">
        <v>965</v>
      </c>
      <c r="B27" s="64">
        <f>VLOOKUP($A27,'Return Data'!$B$7:$R$2292,3,0)</f>
        <v>44616</v>
      </c>
      <c r="C27" s="65">
        <f>VLOOKUP($A27,'Return Data'!$B$7:$R$2292,4,0)</f>
        <v>15.3447</v>
      </c>
      <c r="D27" s="65">
        <f>VLOOKUP($A27,'Return Data'!$B$7:$R$2292,10,0)</f>
        <v>-7.7854000000000001</v>
      </c>
      <c r="E27" s="66">
        <f t="shared" si="0"/>
        <v>15</v>
      </c>
      <c r="F27" s="65">
        <f>VLOOKUP($A27,'Return Data'!$B$7:$R$2292,11,0)</f>
        <v>-0.98850000000000005</v>
      </c>
      <c r="G27" s="66">
        <f t="shared" si="1"/>
        <v>7</v>
      </c>
      <c r="H27" s="65">
        <f>VLOOKUP($A27,'Return Data'!$B$7:$R$2292,12,0)</f>
        <v>7.3468999999999998</v>
      </c>
      <c r="I27" s="66">
        <f t="shared" si="2"/>
        <v>18</v>
      </c>
      <c r="J27" s="65">
        <f>VLOOKUP($A27,'Return Data'!$B$7:$R$2292,13,0)</f>
        <v>10.9322</v>
      </c>
      <c r="K27" s="66">
        <f t="shared" si="3"/>
        <v>9</v>
      </c>
      <c r="L27" s="65">
        <f>VLOOKUP($A27,'Return Data'!$B$7:$R$2292,17,0)</f>
        <v>19.4209</v>
      </c>
      <c r="M27" s="66">
        <f t="shared" si="4"/>
        <v>3</v>
      </c>
      <c r="N27" s="65"/>
      <c r="O27" s="66"/>
      <c r="P27" s="65"/>
      <c r="Q27" s="66"/>
      <c r="R27" s="65">
        <f>VLOOKUP($A27,'Return Data'!$B$7:$R$2292,16,0)</f>
        <v>15.617100000000001</v>
      </c>
      <c r="S27" s="67">
        <f t="shared" si="7"/>
        <v>3</v>
      </c>
    </row>
    <row r="28" spans="1:19" x14ac:dyDescent="0.3">
      <c r="A28" s="63" t="s">
        <v>967</v>
      </c>
      <c r="B28" s="64">
        <f>VLOOKUP($A28,'Return Data'!$B$7:$R$2292,3,0)</f>
        <v>44616</v>
      </c>
      <c r="C28" s="65">
        <f>VLOOKUP($A28,'Return Data'!$B$7:$R$2292,4,0)</f>
        <v>79.004000000000005</v>
      </c>
      <c r="D28" s="65">
        <f>VLOOKUP($A28,'Return Data'!$B$7:$R$2292,10,0)</f>
        <v>-7.7432999999999996</v>
      </c>
      <c r="E28" s="66">
        <f t="shared" si="0"/>
        <v>14</v>
      </c>
      <c r="F28" s="65">
        <f>VLOOKUP($A28,'Return Data'!$B$7:$R$2292,11,0)</f>
        <v>-2.3134000000000001</v>
      </c>
      <c r="G28" s="66">
        <f t="shared" si="1"/>
        <v>16</v>
      </c>
      <c r="H28" s="65">
        <f>VLOOKUP($A28,'Return Data'!$B$7:$R$2292,12,0)</f>
        <v>7.7831999999999999</v>
      </c>
      <c r="I28" s="66">
        <f t="shared" si="2"/>
        <v>12</v>
      </c>
      <c r="J28" s="65">
        <f>VLOOKUP($A28,'Return Data'!$B$7:$R$2292,13,0)</f>
        <v>9.7857000000000003</v>
      </c>
      <c r="K28" s="66">
        <f t="shared" si="3"/>
        <v>14</v>
      </c>
      <c r="L28" s="65">
        <f>VLOOKUP($A28,'Return Data'!$B$7:$R$2292,17,0)</f>
        <v>17.768699999999999</v>
      </c>
      <c r="M28" s="66">
        <f t="shared" si="4"/>
        <v>11</v>
      </c>
      <c r="N28" s="65">
        <f>VLOOKUP($A28,'Return Data'!$B$7:$R$2292,14,0)</f>
        <v>16.502300000000002</v>
      </c>
      <c r="O28" s="66">
        <f t="shared" ref="O28:O36" si="8">RANK(N28,N$8:N$36,0)</f>
        <v>13</v>
      </c>
      <c r="P28" s="65">
        <f>VLOOKUP($A28,'Return Data'!$B$7:$R$2292,15,0)</f>
        <v>14.535</v>
      </c>
      <c r="Q28" s="66">
        <f t="shared" ref="Q28:Q36" si="9">RANK(P28,P$8:P$36,0)</f>
        <v>3</v>
      </c>
      <c r="R28" s="65">
        <f>VLOOKUP($A28,'Return Data'!$B$7:$R$2292,16,0)</f>
        <v>16.972200000000001</v>
      </c>
      <c r="S28" s="67">
        <f t="shared" si="7"/>
        <v>1</v>
      </c>
    </row>
    <row r="29" spans="1:19" x14ac:dyDescent="0.3">
      <c r="A29" s="63" t="s">
        <v>1964</v>
      </c>
      <c r="B29" s="64">
        <f>VLOOKUP($A29,'Return Data'!$B$7:$R$2292,3,0)</f>
        <v>44616</v>
      </c>
      <c r="C29" s="65">
        <f>VLOOKUP($A29,'Return Data'!$B$7:$R$2292,4,0)</f>
        <v>35.819899999999997</v>
      </c>
      <c r="D29" s="65">
        <f>VLOOKUP($A29,'Return Data'!$B$7:$R$2292,10,0)</f>
        <v>-8.0090000000000003</v>
      </c>
      <c r="E29" s="66">
        <f t="shared" si="0"/>
        <v>18</v>
      </c>
      <c r="F29" s="65">
        <f>VLOOKUP($A29,'Return Data'!$B$7:$R$2292,11,0)</f>
        <v>-3.1654</v>
      </c>
      <c r="G29" s="66">
        <f t="shared" si="1"/>
        <v>24</v>
      </c>
      <c r="H29" s="65">
        <f>VLOOKUP($A29,'Return Data'!$B$7:$R$2292,12,0)</f>
        <v>7.6669</v>
      </c>
      <c r="I29" s="66">
        <f t="shared" si="2"/>
        <v>13</v>
      </c>
      <c r="J29" s="65">
        <f>VLOOKUP($A29,'Return Data'!$B$7:$R$2292,13,0)</f>
        <v>9</v>
      </c>
      <c r="K29" s="66">
        <f t="shared" si="3"/>
        <v>15</v>
      </c>
      <c r="L29" s="65">
        <f>VLOOKUP($A29,'Return Data'!$B$7:$R$2292,17,0)</f>
        <v>16.25</v>
      </c>
      <c r="M29" s="66">
        <f t="shared" si="4"/>
        <v>19</v>
      </c>
      <c r="N29" s="65">
        <f>VLOOKUP($A29,'Return Data'!$B$7:$R$2292,14,0)</f>
        <v>15.6229</v>
      </c>
      <c r="O29" s="66">
        <f t="shared" si="8"/>
        <v>17</v>
      </c>
      <c r="P29" s="65">
        <f>VLOOKUP($A29,'Return Data'!$B$7:$R$2292,15,0)</f>
        <v>11.9192</v>
      </c>
      <c r="Q29" s="66">
        <f t="shared" si="9"/>
        <v>19</v>
      </c>
      <c r="R29" s="65">
        <f>VLOOKUP($A29,'Return Data'!$B$7:$R$2292,16,0)</f>
        <v>12.852600000000001</v>
      </c>
      <c r="S29" s="67">
        <f t="shared" si="7"/>
        <v>19</v>
      </c>
    </row>
    <row r="30" spans="1:19" x14ac:dyDescent="0.3">
      <c r="A30" s="63" t="s">
        <v>970</v>
      </c>
      <c r="B30" s="64">
        <f>VLOOKUP($A30,'Return Data'!$B$7:$R$2292,3,0)</f>
        <v>44616</v>
      </c>
      <c r="C30" s="65">
        <f>VLOOKUP($A30,'Return Data'!$B$7:$R$2292,4,0)</f>
        <v>50.510300000000001</v>
      </c>
      <c r="D30" s="65">
        <f>VLOOKUP($A30,'Return Data'!$B$7:$R$2292,10,0)</f>
        <v>-7.4654999999999996</v>
      </c>
      <c r="E30" s="66">
        <f t="shared" si="0"/>
        <v>13</v>
      </c>
      <c r="F30" s="65">
        <f>VLOOKUP($A30,'Return Data'!$B$7:$R$2292,11,0)</f>
        <v>0.45639999999999997</v>
      </c>
      <c r="G30" s="66">
        <f t="shared" si="1"/>
        <v>3</v>
      </c>
      <c r="H30" s="65">
        <f>VLOOKUP($A30,'Return Data'!$B$7:$R$2292,12,0)</f>
        <v>10.0968</v>
      </c>
      <c r="I30" s="66">
        <f t="shared" si="2"/>
        <v>6</v>
      </c>
      <c r="J30" s="65">
        <f>VLOOKUP($A30,'Return Data'!$B$7:$R$2292,13,0)</f>
        <v>12.463800000000001</v>
      </c>
      <c r="K30" s="66">
        <f t="shared" si="3"/>
        <v>4</v>
      </c>
      <c r="L30" s="65">
        <f>VLOOKUP($A30,'Return Data'!$B$7:$R$2292,17,0)</f>
        <v>16.765599999999999</v>
      </c>
      <c r="M30" s="66">
        <f t="shared" si="4"/>
        <v>18</v>
      </c>
      <c r="N30" s="65">
        <f>VLOOKUP($A30,'Return Data'!$B$7:$R$2292,14,0)</f>
        <v>13.8026</v>
      </c>
      <c r="O30" s="66">
        <f t="shared" si="8"/>
        <v>23</v>
      </c>
      <c r="P30" s="65">
        <f>VLOOKUP($A30,'Return Data'!$B$7:$R$2292,15,0)</f>
        <v>12.810600000000001</v>
      </c>
      <c r="Q30" s="66">
        <f t="shared" si="9"/>
        <v>13</v>
      </c>
      <c r="R30" s="65">
        <f>VLOOKUP($A30,'Return Data'!$B$7:$R$2292,16,0)</f>
        <v>14.5375</v>
      </c>
      <c r="S30" s="67">
        <f t="shared" si="7"/>
        <v>9</v>
      </c>
    </row>
    <row r="31" spans="1:19" x14ac:dyDescent="0.3">
      <c r="A31" s="63" t="s">
        <v>972</v>
      </c>
      <c r="B31" s="64">
        <f>VLOOKUP($A31,'Return Data'!$B$7:$R$2292,3,0)</f>
        <v>44616</v>
      </c>
      <c r="C31" s="65">
        <f>VLOOKUP($A31,'Return Data'!$B$7:$R$2292,4,0)</f>
        <v>249.81</v>
      </c>
      <c r="D31" s="65">
        <f>VLOOKUP($A31,'Return Data'!$B$7:$R$2292,10,0)</f>
        <v>-9.6332000000000004</v>
      </c>
      <c r="E31" s="66">
        <f t="shared" si="0"/>
        <v>28</v>
      </c>
      <c r="F31" s="65">
        <f>VLOOKUP($A31,'Return Data'!$B$7:$R$2292,11,0)</f>
        <v>-7.0198</v>
      </c>
      <c r="G31" s="66">
        <f t="shared" si="1"/>
        <v>28</v>
      </c>
      <c r="H31" s="65">
        <f>VLOOKUP($A31,'Return Data'!$B$7:$R$2292,12,0)</f>
        <v>0.32529999999999998</v>
      </c>
      <c r="I31" s="66">
        <f t="shared" si="2"/>
        <v>29</v>
      </c>
      <c r="J31" s="65">
        <f>VLOOKUP($A31,'Return Data'!$B$7:$R$2292,13,0)</f>
        <v>4.4486999999999997</v>
      </c>
      <c r="K31" s="66">
        <f t="shared" si="3"/>
        <v>29</v>
      </c>
      <c r="L31" s="65">
        <f>VLOOKUP($A31,'Return Data'!$B$7:$R$2292,17,0)</f>
        <v>13.793699999999999</v>
      </c>
      <c r="M31" s="66">
        <f t="shared" si="4"/>
        <v>26</v>
      </c>
      <c r="N31" s="65">
        <f>VLOOKUP($A31,'Return Data'!$B$7:$R$2292,14,0)</f>
        <v>14.1654</v>
      </c>
      <c r="O31" s="66">
        <f t="shared" si="8"/>
        <v>22</v>
      </c>
      <c r="P31" s="65">
        <f>VLOOKUP($A31,'Return Data'!$B$7:$R$2292,15,0)</f>
        <v>11.5076</v>
      </c>
      <c r="Q31" s="66">
        <f t="shared" si="9"/>
        <v>20</v>
      </c>
      <c r="R31" s="65">
        <f>VLOOKUP($A31,'Return Data'!$B$7:$R$2292,16,0)</f>
        <v>13.579499999999999</v>
      </c>
      <c r="S31" s="67">
        <f t="shared" si="7"/>
        <v>15</v>
      </c>
    </row>
    <row r="32" spans="1:19" x14ac:dyDescent="0.3">
      <c r="A32" s="63" t="s">
        <v>973</v>
      </c>
      <c r="B32" s="64">
        <f>VLOOKUP($A32,'Return Data'!$B$7:$R$2292,3,0)</f>
        <v>44616</v>
      </c>
      <c r="C32" s="65">
        <f>VLOOKUP($A32,'Return Data'!$B$7:$R$2292,4,0)</f>
        <v>60.981699999999996</v>
      </c>
      <c r="D32" s="65">
        <f>VLOOKUP($A32,'Return Data'!$B$7:$R$2292,10,0)</f>
        <v>-8.1384000000000007</v>
      </c>
      <c r="E32" s="66">
        <f t="shared" si="0"/>
        <v>19</v>
      </c>
      <c r="F32" s="65">
        <f>VLOOKUP($A32,'Return Data'!$B$7:$R$2292,11,0)</f>
        <v>-1.6234</v>
      </c>
      <c r="G32" s="66">
        <f t="shared" si="1"/>
        <v>12</v>
      </c>
      <c r="H32" s="65">
        <f>VLOOKUP($A32,'Return Data'!$B$7:$R$2292,12,0)</f>
        <v>5.7805</v>
      </c>
      <c r="I32" s="66">
        <f t="shared" si="2"/>
        <v>22</v>
      </c>
      <c r="J32" s="65">
        <f>VLOOKUP($A32,'Return Data'!$B$7:$R$2292,13,0)</f>
        <v>6.8875999999999999</v>
      </c>
      <c r="K32" s="66">
        <f t="shared" si="3"/>
        <v>23</v>
      </c>
      <c r="L32" s="65">
        <f>VLOOKUP($A32,'Return Data'!$B$7:$R$2292,17,0)</f>
        <v>18.460599999999999</v>
      </c>
      <c r="M32" s="66">
        <f t="shared" si="4"/>
        <v>9</v>
      </c>
      <c r="N32" s="65">
        <f>VLOOKUP($A32,'Return Data'!$B$7:$R$2292,14,0)</f>
        <v>17.0031</v>
      </c>
      <c r="O32" s="66">
        <f t="shared" si="8"/>
        <v>9</v>
      </c>
      <c r="P32" s="65">
        <f>VLOOKUP($A32,'Return Data'!$B$7:$R$2292,15,0)</f>
        <v>12.647399999999999</v>
      </c>
      <c r="Q32" s="66">
        <f t="shared" si="9"/>
        <v>14</v>
      </c>
      <c r="R32" s="65">
        <f>VLOOKUP($A32,'Return Data'!$B$7:$R$2292,16,0)</f>
        <v>15.1844</v>
      </c>
      <c r="S32" s="67">
        <f t="shared" si="7"/>
        <v>5</v>
      </c>
    </row>
    <row r="33" spans="1:19" x14ac:dyDescent="0.3">
      <c r="A33" s="63" t="s">
        <v>976</v>
      </c>
      <c r="B33" s="64">
        <f>VLOOKUP($A33,'Return Data'!$B$7:$R$2292,3,0)</f>
        <v>44616</v>
      </c>
      <c r="C33" s="65">
        <f>VLOOKUP($A33,'Return Data'!$B$7:$R$2292,4,0)</f>
        <v>341.42399999999998</v>
      </c>
      <c r="D33" s="65">
        <f>VLOOKUP($A33,'Return Data'!$B$7:$R$2292,10,0)</f>
        <v>-7.3677000000000001</v>
      </c>
      <c r="E33" s="66">
        <f t="shared" si="0"/>
        <v>11</v>
      </c>
      <c r="F33" s="65">
        <f>VLOOKUP($A33,'Return Data'!$B$7:$R$2292,11,0)</f>
        <v>-1.9049</v>
      </c>
      <c r="G33" s="66">
        <f t="shared" si="1"/>
        <v>15</v>
      </c>
      <c r="H33" s="65">
        <f>VLOOKUP($A33,'Return Data'!$B$7:$R$2292,12,0)</f>
        <v>7.9787999999999997</v>
      </c>
      <c r="I33" s="66">
        <f t="shared" si="2"/>
        <v>11</v>
      </c>
      <c r="J33" s="65">
        <f>VLOOKUP($A33,'Return Data'!$B$7:$R$2292,13,0)</f>
        <v>10.6754</v>
      </c>
      <c r="K33" s="66">
        <f t="shared" si="3"/>
        <v>10</v>
      </c>
      <c r="L33" s="65">
        <f>VLOOKUP($A33,'Return Data'!$B$7:$R$2292,17,0)</f>
        <v>16.980499999999999</v>
      </c>
      <c r="M33" s="66">
        <f t="shared" si="4"/>
        <v>17</v>
      </c>
      <c r="N33" s="65">
        <f>VLOOKUP($A33,'Return Data'!$B$7:$R$2292,14,0)</f>
        <v>15.9488</v>
      </c>
      <c r="O33" s="66">
        <f t="shared" si="8"/>
        <v>15</v>
      </c>
      <c r="P33" s="65">
        <f>VLOOKUP($A33,'Return Data'!$B$7:$R$2292,15,0)</f>
        <v>12.632099999999999</v>
      </c>
      <c r="Q33" s="66">
        <f t="shared" si="9"/>
        <v>15</v>
      </c>
      <c r="R33" s="65">
        <f>VLOOKUP($A33,'Return Data'!$B$7:$R$2292,16,0)</f>
        <v>13.3316</v>
      </c>
      <c r="S33" s="67">
        <f t="shared" si="7"/>
        <v>16</v>
      </c>
    </row>
    <row r="34" spans="1:19" x14ac:dyDescent="0.3">
      <c r="A34" s="63" t="s">
        <v>977</v>
      </c>
      <c r="B34" s="64">
        <f>VLOOKUP($A34,'Return Data'!$B$7:$R$2292,3,0)</f>
        <v>44616</v>
      </c>
      <c r="C34" s="65">
        <f>VLOOKUP($A34,'Return Data'!$B$7:$R$2292,4,0)</f>
        <v>98.82</v>
      </c>
      <c r="D34" s="65">
        <f>VLOOKUP($A34,'Return Data'!$B$7:$R$2292,10,0)</f>
        <v>-8.3811999999999998</v>
      </c>
      <c r="E34" s="66">
        <f t="shared" si="0"/>
        <v>21</v>
      </c>
      <c r="F34" s="65">
        <f>VLOOKUP($A34,'Return Data'!$B$7:$R$2292,11,0)</f>
        <v>-4.5862999999999996</v>
      </c>
      <c r="G34" s="66">
        <f t="shared" si="1"/>
        <v>27</v>
      </c>
      <c r="H34" s="65">
        <f>VLOOKUP($A34,'Return Data'!$B$7:$R$2292,12,0)</f>
        <v>1.7714000000000001</v>
      </c>
      <c r="I34" s="66">
        <f t="shared" si="2"/>
        <v>27</v>
      </c>
      <c r="J34" s="65">
        <f>VLOOKUP($A34,'Return Data'!$B$7:$R$2292,13,0)</f>
        <v>4.7488000000000001</v>
      </c>
      <c r="K34" s="66">
        <f t="shared" si="3"/>
        <v>28</v>
      </c>
      <c r="L34" s="65">
        <f>VLOOKUP($A34,'Return Data'!$B$7:$R$2292,17,0)</f>
        <v>11.0634</v>
      </c>
      <c r="M34" s="66">
        <f t="shared" si="4"/>
        <v>28</v>
      </c>
      <c r="N34" s="65">
        <f>VLOOKUP($A34,'Return Data'!$B$7:$R$2292,14,0)</f>
        <v>10.551</v>
      </c>
      <c r="O34" s="66">
        <f t="shared" si="8"/>
        <v>28</v>
      </c>
      <c r="P34" s="65">
        <f>VLOOKUP($A34,'Return Data'!$B$7:$R$2292,15,0)</f>
        <v>7.6463000000000001</v>
      </c>
      <c r="Q34" s="66">
        <f t="shared" si="9"/>
        <v>27</v>
      </c>
      <c r="R34" s="65">
        <f>VLOOKUP($A34,'Return Data'!$B$7:$R$2292,16,0)</f>
        <v>9.1769999999999996</v>
      </c>
      <c r="S34" s="67">
        <f t="shared" si="7"/>
        <v>29</v>
      </c>
    </row>
    <row r="35" spans="1:19" x14ac:dyDescent="0.3">
      <c r="A35" s="63" t="s">
        <v>979</v>
      </c>
      <c r="B35" s="64">
        <f>VLOOKUP($A35,'Return Data'!$B$7:$R$2292,3,0)</f>
        <v>44616</v>
      </c>
      <c r="C35" s="65">
        <f>VLOOKUP($A35,'Return Data'!$B$7:$R$2292,4,0)</f>
        <v>15.83</v>
      </c>
      <c r="D35" s="65">
        <f>VLOOKUP($A35,'Return Data'!$B$7:$R$2292,10,0)</f>
        <v>-9.4393999999999991</v>
      </c>
      <c r="E35" s="66">
        <f t="shared" si="0"/>
        <v>27</v>
      </c>
      <c r="F35" s="65">
        <f>VLOOKUP($A35,'Return Data'!$B$7:$R$2292,11,0)</f>
        <v>-1.8599000000000001</v>
      </c>
      <c r="G35" s="66">
        <f t="shared" si="1"/>
        <v>14</v>
      </c>
      <c r="H35" s="65">
        <f>VLOOKUP($A35,'Return Data'!$B$7:$R$2292,12,0)</f>
        <v>9.0220000000000002</v>
      </c>
      <c r="I35" s="66">
        <f t="shared" si="2"/>
        <v>7</v>
      </c>
      <c r="J35" s="65">
        <f>VLOOKUP($A35,'Return Data'!$B$7:$R$2292,13,0)</f>
        <v>10.083399999999999</v>
      </c>
      <c r="K35" s="66">
        <f t="shared" si="3"/>
        <v>12</v>
      </c>
      <c r="L35" s="65">
        <f>VLOOKUP($A35,'Return Data'!$B$7:$R$2292,17,0)</f>
        <v>17.709199999999999</v>
      </c>
      <c r="M35" s="66">
        <f t="shared" si="4"/>
        <v>13</v>
      </c>
      <c r="N35" s="65">
        <f>VLOOKUP($A35,'Return Data'!$B$7:$R$2292,14,0)</f>
        <v>15.807399999999999</v>
      </c>
      <c r="O35" s="66">
        <f t="shared" si="8"/>
        <v>16</v>
      </c>
      <c r="P35" s="65">
        <f>VLOOKUP($A35,'Return Data'!$B$7:$R$2292,15,0)</f>
        <v>0</v>
      </c>
      <c r="Q35" s="66">
        <f t="shared" si="9"/>
        <v>28</v>
      </c>
      <c r="R35" s="65">
        <f>VLOOKUP($A35,'Return Data'!$B$7:$R$2292,16,0)</f>
        <v>10.054</v>
      </c>
      <c r="S35" s="67">
        <f t="shared" si="7"/>
        <v>28</v>
      </c>
    </row>
    <row r="36" spans="1:19" x14ac:dyDescent="0.3">
      <c r="A36" s="63" t="s">
        <v>1864</v>
      </c>
      <c r="B36" s="64">
        <f>VLOOKUP($A36,'Return Data'!$B$7:$R$2292,3,0)</f>
        <v>44616</v>
      </c>
      <c r="C36" s="65">
        <f>VLOOKUP($A36,'Return Data'!$B$7:$R$2292,4,0)</f>
        <v>192.68109999999999</v>
      </c>
      <c r="D36" s="65">
        <f>VLOOKUP($A36,'Return Data'!$B$7:$R$2292,10,0)</f>
        <v>-8.7125000000000004</v>
      </c>
      <c r="E36" s="66">
        <f t="shared" si="0"/>
        <v>25</v>
      </c>
      <c r="F36" s="65">
        <f>VLOOKUP($A36,'Return Data'!$B$7:$R$2292,11,0)</f>
        <v>-1.4053</v>
      </c>
      <c r="G36" s="66">
        <f t="shared" si="1"/>
        <v>11</v>
      </c>
      <c r="H36" s="65">
        <f>VLOOKUP($A36,'Return Data'!$B$7:$R$2292,12,0)</f>
        <v>8.9489999999999998</v>
      </c>
      <c r="I36" s="66">
        <f t="shared" si="2"/>
        <v>8</v>
      </c>
      <c r="J36" s="65">
        <f>VLOOKUP($A36,'Return Data'!$B$7:$R$2292,13,0)</f>
        <v>12.167400000000001</v>
      </c>
      <c r="K36" s="66">
        <f t="shared" si="3"/>
        <v>5</v>
      </c>
      <c r="L36" s="65">
        <f>VLOOKUP($A36,'Return Data'!$B$7:$R$2292,17,0)</f>
        <v>19.3565</v>
      </c>
      <c r="M36" s="66">
        <f t="shared" si="4"/>
        <v>5</v>
      </c>
      <c r="N36" s="65">
        <f>VLOOKUP($A36,'Return Data'!$B$7:$R$2292,14,0)</f>
        <v>17.503599999999999</v>
      </c>
      <c r="O36" s="66">
        <f t="shared" si="8"/>
        <v>6</v>
      </c>
      <c r="P36" s="65">
        <f>VLOOKUP($A36,'Return Data'!$B$7:$R$2292,15,0)</f>
        <v>13.960599999999999</v>
      </c>
      <c r="Q36" s="66">
        <f t="shared" si="9"/>
        <v>7</v>
      </c>
      <c r="R36" s="65">
        <f>VLOOKUP($A36,'Return Data'!$B$7:$R$2292,16,0)</f>
        <v>14.021800000000001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-7.8297517241379326</v>
      </c>
      <c r="E38" s="74"/>
      <c r="F38" s="75">
        <f>AVERAGE(F8:F36)</f>
        <v>-2.2972379310344824</v>
      </c>
      <c r="G38" s="74"/>
      <c r="H38" s="75">
        <f>AVERAGE(H8:H36)</f>
        <v>7.0986172413793094</v>
      </c>
      <c r="I38" s="74"/>
      <c r="J38" s="75">
        <f>AVERAGE(J8:J36)</f>
        <v>9.3438310344827578</v>
      </c>
      <c r="K38" s="74"/>
      <c r="L38" s="75">
        <f>AVERAGE(L8:L36)</f>
        <v>16.708379310344828</v>
      </c>
      <c r="M38" s="74"/>
      <c r="N38" s="75">
        <f>AVERAGE(N8:N36)</f>
        <v>15.829685714285715</v>
      </c>
      <c r="O38" s="74"/>
      <c r="P38" s="75">
        <f>AVERAGE(P8:P36)</f>
        <v>12.238132142857143</v>
      </c>
      <c r="Q38" s="74"/>
      <c r="R38" s="75">
        <f>AVERAGE(R8:R36)</f>
        <v>13.496306896551722</v>
      </c>
      <c r="S38" s="76"/>
    </row>
    <row r="39" spans="1:19" x14ac:dyDescent="0.3">
      <c r="A39" s="73" t="s">
        <v>28</v>
      </c>
      <c r="B39" s="74"/>
      <c r="C39" s="74"/>
      <c r="D39" s="75">
        <f>MIN(D8:D36)</f>
        <v>-9.8032000000000004</v>
      </c>
      <c r="E39" s="74"/>
      <c r="F39" s="75">
        <f>MIN(F8:F36)</f>
        <v>-8.1158999999999999</v>
      </c>
      <c r="G39" s="74"/>
      <c r="H39" s="75">
        <f>MIN(H8:H36)</f>
        <v>0.32529999999999998</v>
      </c>
      <c r="I39" s="74"/>
      <c r="J39" s="75">
        <f>MIN(J8:J36)</f>
        <v>4.4486999999999997</v>
      </c>
      <c r="K39" s="74"/>
      <c r="L39" s="75">
        <f>MIN(L8:L36)</f>
        <v>9.4812999999999992</v>
      </c>
      <c r="M39" s="74"/>
      <c r="N39" s="75">
        <f>MIN(N8:N36)</f>
        <v>10.551</v>
      </c>
      <c r="O39" s="74"/>
      <c r="P39" s="75">
        <f>MIN(P8:P36)</f>
        <v>0</v>
      </c>
      <c r="Q39" s="74"/>
      <c r="R39" s="75">
        <f>MIN(R8:R36)</f>
        <v>9.1769999999999996</v>
      </c>
      <c r="S39" s="76"/>
    </row>
    <row r="40" spans="1:19" ht="15" thickBot="1" x14ac:dyDescent="0.35">
      <c r="A40" s="77" t="s">
        <v>29</v>
      </c>
      <c r="B40" s="78"/>
      <c r="C40" s="78"/>
      <c r="D40" s="79">
        <f>MAX(D8:D36)</f>
        <v>-5.6074999999999999</v>
      </c>
      <c r="E40" s="78"/>
      <c r="F40" s="79">
        <f>MAX(F8:F36)</f>
        <v>1.6468</v>
      </c>
      <c r="G40" s="78"/>
      <c r="H40" s="79">
        <f>MAX(H8:H36)</f>
        <v>12.149100000000001</v>
      </c>
      <c r="I40" s="78"/>
      <c r="J40" s="79">
        <f>MAX(J8:J36)</f>
        <v>16.376999999999999</v>
      </c>
      <c r="K40" s="78"/>
      <c r="L40" s="79">
        <f>MAX(L8:L36)</f>
        <v>20.336200000000002</v>
      </c>
      <c r="M40" s="78"/>
      <c r="N40" s="79">
        <f>MAX(N8:N36)</f>
        <v>20.595600000000001</v>
      </c>
      <c r="O40" s="78"/>
      <c r="P40" s="79">
        <f>MAX(P8:P36)</f>
        <v>17.465299999999999</v>
      </c>
      <c r="Q40" s="78"/>
      <c r="R40" s="79">
        <f>MAX(R8:R36)</f>
        <v>16.972200000000001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1317</v>
      </c>
      <c r="B8" s="64">
        <f>VLOOKUP($A8,'Return Data'!$B$7:$R$2292,3,0)</f>
        <v>44616</v>
      </c>
      <c r="C8" s="65">
        <f>VLOOKUP($A8,'Return Data'!$B$7:$R$2292,4,0)</f>
        <v>69.474500000000006</v>
      </c>
      <c r="D8" s="65">
        <f>VLOOKUP($A8,'Return Data'!$B$7:$R$2292,9,0)</f>
        <v>5.8470000000000004</v>
      </c>
      <c r="E8" s="66">
        <f t="shared" ref="E8:E31" si="0">RANK(D8,D$8:D$31,0)</f>
        <v>3</v>
      </c>
      <c r="F8" s="65">
        <f>VLOOKUP($A8,'Return Data'!$B$7:$R$2292,10,0)</f>
        <v>2.0884</v>
      </c>
      <c r="G8" s="66">
        <f t="shared" ref="G8:G31" si="1">RANK(F8,F$8:F$31,0)</f>
        <v>3</v>
      </c>
      <c r="H8" s="65">
        <f>VLOOKUP($A8,'Return Data'!$B$7:$R$2292,11,0)</f>
        <v>3.915</v>
      </c>
      <c r="I8" s="66">
        <f t="shared" ref="I8:I31" si="2">RANK(H8,H$8:H$31,0)</f>
        <v>3</v>
      </c>
      <c r="J8" s="65">
        <f>VLOOKUP($A8,'Return Data'!$B$7:$R$2292,12,0)</f>
        <v>4.8453999999999997</v>
      </c>
      <c r="K8" s="66">
        <f t="shared" ref="K8:K31" si="3">RANK(J8,J$8:J$31,0)</f>
        <v>1</v>
      </c>
      <c r="L8" s="65">
        <f>VLOOKUP($A8,'Return Data'!$B$7:$R$2292,13,0)</f>
        <v>6.3536999999999999</v>
      </c>
      <c r="M8" s="66">
        <f t="shared" ref="M8:M31" si="4">RANK(L8,L$8:L$31,0)</f>
        <v>2</v>
      </c>
      <c r="N8" s="65">
        <f>VLOOKUP($A8,'Return Data'!$B$7:$R$2292,17,0)</f>
        <v>7.0739000000000001</v>
      </c>
      <c r="O8" s="66">
        <f t="shared" ref="O8:O31" si="5">RANK(N8,N$8:N$31,0)</f>
        <v>3</v>
      </c>
      <c r="P8" s="65">
        <f>VLOOKUP($A8,'Return Data'!$B$7:$R$2292,14,0)</f>
        <v>9.4182000000000006</v>
      </c>
      <c r="Q8" s="66">
        <f t="shared" ref="Q8:Q31" si="6">RANK(P8,P$8:P$31,0)</f>
        <v>8</v>
      </c>
      <c r="R8" s="65">
        <f>VLOOKUP($A8,'Return Data'!$B$7:$R$2292,16,0)</f>
        <v>9.5414999999999992</v>
      </c>
      <c r="S8" s="67">
        <f t="shared" ref="S8:S31" si="7">RANK(R8,R$8:R$31,0)</f>
        <v>6</v>
      </c>
    </row>
    <row r="9" spans="1:19" x14ac:dyDescent="0.3">
      <c r="A9" s="82" t="s">
        <v>1318</v>
      </c>
      <c r="B9" s="64">
        <f>VLOOKUP($A9,'Return Data'!$B$7:$R$2292,3,0)</f>
        <v>44616</v>
      </c>
      <c r="C9" s="65">
        <f>VLOOKUP($A9,'Return Data'!$B$7:$R$2292,4,0)</f>
        <v>21.375299999999999</v>
      </c>
      <c r="D9" s="65">
        <f>VLOOKUP($A9,'Return Data'!$B$7:$R$2292,9,0)</f>
        <v>1.1136999999999999</v>
      </c>
      <c r="E9" s="66">
        <f t="shared" si="0"/>
        <v>15</v>
      </c>
      <c r="F9" s="65">
        <f>VLOOKUP($A9,'Return Data'!$B$7:$R$2292,10,0)</f>
        <v>0.59109999999999996</v>
      </c>
      <c r="G9" s="66">
        <f t="shared" si="1"/>
        <v>8</v>
      </c>
      <c r="H9" s="65">
        <f>VLOOKUP($A9,'Return Data'!$B$7:$R$2292,11,0)</f>
        <v>3.2073</v>
      </c>
      <c r="I9" s="66">
        <f t="shared" si="2"/>
        <v>7</v>
      </c>
      <c r="J9" s="65">
        <f>VLOOKUP($A9,'Return Data'!$B$7:$R$2292,12,0)</f>
        <v>3.0676999999999999</v>
      </c>
      <c r="K9" s="66">
        <f t="shared" si="3"/>
        <v>13</v>
      </c>
      <c r="L9" s="65">
        <f>VLOOKUP($A9,'Return Data'!$B$7:$R$2292,13,0)</f>
        <v>4.0904999999999996</v>
      </c>
      <c r="M9" s="66">
        <f t="shared" si="4"/>
        <v>15</v>
      </c>
      <c r="N9" s="65">
        <f>VLOOKUP($A9,'Return Data'!$B$7:$R$2292,17,0)</f>
        <v>6.8259999999999996</v>
      </c>
      <c r="O9" s="66">
        <f t="shared" si="5"/>
        <v>5</v>
      </c>
      <c r="P9" s="65">
        <f>VLOOKUP($A9,'Return Data'!$B$7:$R$2292,14,0)</f>
        <v>9.5755999999999997</v>
      </c>
      <c r="Q9" s="66">
        <f t="shared" si="6"/>
        <v>6</v>
      </c>
      <c r="R9" s="65">
        <f>VLOOKUP($A9,'Return Data'!$B$7:$R$2292,16,0)</f>
        <v>7.8685999999999998</v>
      </c>
      <c r="S9" s="67">
        <f t="shared" si="7"/>
        <v>21</v>
      </c>
    </row>
    <row r="10" spans="1:19" x14ac:dyDescent="0.3">
      <c r="A10" s="82" t="s">
        <v>1321</v>
      </c>
      <c r="B10" s="64">
        <f>VLOOKUP($A10,'Return Data'!$B$7:$R$2292,3,0)</f>
        <v>44616</v>
      </c>
      <c r="C10" s="65">
        <f>VLOOKUP($A10,'Return Data'!$B$7:$R$2292,4,0)</f>
        <v>36.784799999999997</v>
      </c>
      <c r="D10" s="65">
        <f>VLOOKUP($A10,'Return Data'!$B$7:$R$2292,9,0)</f>
        <v>0.4995</v>
      </c>
      <c r="E10" s="66">
        <f t="shared" si="0"/>
        <v>18</v>
      </c>
      <c r="F10" s="65">
        <f>VLOOKUP($A10,'Return Data'!$B$7:$R$2292,10,0)</f>
        <v>-1.0273000000000001</v>
      </c>
      <c r="G10" s="66">
        <f t="shared" si="1"/>
        <v>12</v>
      </c>
      <c r="H10" s="65">
        <f>VLOOKUP($A10,'Return Data'!$B$7:$R$2292,11,0)</f>
        <v>1.7924</v>
      </c>
      <c r="I10" s="66">
        <f t="shared" si="2"/>
        <v>15</v>
      </c>
      <c r="J10" s="65">
        <f>VLOOKUP($A10,'Return Data'!$B$7:$R$2292,12,0)</f>
        <v>2.7749999999999999</v>
      </c>
      <c r="K10" s="66">
        <f t="shared" si="3"/>
        <v>14</v>
      </c>
      <c r="L10" s="65">
        <f>VLOOKUP($A10,'Return Data'!$B$7:$R$2292,13,0)</f>
        <v>4.4779</v>
      </c>
      <c r="M10" s="66">
        <f t="shared" si="4"/>
        <v>10</v>
      </c>
      <c r="N10" s="65">
        <f>VLOOKUP($A10,'Return Data'!$B$7:$R$2292,17,0)</f>
        <v>5.2683999999999997</v>
      </c>
      <c r="O10" s="66">
        <f t="shared" si="5"/>
        <v>18</v>
      </c>
      <c r="P10" s="65">
        <f>VLOOKUP($A10,'Return Data'!$B$7:$R$2292,14,0)</f>
        <v>7.5609999999999999</v>
      </c>
      <c r="Q10" s="66">
        <f t="shared" si="6"/>
        <v>18</v>
      </c>
      <c r="R10" s="65">
        <f>VLOOKUP($A10,'Return Data'!$B$7:$R$2292,16,0)</f>
        <v>8.1148000000000007</v>
      </c>
      <c r="S10" s="67">
        <f t="shared" si="7"/>
        <v>16</v>
      </c>
    </row>
    <row r="11" spans="1:19" x14ac:dyDescent="0.3">
      <c r="A11" s="82" t="s">
        <v>1970</v>
      </c>
      <c r="B11" s="64">
        <f>VLOOKUP($A11,'Return Data'!$B$7:$R$2292,3,0)</f>
        <v>44616</v>
      </c>
      <c r="C11" s="65">
        <f>VLOOKUP($A11,'Return Data'!$B$7:$R$2292,4,0)</f>
        <v>64.713300000000004</v>
      </c>
      <c r="D11" s="65">
        <f>VLOOKUP($A11,'Return Data'!$B$7:$R$2292,9,0)</f>
        <v>3.1286</v>
      </c>
      <c r="E11" s="66">
        <f t="shared" si="0"/>
        <v>8</v>
      </c>
      <c r="F11" s="65">
        <f>VLOOKUP($A11,'Return Data'!$B$7:$R$2292,10,0)</f>
        <v>1.3855</v>
      </c>
      <c r="G11" s="66">
        <f t="shared" si="1"/>
        <v>7</v>
      </c>
      <c r="H11" s="65">
        <f>VLOOKUP($A11,'Return Data'!$B$7:$R$2292,11,0)</f>
        <v>3.0749</v>
      </c>
      <c r="I11" s="66">
        <f t="shared" si="2"/>
        <v>10</v>
      </c>
      <c r="J11" s="65">
        <f>VLOOKUP($A11,'Return Data'!$B$7:$R$2292,12,0)</f>
        <v>3.0891000000000002</v>
      </c>
      <c r="K11" s="66">
        <f t="shared" si="3"/>
        <v>12</v>
      </c>
      <c r="L11" s="65">
        <f>VLOOKUP($A11,'Return Data'!$B$7:$R$2292,13,0)</f>
        <v>3.8264999999999998</v>
      </c>
      <c r="M11" s="66">
        <f t="shared" si="4"/>
        <v>17</v>
      </c>
      <c r="N11" s="65">
        <f>VLOOKUP($A11,'Return Data'!$B$7:$R$2292,17,0)</f>
        <v>5.4321000000000002</v>
      </c>
      <c r="O11" s="66">
        <f t="shared" si="5"/>
        <v>14</v>
      </c>
      <c r="P11" s="65">
        <f>VLOOKUP($A11,'Return Data'!$B$7:$R$2292,14,0)</f>
        <v>7.9617000000000004</v>
      </c>
      <c r="Q11" s="66">
        <f t="shared" si="6"/>
        <v>16</v>
      </c>
      <c r="R11" s="65">
        <f>VLOOKUP($A11,'Return Data'!$B$7:$R$2292,16,0)</f>
        <v>8.5818999999999992</v>
      </c>
      <c r="S11" s="67">
        <f t="shared" si="7"/>
        <v>14</v>
      </c>
    </row>
    <row r="12" spans="1:19" x14ac:dyDescent="0.3">
      <c r="A12" s="82" t="s">
        <v>1322</v>
      </c>
      <c r="B12" s="64">
        <f>VLOOKUP($A12,'Return Data'!$B$7:$R$2292,3,0)</f>
        <v>44616</v>
      </c>
      <c r="C12" s="65">
        <f>VLOOKUP($A12,'Return Data'!$B$7:$R$2292,4,0)</f>
        <v>79.562899999999999</v>
      </c>
      <c r="D12" s="65">
        <f>VLOOKUP($A12,'Return Data'!$B$7:$R$2292,9,0)</f>
        <v>0.60260000000000002</v>
      </c>
      <c r="E12" s="66">
        <f t="shared" si="0"/>
        <v>16</v>
      </c>
      <c r="F12" s="65">
        <f>VLOOKUP($A12,'Return Data'!$B$7:$R$2292,10,0)</f>
        <v>0.1242</v>
      </c>
      <c r="G12" s="66">
        <f t="shared" si="1"/>
        <v>9</v>
      </c>
      <c r="H12" s="65">
        <f>VLOOKUP($A12,'Return Data'!$B$7:$R$2292,11,0)</f>
        <v>3.1261999999999999</v>
      </c>
      <c r="I12" s="66">
        <f t="shared" si="2"/>
        <v>9</v>
      </c>
      <c r="J12" s="65">
        <f>VLOOKUP($A12,'Return Data'!$B$7:$R$2292,12,0)</f>
        <v>3.4220999999999999</v>
      </c>
      <c r="K12" s="66">
        <f t="shared" si="3"/>
        <v>7</v>
      </c>
      <c r="L12" s="65">
        <f>VLOOKUP($A12,'Return Data'!$B$7:$R$2292,13,0)</f>
        <v>4.9524999999999997</v>
      </c>
      <c r="M12" s="66">
        <f t="shared" si="4"/>
        <v>5</v>
      </c>
      <c r="N12" s="65">
        <f>VLOOKUP($A12,'Return Data'!$B$7:$R$2292,17,0)</f>
        <v>6.7358000000000002</v>
      </c>
      <c r="O12" s="66">
        <f t="shared" si="5"/>
        <v>7</v>
      </c>
      <c r="P12" s="65">
        <f>VLOOKUP($A12,'Return Data'!$B$7:$R$2292,14,0)</f>
        <v>9.8504000000000005</v>
      </c>
      <c r="Q12" s="66">
        <f t="shared" si="6"/>
        <v>3</v>
      </c>
      <c r="R12" s="65">
        <f>VLOOKUP($A12,'Return Data'!$B$7:$R$2292,16,0)</f>
        <v>8.5998000000000001</v>
      </c>
      <c r="S12" s="67">
        <f t="shared" si="7"/>
        <v>13</v>
      </c>
    </row>
    <row r="13" spans="1:19" x14ac:dyDescent="0.3">
      <c r="A13" s="82" t="s">
        <v>1324</v>
      </c>
      <c r="B13" s="64">
        <f>VLOOKUP($A13,'Return Data'!$B$7:$R$2292,3,0)</f>
        <v>44616</v>
      </c>
      <c r="C13" s="65">
        <f>VLOOKUP($A13,'Return Data'!$B$7:$R$2292,4,0)</f>
        <v>20.6629</v>
      </c>
      <c r="D13" s="65">
        <f>VLOOKUP($A13,'Return Data'!$B$7:$R$2292,9,0)</f>
        <v>3.8302</v>
      </c>
      <c r="E13" s="66">
        <f t="shared" si="0"/>
        <v>6</v>
      </c>
      <c r="F13" s="65">
        <f>VLOOKUP($A13,'Return Data'!$B$7:$R$2292,10,0)</f>
        <v>1.8209</v>
      </c>
      <c r="G13" s="66">
        <f t="shared" si="1"/>
        <v>4</v>
      </c>
      <c r="H13" s="65">
        <f>VLOOKUP($A13,'Return Data'!$B$7:$R$2292,11,0)</f>
        <v>5.0746000000000002</v>
      </c>
      <c r="I13" s="66">
        <f t="shared" si="2"/>
        <v>1</v>
      </c>
      <c r="J13" s="65">
        <f>VLOOKUP($A13,'Return Data'!$B$7:$R$2292,12,0)</f>
        <v>3.6238000000000001</v>
      </c>
      <c r="K13" s="66">
        <f t="shared" si="3"/>
        <v>4</v>
      </c>
      <c r="L13" s="65">
        <f>VLOOKUP($A13,'Return Data'!$B$7:$R$2292,13,0)</f>
        <v>6.4823000000000004</v>
      </c>
      <c r="M13" s="66">
        <f t="shared" si="4"/>
        <v>1</v>
      </c>
      <c r="N13" s="65">
        <f>VLOOKUP($A13,'Return Data'!$B$7:$R$2292,17,0)</f>
        <v>8.3606999999999996</v>
      </c>
      <c r="O13" s="66">
        <f t="shared" si="5"/>
        <v>1</v>
      </c>
      <c r="P13" s="65">
        <f>VLOOKUP($A13,'Return Data'!$B$7:$R$2292,14,0)</f>
        <v>10.137499999999999</v>
      </c>
      <c r="Q13" s="66">
        <f t="shared" si="6"/>
        <v>2</v>
      </c>
      <c r="R13" s="65">
        <f>VLOOKUP($A13,'Return Data'!$B$7:$R$2292,16,0)</f>
        <v>9.4520999999999997</v>
      </c>
      <c r="S13" s="67">
        <f t="shared" si="7"/>
        <v>8</v>
      </c>
    </row>
    <row r="14" spans="1:19" x14ac:dyDescent="0.3">
      <c r="A14" s="82" t="s">
        <v>1327</v>
      </c>
      <c r="B14" s="64">
        <f>VLOOKUP($A14,'Return Data'!$B$7:$R$2292,3,0)</f>
        <v>44616</v>
      </c>
      <c r="C14" s="65">
        <f>VLOOKUP($A14,'Return Data'!$B$7:$R$2292,4,0)</f>
        <v>52.567300000000003</v>
      </c>
      <c r="D14" s="65">
        <f>VLOOKUP($A14,'Return Data'!$B$7:$R$2292,9,0)</f>
        <v>5.0747999999999998</v>
      </c>
      <c r="E14" s="66">
        <f t="shared" si="0"/>
        <v>4</v>
      </c>
      <c r="F14" s="65">
        <f>VLOOKUP($A14,'Return Data'!$B$7:$R$2292,10,0)</f>
        <v>2.4918</v>
      </c>
      <c r="G14" s="66">
        <f t="shared" si="1"/>
        <v>2</v>
      </c>
      <c r="H14" s="65">
        <f>VLOOKUP($A14,'Return Data'!$B$7:$R$2292,11,0)</f>
        <v>3.4363000000000001</v>
      </c>
      <c r="I14" s="66">
        <f t="shared" si="2"/>
        <v>5</v>
      </c>
      <c r="J14" s="65">
        <f>VLOOKUP($A14,'Return Data'!$B$7:$R$2292,12,0)</f>
        <v>3.5282</v>
      </c>
      <c r="K14" s="66">
        <f t="shared" si="3"/>
        <v>6</v>
      </c>
      <c r="L14" s="65">
        <f>VLOOKUP($A14,'Return Data'!$B$7:$R$2292,13,0)</f>
        <v>4.7016</v>
      </c>
      <c r="M14" s="66">
        <f t="shared" si="4"/>
        <v>9</v>
      </c>
      <c r="N14" s="65">
        <f>VLOOKUP($A14,'Return Data'!$B$7:$R$2292,17,0)</f>
        <v>4.2679999999999998</v>
      </c>
      <c r="O14" s="66">
        <f t="shared" si="5"/>
        <v>22</v>
      </c>
      <c r="P14" s="65">
        <f>VLOOKUP($A14,'Return Data'!$B$7:$R$2292,14,0)</f>
        <v>6.8845999999999998</v>
      </c>
      <c r="Q14" s="66">
        <f t="shared" si="6"/>
        <v>22</v>
      </c>
      <c r="R14" s="65">
        <f>VLOOKUP($A14,'Return Data'!$B$7:$R$2292,16,0)</f>
        <v>7.6266999999999996</v>
      </c>
      <c r="S14" s="67">
        <f t="shared" si="7"/>
        <v>22</v>
      </c>
    </row>
    <row r="15" spans="1:19" x14ac:dyDescent="0.3">
      <c r="A15" s="82" t="s">
        <v>1329</v>
      </c>
      <c r="B15" s="64">
        <f>VLOOKUP($A15,'Return Data'!$B$7:$R$2292,3,0)</f>
        <v>44616</v>
      </c>
      <c r="C15" s="65">
        <f>VLOOKUP($A15,'Return Data'!$B$7:$R$2292,4,0)</f>
        <v>46.442399999999999</v>
      </c>
      <c r="D15" s="65">
        <f>VLOOKUP($A15,'Return Data'!$B$7:$R$2292,9,0)</f>
        <v>2.1181999999999999</v>
      </c>
      <c r="E15" s="66">
        <f t="shared" si="0"/>
        <v>11</v>
      </c>
      <c r="F15" s="65">
        <f>VLOOKUP($A15,'Return Data'!$B$7:$R$2292,10,0)</f>
        <v>-1.0726</v>
      </c>
      <c r="G15" s="66">
        <f t="shared" si="1"/>
        <v>13</v>
      </c>
      <c r="H15" s="65">
        <f>VLOOKUP($A15,'Return Data'!$B$7:$R$2292,11,0)</f>
        <v>2.5082</v>
      </c>
      <c r="I15" s="66">
        <f t="shared" si="2"/>
        <v>13</v>
      </c>
      <c r="J15" s="65">
        <f>VLOOKUP($A15,'Return Data'!$B$7:$R$2292,12,0)</f>
        <v>3.1008</v>
      </c>
      <c r="K15" s="66">
        <f t="shared" si="3"/>
        <v>11</v>
      </c>
      <c r="L15" s="65">
        <f>VLOOKUP($A15,'Return Data'!$B$7:$R$2292,13,0)</f>
        <v>4.2473000000000001</v>
      </c>
      <c r="M15" s="66">
        <f t="shared" si="4"/>
        <v>13</v>
      </c>
      <c r="N15" s="65">
        <f>VLOOKUP($A15,'Return Data'!$B$7:$R$2292,17,0)</f>
        <v>5.4166999999999996</v>
      </c>
      <c r="O15" s="66">
        <f t="shared" si="5"/>
        <v>15</v>
      </c>
      <c r="P15" s="65">
        <f>VLOOKUP($A15,'Return Data'!$B$7:$R$2292,14,0)</f>
        <v>7.1604999999999999</v>
      </c>
      <c r="Q15" s="66">
        <f t="shared" si="6"/>
        <v>21</v>
      </c>
      <c r="R15" s="65">
        <f>VLOOKUP($A15,'Return Data'!$B$7:$R$2292,16,0)</f>
        <v>8.0594000000000001</v>
      </c>
      <c r="S15" s="67">
        <f t="shared" si="7"/>
        <v>17</v>
      </c>
    </row>
    <row r="16" spans="1:19" x14ac:dyDescent="0.3">
      <c r="A16" s="82" t="s">
        <v>1331</v>
      </c>
      <c r="B16" s="64">
        <f>VLOOKUP($A16,'Return Data'!$B$7:$R$2292,3,0)</f>
        <v>44616</v>
      </c>
      <c r="C16" s="65">
        <f>VLOOKUP($A16,'Return Data'!$B$7:$R$2292,4,0)</f>
        <v>85.222700000000003</v>
      </c>
      <c r="D16" s="65">
        <f>VLOOKUP($A16,'Return Data'!$B$7:$R$2292,9,0)</f>
        <v>8.9160000000000004</v>
      </c>
      <c r="E16" s="66">
        <f t="shared" si="0"/>
        <v>2</v>
      </c>
      <c r="F16" s="65">
        <f>VLOOKUP($A16,'Return Data'!$B$7:$R$2292,10,0)</f>
        <v>-3.6234000000000002</v>
      </c>
      <c r="G16" s="66">
        <f t="shared" si="1"/>
        <v>23</v>
      </c>
      <c r="H16" s="65">
        <f>VLOOKUP($A16,'Return Data'!$B$7:$R$2292,11,0)</f>
        <v>3.5987</v>
      </c>
      <c r="I16" s="66">
        <f t="shared" si="2"/>
        <v>4</v>
      </c>
      <c r="J16" s="65">
        <f>VLOOKUP($A16,'Return Data'!$B$7:$R$2292,12,0)</f>
        <v>3.71</v>
      </c>
      <c r="K16" s="66">
        <f t="shared" si="3"/>
        <v>3</v>
      </c>
      <c r="L16" s="65">
        <f>VLOOKUP($A16,'Return Data'!$B$7:$R$2292,13,0)</f>
        <v>4.8491</v>
      </c>
      <c r="M16" s="66">
        <f t="shared" si="4"/>
        <v>7</v>
      </c>
      <c r="N16" s="65">
        <f>VLOOKUP($A16,'Return Data'!$B$7:$R$2292,17,0)</f>
        <v>6.8033000000000001</v>
      </c>
      <c r="O16" s="66">
        <f t="shared" si="5"/>
        <v>6</v>
      </c>
      <c r="P16" s="65">
        <f>VLOOKUP($A16,'Return Data'!$B$7:$R$2292,14,0)</f>
        <v>9.3179999999999996</v>
      </c>
      <c r="Q16" s="66">
        <f t="shared" si="6"/>
        <v>9</v>
      </c>
      <c r="R16" s="65">
        <f>VLOOKUP($A16,'Return Data'!$B$7:$R$2292,16,0)</f>
        <v>8.9216999999999995</v>
      </c>
      <c r="S16" s="67">
        <f t="shared" si="7"/>
        <v>10</v>
      </c>
    </row>
    <row r="17" spans="1:19" x14ac:dyDescent="0.3">
      <c r="A17" s="82" t="s">
        <v>1333</v>
      </c>
      <c r="B17" s="64">
        <f>VLOOKUP($A17,'Return Data'!$B$7:$R$2292,3,0)</f>
        <v>44616</v>
      </c>
      <c r="C17" s="65">
        <f>VLOOKUP($A17,'Return Data'!$B$7:$R$2292,4,0)</f>
        <v>18.479900000000001</v>
      </c>
      <c r="D17" s="65">
        <f>VLOOKUP($A17,'Return Data'!$B$7:$R$2292,9,0)</f>
        <v>2.0678999999999998</v>
      </c>
      <c r="E17" s="66">
        <f t="shared" si="0"/>
        <v>12</v>
      </c>
      <c r="F17" s="65">
        <f>VLOOKUP($A17,'Return Data'!$B$7:$R$2292,10,0)</f>
        <v>-2.5554000000000001</v>
      </c>
      <c r="G17" s="66">
        <f t="shared" si="1"/>
        <v>18</v>
      </c>
      <c r="H17" s="65">
        <f>VLOOKUP($A17,'Return Data'!$B$7:$R$2292,11,0)</f>
        <v>0.50800000000000001</v>
      </c>
      <c r="I17" s="66">
        <f t="shared" si="2"/>
        <v>22</v>
      </c>
      <c r="J17" s="65">
        <f>VLOOKUP($A17,'Return Data'!$B$7:$R$2292,12,0)</f>
        <v>1.1645000000000001</v>
      </c>
      <c r="K17" s="66">
        <f t="shared" si="3"/>
        <v>22</v>
      </c>
      <c r="L17" s="65">
        <f>VLOOKUP($A17,'Return Data'!$B$7:$R$2292,13,0)</f>
        <v>3.4986999999999999</v>
      </c>
      <c r="M17" s="66">
        <f t="shared" si="4"/>
        <v>18</v>
      </c>
      <c r="N17" s="65">
        <f>VLOOKUP($A17,'Return Data'!$B$7:$R$2292,17,0)</f>
        <v>4.3091999999999997</v>
      </c>
      <c r="O17" s="66">
        <f t="shared" si="5"/>
        <v>21</v>
      </c>
      <c r="P17" s="65">
        <f>VLOOKUP($A17,'Return Data'!$B$7:$R$2292,14,0)</f>
        <v>6.2744</v>
      </c>
      <c r="Q17" s="66">
        <f t="shared" si="6"/>
        <v>24</v>
      </c>
      <c r="R17" s="65">
        <f>VLOOKUP($A17,'Return Data'!$B$7:$R$2292,16,0)</f>
        <v>6.8685999999999998</v>
      </c>
      <c r="S17" s="67">
        <f t="shared" si="7"/>
        <v>24</v>
      </c>
    </row>
    <row r="18" spans="1:19" x14ac:dyDescent="0.3">
      <c r="A18" s="82" t="s">
        <v>1334</v>
      </c>
      <c r="B18" s="64">
        <f>VLOOKUP($A18,'Return Data'!$B$7:$R$2292,3,0)</f>
        <v>44616</v>
      </c>
      <c r="C18" s="65">
        <f>VLOOKUP($A18,'Return Data'!$B$7:$R$2292,4,0)</f>
        <v>30.3445</v>
      </c>
      <c r="D18" s="65">
        <f>VLOOKUP($A18,'Return Data'!$B$7:$R$2292,9,0)</f>
        <v>9.2683999999999997</v>
      </c>
      <c r="E18" s="66">
        <f t="shared" si="0"/>
        <v>1</v>
      </c>
      <c r="F18" s="65">
        <f>VLOOKUP($A18,'Return Data'!$B$7:$R$2292,10,0)</f>
        <v>2.7740999999999998</v>
      </c>
      <c r="G18" s="66">
        <f t="shared" si="1"/>
        <v>1</v>
      </c>
      <c r="H18" s="65">
        <f>VLOOKUP($A18,'Return Data'!$B$7:$R$2292,11,0)</f>
        <v>3.9437000000000002</v>
      </c>
      <c r="I18" s="66">
        <f t="shared" si="2"/>
        <v>2</v>
      </c>
      <c r="J18" s="65">
        <f>VLOOKUP($A18,'Return Data'!$B$7:$R$2292,12,0)</f>
        <v>4.1191000000000004</v>
      </c>
      <c r="K18" s="66">
        <f t="shared" si="3"/>
        <v>2</v>
      </c>
      <c r="L18" s="65">
        <f>VLOOKUP($A18,'Return Data'!$B$7:$R$2292,13,0)</f>
        <v>5.4504000000000001</v>
      </c>
      <c r="M18" s="66">
        <f t="shared" si="4"/>
        <v>3</v>
      </c>
      <c r="N18" s="65">
        <f>VLOOKUP($A18,'Return Data'!$B$7:$R$2292,17,0)</f>
        <v>7.0772000000000004</v>
      </c>
      <c r="O18" s="66">
        <f t="shared" si="5"/>
        <v>2</v>
      </c>
      <c r="P18" s="65">
        <f>VLOOKUP($A18,'Return Data'!$B$7:$R$2292,14,0)</f>
        <v>10.391299999999999</v>
      </c>
      <c r="Q18" s="66">
        <f t="shared" si="6"/>
        <v>1</v>
      </c>
      <c r="R18" s="65">
        <f>VLOOKUP($A18,'Return Data'!$B$7:$R$2292,16,0)</f>
        <v>9.5738000000000003</v>
      </c>
      <c r="S18" s="67">
        <f t="shared" si="7"/>
        <v>5</v>
      </c>
    </row>
    <row r="19" spans="1:19" x14ac:dyDescent="0.3">
      <c r="A19" s="82" t="s">
        <v>1337</v>
      </c>
      <c r="B19" s="64">
        <f>VLOOKUP($A19,'Return Data'!$B$7:$R$2292,3,0)</f>
        <v>44616</v>
      </c>
      <c r="C19" s="65">
        <f>VLOOKUP($A19,'Return Data'!$B$7:$R$2292,4,0)</f>
        <v>2439.0596</v>
      </c>
      <c r="D19" s="65">
        <f>VLOOKUP($A19,'Return Data'!$B$7:$R$2292,9,0)</f>
        <v>-1.2715000000000001</v>
      </c>
      <c r="E19" s="66">
        <f t="shared" si="0"/>
        <v>22</v>
      </c>
      <c r="F19" s="65">
        <f>VLOOKUP($A19,'Return Data'!$B$7:$R$2292,10,0)</f>
        <v>-2.0621999999999998</v>
      </c>
      <c r="G19" s="66">
        <f t="shared" si="1"/>
        <v>16</v>
      </c>
      <c r="H19" s="65">
        <f>VLOOKUP($A19,'Return Data'!$B$7:$R$2292,11,0)</f>
        <v>1.5058</v>
      </c>
      <c r="I19" s="66">
        <f t="shared" si="2"/>
        <v>18</v>
      </c>
      <c r="J19" s="65">
        <f>VLOOKUP($A19,'Return Data'!$B$7:$R$2292,12,0)</f>
        <v>1.1293</v>
      </c>
      <c r="K19" s="66">
        <f t="shared" si="3"/>
        <v>23</v>
      </c>
      <c r="L19" s="65">
        <f>VLOOKUP($A19,'Return Data'!$B$7:$R$2292,13,0)</f>
        <v>2.4281000000000001</v>
      </c>
      <c r="M19" s="66">
        <f t="shared" si="4"/>
        <v>23</v>
      </c>
      <c r="N19" s="65">
        <f>VLOOKUP($A19,'Return Data'!$B$7:$R$2292,17,0)</f>
        <v>3.6288</v>
      </c>
      <c r="O19" s="66">
        <f t="shared" si="5"/>
        <v>24</v>
      </c>
      <c r="P19" s="65">
        <f>VLOOKUP($A19,'Return Data'!$B$7:$R$2292,14,0)</f>
        <v>6.6786000000000003</v>
      </c>
      <c r="Q19" s="66">
        <f t="shared" si="6"/>
        <v>23</v>
      </c>
      <c r="R19" s="65">
        <f>VLOOKUP($A19,'Return Data'!$B$7:$R$2292,16,0)</f>
        <v>7.6223999999999998</v>
      </c>
      <c r="S19" s="67">
        <f t="shared" si="7"/>
        <v>23</v>
      </c>
    </row>
    <row r="20" spans="1:19" x14ac:dyDescent="0.3">
      <c r="A20" s="82" t="s">
        <v>1338</v>
      </c>
      <c r="B20" s="64">
        <f>VLOOKUP($A20,'Return Data'!$B$7:$R$2292,3,0)</f>
        <v>44616</v>
      </c>
      <c r="C20" s="65">
        <f>VLOOKUP($A20,'Return Data'!$B$7:$R$2292,4,0)</f>
        <v>87.702399999999997</v>
      </c>
      <c r="D20" s="65">
        <f>VLOOKUP($A20,'Return Data'!$B$7:$R$2292,9,0)</f>
        <v>-0.26579999999999998</v>
      </c>
      <c r="E20" s="66">
        <f t="shared" si="0"/>
        <v>20</v>
      </c>
      <c r="F20" s="65">
        <f>VLOOKUP($A20,'Return Data'!$B$7:$R$2292,10,0)</f>
        <v>-1.1924999999999999</v>
      </c>
      <c r="G20" s="66">
        <f t="shared" si="1"/>
        <v>14</v>
      </c>
      <c r="H20" s="65">
        <f>VLOOKUP($A20,'Return Data'!$B$7:$R$2292,11,0)</f>
        <v>2.6301000000000001</v>
      </c>
      <c r="I20" s="66">
        <f t="shared" si="2"/>
        <v>12</v>
      </c>
      <c r="J20" s="65">
        <f>VLOOKUP($A20,'Return Data'!$B$7:$R$2292,12,0)</f>
        <v>3.6088</v>
      </c>
      <c r="K20" s="66">
        <f t="shared" si="3"/>
        <v>5</v>
      </c>
      <c r="L20" s="65">
        <f>VLOOKUP($A20,'Return Data'!$B$7:$R$2292,13,0)</f>
        <v>4.8722000000000003</v>
      </c>
      <c r="M20" s="66">
        <f t="shared" si="4"/>
        <v>6</v>
      </c>
      <c r="N20" s="65">
        <f>VLOOKUP($A20,'Return Data'!$B$7:$R$2292,17,0)</f>
        <v>7.0228999999999999</v>
      </c>
      <c r="O20" s="66">
        <f t="shared" si="5"/>
        <v>4</v>
      </c>
      <c r="P20" s="65">
        <f>VLOOKUP($A20,'Return Data'!$B$7:$R$2292,14,0)</f>
        <v>9.2621000000000002</v>
      </c>
      <c r="Q20" s="66">
        <f t="shared" si="6"/>
        <v>11</v>
      </c>
      <c r="R20" s="65">
        <f>VLOOKUP($A20,'Return Data'!$B$7:$R$2292,16,0)</f>
        <v>8.7339000000000002</v>
      </c>
      <c r="S20" s="67">
        <f t="shared" si="7"/>
        <v>12</v>
      </c>
    </row>
    <row r="21" spans="1:19" x14ac:dyDescent="0.3">
      <c r="A21" s="82" t="s">
        <v>1340</v>
      </c>
      <c r="B21" s="64">
        <f>VLOOKUP($A21,'Return Data'!$B$7:$R$2292,3,0)</f>
        <v>44616</v>
      </c>
      <c r="C21" s="65">
        <f>VLOOKUP($A21,'Return Data'!$B$7:$R$2292,4,0)</f>
        <v>59.883299999999998</v>
      </c>
      <c r="D21" s="65">
        <f>VLOOKUP($A21,'Return Data'!$B$7:$R$2292,9,0)</f>
        <v>-0.72109999999999996</v>
      </c>
      <c r="E21" s="66">
        <f t="shared" si="0"/>
        <v>21</v>
      </c>
      <c r="F21" s="65">
        <f>VLOOKUP($A21,'Return Data'!$B$7:$R$2292,10,0)</f>
        <v>-2.8161</v>
      </c>
      <c r="G21" s="66">
        <f t="shared" si="1"/>
        <v>21</v>
      </c>
      <c r="H21" s="65">
        <f>VLOOKUP($A21,'Return Data'!$B$7:$R$2292,11,0)</f>
        <v>0.84130000000000005</v>
      </c>
      <c r="I21" s="66">
        <f t="shared" si="2"/>
        <v>20</v>
      </c>
      <c r="J21" s="65">
        <f>VLOOKUP($A21,'Return Data'!$B$7:$R$2292,12,0)</f>
        <v>1.8008999999999999</v>
      </c>
      <c r="K21" s="66">
        <f t="shared" si="3"/>
        <v>20</v>
      </c>
      <c r="L21" s="65">
        <f>VLOOKUP($A21,'Return Data'!$B$7:$R$2292,13,0)</f>
        <v>3.3536000000000001</v>
      </c>
      <c r="M21" s="66">
        <f t="shared" si="4"/>
        <v>20</v>
      </c>
      <c r="N21" s="65">
        <f>VLOOKUP($A21,'Return Data'!$B$7:$R$2292,17,0)</f>
        <v>5.5369999999999999</v>
      </c>
      <c r="O21" s="66">
        <f t="shared" si="5"/>
        <v>13</v>
      </c>
      <c r="P21" s="65">
        <f>VLOOKUP($A21,'Return Data'!$B$7:$R$2292,14,0)</f>
        <v>7.7138999999999998</v>
      </c>
      <c r="Q21" s="66">
        <f t="shared" si="6"/>
        <v>17</v>
      </c>
      <c r="R21" s="65">
        <f>VLOOKUP($A21,'Return Data'!$B$7:$R$2292,16,0)</f>
        <v>9.2638999999999996</v>
      </c>
      <c r="S21" s="67">
        <f t="shared" si="7"/>
        <v>9</v>
      </c>
    </row>
    <row r="22" spans="1:19" x14ac:dyDescent="0.3">
      <c r="A22" s="82" t="s">
        <v>1342</v>
      </c>
      <c r="B22" s="64">
        <f>VLOOKUP($A22,'Return Data'!$B$7:$R$2292,3,0)</f>
        <v>44616</v>
      </c>
      <c r="C22" s="65">
        <f>VLOOKUP($A22,'Return Data'!$B$7:$R$2292,4,0)</f>
        <v>52.8523</v>
      </c>
      <c r="D22" s="65">
        <f>VLOOKUP($A22,'Return Data'!$B$7:$R$2292,9,0)</f>
        <v>2.4333</v>
      </c>
      <c r="E22" s="66">
        <f t="shared" si="0"/>
        <v>10</v>
      </c>
      <c r="F22" s="65">
        <f>VLOOKUP($A22,'Return Data'!$B$7:$R$2292,10,0)</f>
        <v>1.7818000000000001</v>
      </c>
      <c r="G22" s="66">
        <f t="shared" si="1"/>
        <v>5</v>
      </c>
      <c r="H22" s="65">
        <f>VLOOKUP($A22,'Return Data'!$B$7:$R$2292,11,0)</f>
        <v>2.1562000000000001</v>
      </c>
      <c r="I22" s="66">
        <f t="shared" si="2"/>
        <v>14</v>
      </c>
      <c r="J22" s="65">
        <f>VLOOKUP($A22,'Return Data'!$B$7:$R$2292,12,0)</f>
        <v>2.2547000000000001</v>
      </c>
      <c r="K22" s="66">
        <f t="shared" si="3"/>
        <v>16</v>
      </c>
      <c r="L22" s="65">
        <f>VLOOKUP($A22,'Return Data'!$B$7:$R$2292,13,0)</f>
        <v>3.8868</v>
      </c>
      <c r="M22" s="66">
        <f t="shared" si="4"/>
        <v>16</v>
      </c>
      <c r="N22" s="65">
        <f>VLOOKUP($A22,'Return Data'!$B$7:$R$2292,17,0)</f>
        <v>5.8520000000000003</v>
      </c>
      <c r="O22" s="66">
        <f t="shared" si="5"/>
        <v>11</v>
      </c>
      <c r="P22" s="65">
        <f>VLOOKUP($A22,'Return Data'!$B$7:$R$2292,14,0)</f>
        <v>8.3187999999999995</v>
      </c>
      <c r="Q22" s="66">
        <f t="shared" si="6"/>
        <v>13</v>
      </c>
      <c r="R22" s="65">
        <f>VLOOKUP($A22,'Return Data'!$B$7:$R$2292,16,0)</f>
        <v>7.9909999999999997</v>
      </c>
      <c r="S22" s="67">
        <f t="shared" si="7"/>
        <v>20</v>
      </c>
    </row>
    <row r="23" spans="1:19" x14ac:dyDescent="0.3">
      <c r="A23" s="82" t="s">
        <v>1345</v>
      </c>
      <c r="B23" s="64">
        <f>VLOOKUP($A23,'Return Data'!$B$7:$R$2292,3,0)</f>
        <v>44616</v>
      </c>
      <c r="C23" s="65">
        <f>VLOOKUP($A23,'Return Data'!$B$7:$R$2292,4,0)</f>
        <v>34.002400000000002</v>
      </c>
      <c r="D23" s="65">
        <f>VLOOKUP($A23,'Return Data'!$B$7:$R$2292,9,0)</f>
        <v>4.3898000000000001</v>
      </c>
      <c r="E23" s="66">
        <f t="shared" si="0"/>
        <v>5</v>
      </c>
      <c r="F23" s="65">
        <f>VLOOKUP($A23,'Return Data'!$B$7:$R$2292,10,0)</f>
        <v>-7.9299999999999995E-2</v>
      </c>
      <c r="G23" s="66">
        <f t="shared" si="1"/>
        <v>10</v>
      </c>
      <c r="H23" s="65">
        <f>VLOOKUP($A23,'Return Data'!$B$7:$R$2292,11,0)</f>
        <v>3.1873</v>
      </c>
      <c r="I23" s="66">
        <f t="shared" si="2"/>
        <v>8</v>
      </c>
      <c r="J23" s="65">
        <f>VLOOKUP($A23,'Return Data'!$B$7:$R$2292,12,0)</f>
        <v>3.1966000000000001</v>
      </c>
      <c r="K23" s="66">
        <f t="shared" si="3"/>
        <v>9</v>
      </c>
      <c r="L23" s="65">
        <f>VLOOKUP($A23,'Return Data'!$B$7:$R$2292,13,0)</f>
        <v>4.8369999999999997</v>
      </c>
      <c r="M23" s="66">
        <f t="shared" si="4"/>
        <v>8</v>
      </c>
      <c r="N23" s="65">
        <f>VLOOKUP($A23,'Return Data'!$B$7:$R$2292,17,0)</f>
        <v>5.9248000000000003</v>
      </c>
      <c r="O23" s="66">
        <f t="shared" si="5"/>
        <v>10</v>
      </c>
      <c r="P23" s="65">
        <f>VLOOKUP($A23,'Return Data'!$B$7:$R$2292,14,0)</f>
        <v>9.2866999999999997</v>
      </c>
      <c r="Q23" s="66">
        <f t="shared" si="6"/>
        <v>10</v>
      </c>
      <c r="R23" s="65">
        <f>VLOOKUP($A23,'Return Data'!$B$7:$R$2292,16,0)</f>
        <v>10.1286</v>
      </c>
      <c r="S23" s="67">
        <f t="shared" si="7"/>
        <v>1</v>
      </c>
    </row>
    <row r="24" spans="1:19" x14ac:dyDescent="0.3">
      <c r="A24" s="82" t="s">
        <v>1347</v>
      </c>
      <c r="B24" s="64">
        <f>VLOOKUP($A24,'Return Data'!$B$7:$R$2292,3,0)</f>
        <v>44616</v>
      </c>
      <c r="C24" s="65">
        <f>VLOOKUP($A24,'Return Data'!$B$7:$R$2292,4,0)</f>
        <v>25.676500000000001</v>
      </c>
      <c r="D24" s="65">
        <f>VLOOKUP($A24,'Return Data'!$B$7:$R$2292,9,0)</f>
        <v>0.26600000000000001</v>
      </c>
      <c r="E24" s="66">
        <f t="shared" si="0"/>
        <v>19</v>
      </c>
      <c r="F24" s="65">
        <f>VLOOKUP($A24,'Return Data'!$B$7:$R$2292,10,0)</f>
        <v>-8.0299999999999996E-2</v>
      </c>
      <c r="G24" s="66">
        <f t="shared" si="1"/>
        <v>11</v>
      </c>
      <c r="H24" s="65">
        <f>VLOOKUP($A24,'Return Data'!$B$7:$R$2292,11,0)</f>
        <v>2.7557</v>
      </c>
      <c r="I24" s="66">
        <f t="shared" si="2"/>
        <v>11</v>
      </c>
      <c r="J24" s="65">
        <f>VLOOKUP($A24,'Return Data'!$B$7:$R$2292,12,0)</f>
        <v>3.1113</v>
      </c>
      <c r="K24" s="66">
        <f t="shared" si="3"/>
        <v>10</v>
      </c>
      <c r="L24" s="65">
        <f>VLOOKUP($A24,'Return Data'!$B$7:$R$2292,13,0)</f>
        <v>4.9610000000000003</v>
      </c>
      <c r="M24" s="66">
        <f t="shared" si="4"/>
        <v>4</v>
      </c>
      <c r="N24" s="65">
        <f>VLOOKUP($A24,'Return Data'!$B$7:$R$2292,17,0)</f>
        <v>5.5933999999999999</v>
      </c>
      <c r="O24" s="66">
        <f t="shared" si="5"/>
        <v>12</v>
      </c>
      <c r="P24" s="65">
        <f>VLOOKUP($A24,'Return Data'!$B$7:$R$2292,14,0)</f>
        <v>8.1271000000000004</v>
      </c>
      <c r="Q24" s="66">
        <f t="shared" si="6"/>
        <v>15</v>
      </c>
      <c r="R24" s="65">
        <f>VLOOKUP($A24,'Return Data'!$B$7:$R$2292,16,0)</f>
        <v>8.0117999999999991</v>
      </c>
      <c r="S24" s="67">
        <f t="shared" si="7"/>
        <v>19</v>
      </c>
    </row>
    <row r="25" spans="1:19" x14ac:dyDescent="0.3">
      <c r="A25" s="82" t="s">
        <v>1348</v>
      </c>
      <c r="B25" s="64">
        <f>VLOOKUP($A25,'Return Data'!$B$7:$R$2292,3,0)</f>
        <v>44616</v>
      </c>
      <c r="C25" s="65">
        <f>VLOOKUP($A25,'Return Data'!$B$7:$R$2292,4,0)</f>
        <v>54.173400000000001</v>
      </c>
      <c r="D25" s="65">
        <f>VLOOKUP($A25,'Return Data'!$B$7:$R$2292,9,0)</f>
        <v>1.1879</v>
      </c>
      <c r="E25" s="66">
        <f t="shared" si="0"/>
        <v>14</v>
      </c>
      <c r="F25" s="65">
        <f>VLOOKUP($A25,'Return Data'!$B$7:$R$2292,10,0)</f>
        <v>1.3883000000000001</v>
      </c>
      <c r="G25" s="66">
        <f t="shared" si="1"/>
        <v>6</v>
      </c>
      <c r="H25" s="65">
        <f>VLOOKUP($A25,'Return Data'!$B$7:$R$2292,11,0)</f>
        <v>3.2149999999999999</v>
      </c>
      <c r="I25" s="66">
        <f t="shared" si="2"/>
        <v>6</v>
      </c>
      <c r="J25" s="65">
        <f>VLOOKUP($A25,'Return Data'!$B$7:$R$2292,12,0)</f>
        <v>3.3048999999999999</v>
      </c>
      <c r="K25" s="66">
        <f t="shared" si="3"/>
        <v>8</v>
      </c>
      <c r="L25" s="65">
        <f>VLOOKUP($A25,'Return Data'!$B$7:$R$2292,13,0)</f>
        <v>4.4725000000000001</v>
      </c>
      <c r="M25" s="66">
        <f t="shared" si="4"/>
        <v>11</v>
      </c>
      <c r="N25" s="65">
        <f>VLOOKUP($A25,'Return Data'!$B$7:$R$2292,17,0)</f>
        <v>6.2866999999999997</v>
      </c>
      <c r="O25" s="66">
        <f t="shared" si="5"/>
        <v>9</v>
      </c>
      <c r="P25" s="65">
        <f>VLOOKUP($A25,'Return Data'!$B$7:$R$2292,14,0)</f>
        <v>9.6173999999999999</v>
      </c>
      <c r="Q25" s="66">
        <f t="shared" si="6"/>
        <v>5</v>
      </c>
      <c r="R25" s="65">
        <f>VLOOKUP($A25,'Return Data'!$B$7:$R$2292,16,0)</f>
        <v>9.7505000000000006</v>
      </c>
      <c r="S25" s="67">
        <f t="shared" si="7"/>
        <v>2</v>
      </c>
    </row>
    <row r="26" spans="1:19" x14ac:dyDescent="0.3">
      <c r="A26" s="82" t="s">
        <v>1350</v>
      </c>
      <c r="B26" s="64">
        <f>VLOOKUP($A26,'Return Data'!$B$7:$R$2292,3,0)</f>
        <v>44616</v>
      </c>
      <c r="C26" s="65">
        <f>VLOOKUP($A26,'Return Data'!$B$7:$R$2292,4,0)</f>
        <v>67.861400000000003</v>
      </c>
      <c r="D26" s="65">
        <f>VLOOKUP($A26,'Return Data'!$B$7:$R$2292,9,0)</f>
        <v>3.2639</v>
      </c>
      <c r="E26" s="66">
        <f t="shared" si="0"/>
        <v>7</v>
      </c>
      <c r="F26" s="65">
        <f>VLOOKUP($A26,'Return Data'!$B$7:$R$2292,10,0)</f>
        <v>-1.6308</v>
      </c>
      <c r="G26" s="66">
        <f t="shared" si="1"/>
        <v>15</v>
      </c>
      <c r="H26" s="65">
        <f>VLOOKUP($A26,'Return Data'!$B$7:$R$2292,11,0)</f>
        <v>1.6747000000000001</v>
      </c>
      <c r="I26" s="66">
        <f t="shared" si="2"/>
        <v>16</v>
      </c>
      <c r="J26" s="65">
        <f>VLOOKUP($A26,'Return Data'!$B$7:$R$2292,12,0)</f>
        <v>1.9950000000000001</v>
      </c>
      <c r="K26" s="66">
        <f t="shared" si="3"/>
        <v>19</v>
      </c>
      <c r="L26" s="65">
        <f>VLOOKUP($A26,'Return Data'!$B$7:$R$2292,13,0)</f>
        <v>3.3738000000000001</v>
      </c>
      <c r="M26" s="66">
        <f t="shared" si="4"/>
        <v>19</v>
      </c>
      <c r="N26" s="65">
        <f>VLOOKUP($A26,'Return Data'!$B$7:$R$2292,17,0)</f>
        <v>4.3173000000000004</v>
      </c>
      <c r="O26" s="66">
        <f t="shared" si="5"/>
        <v>20</v>
      </c>
      <c r="P26" s="65">
        <f>VLOOKUP($A26,'Return Data'!$B$7:$R$2292,14,0)</f>
        <v>7.3006000000000002</v>
      </c>
      <c r="Q26" s="66">
        <f t="shared" si="6"/>
        <v>20</v>
      </c>
      <c r="R26" s="65">
        <f>VLOOKUP($A26,'Return Data'!$B$7:$R$2292,16,0)</f>
        <v>8.3678000000000008</v>
      </c>
      <c r="S26" s="67">
        <f t="shared" si="7"/>
        <v>15</v>
      </c>
    </row>
    <row r="27" spans="1:19" x14ac:dyDescent="0.3">
      <c r="A27" s="82" t="s">
        <v>1352</v>
      </c>
      <c r="B27" s="64">
        <f>VLOOKUP($A27,'Return Data'!$B$7:$R$2292,3,0)</f>
        <v>44616</v>
      </c>
      <c r="C27" s="65">
        <f>VLOOKUP($A27,'Return Data'!$B$7:$R$2292,4,0)</f>
        <v>51.544800000000002</v>
      </c>
      <c r="D27" s="65">
        <f>VLOOKUP($A27,'Return Data'!$B$7:$R$2292,9,0)</f>
        <v>-3.9113000000000002</v>
      </c>
      <c r="E27" s="66">
        <f t="shared" si="0"/>
        <v>23</v>
      </c>
      <c r="F27" s="65">
        <f>VLOOKUP($A27,'Return Data'!$B$7:$R$2292,10,0)</f>
        <v>-2.5800999999999998</v>
      </c>
      <c r="G27" s="66">
        <f t="shared" si="1"/>
        <v>19</v>
      </c>
      <c r="H27" s="65">
        <f>VLOOKUP($A27,'Return Data'!$B$7:$R$2292,11,0)</f>
        <v>0.81299999999999994</v>
      </c>
      <c r="I27" s="66">
        <f t="shared" si="2"/>
        <v>21</v>
      </c>
      <c r="J27" s="65">
        <f>VLOOKUP($A27,'Return Data'!$B$7:$R$2292,12,0)</f>
        <v>2.0268999999999999</v>
      </c>
      <c r="K27" s="66">
        <f t="shared" si="3"/>
        <v>18</v>
      </c>
      <c r="L27" s="65">
        <f>VLOOKUP($A27,'Return Data'!$B$7:$R$2292,13,0)</f>
        <v>3.1364000000000001</v>
      </c>
      <c r="M27" s="66">
        <f t="shared" si="4"/>
        <v>22</v>
      </c>
      <c r="N27" s="65">
        <f>VLOOKUP($A27,'Return Data'!$B$7:$R$2292,17,0)</f>
        <v>4.8680000000000003</v>
      </c>
      <c r="O27" s="66">
        <f t="shared" si="5"/>
        <v>19</v>
      </c>
      <c r="P27" s="65">
        <f>VLOOKUP($A27,'Return Data'!$B$7:$R$2292,14,0)</f>
        <v>8.1662999999999997</v>
      </c>
      <c r="Q27" s="66">
        <f t="shared" si="6"/>
        <v>14</v>
      </c>
      <c r="R27" s="65">
        <f>VLOOKUP($A27,'Return Data'!$B$7:$R$2292,16,0)</f>
        <v>8.7913999999999994</v>
      </c>
      <c r="S27" s="67">
        <f t="shared" si="7"/>
        <v>11</v>
      </c>
    </row>
    <row r="28" spans="1:19" x14ac:dyDescent="0.3">
      <c r="A28" s="82" t="s">
        <v>850</v>
      </c>
      <c r="B28" s="64">
        <f>VLOOKUP($A28,'Return Data'!$B$7:$R$2292,3,0)</f>
        <v>44616</v>
      </c>
      <c r="C28" s="65">
        <f>VLOOKUP($A28,'Return Data'!$B$7:$R$2292,4,0)</f>
        <v>17.764800000000001</v>
      </c>
      <c r="D28" s="65">
        <f>VLOOKUP($A28,'Return Data'!$B$7:$R$2292,9,0)</f>
        <v>-4.6673</v>
      </c>
      <c r="E28" s="66">
        <f t="shared" si="0"/>
        <v>24</v>
      </c>
      <c r="F28" s="65">
        <f>VLOOKUP($A28,'Return Data'!$B$7:$R$2292,10,0)</f>
        <v>-5.1666999999999996</v>
      </c>
      <c r="G28" s="66">
        <f t="shared" si="1"/>
        <v>24</v>
      </c>
      <c r="H28" s="65">
        <f>VLOOKUP($A28,'Return Data'!$B$7:$R$2292,11,0)</f>
        <v>-1.3474999999999999</v>
      </c>
      <c r="I28" s="66">
        <f t="shared" si="2"/>
        <v>24</v>
      </c>
      <c r="J28" s="65">
        <f>VLOOKUP($A28,'Return Data'!$B$7:$R$2292,12,0)</f>
        <v>-2.4599000000000002</v>
      </c>
      <c r="K28" s="66">
        <f t="shared" si="3"/>
        <v>24</v>
      </c>
      <c r="L28" s="65">
        <f>VLOOKUP($A28,'Return Data'!$B$7:$R$2292,13,0)</f>
        <v>0.80059999999999998</v>
      </c>
      <c r="M28" s="66">
        <f t="shared" si="4"/>
        <v>24</v>
      </c>
      <c r="N28" s="65">
        <f>VLOOKUP($A28,'Return Data'!$B$7:$R$2292,17,0)</f>
        <v>4.1167999999999996</v>
      </c>
      <c r="O28" s="66">
        <f t="shared" si="5"/>
        <v>23</v>
      </c>
      <c r="P28" s="65">
        <f>VLOOKUP($A28,'Return Data'!$B$7:$R$2292,14,0)</f>
        <v>7.5262000000000002</v>
      </c>
      <c r="Q28" s="66">
        <f t="shared" si="6"/>
        <v>19</v>
      </c>
      <c r="R28" s="65">
        <f>VLOOKUP($A28,'Return Data'!$B$7:$R$2292,16,0)</f>
        <v>8.0531000000000006</v>
      </c>
      <c r="S28" s="67">
        <f t="shared" si="7"/>
        <v>18</v>
      </c>
    </row>
    <row r="29" spans="1:19" x14ac:dyDescent="0.3">
      <c r="A29" s="82" t="s">
        <v>853</v>
      </c>
      <c r="B29" s="64">
        <f>VLOOKUP($A29,'Return Data'!$B$7:$R$2292,3,0)</f>
        <v>44616</v>
      </c>
      <c r="C29" s="65">
        <f>VLOOKUP($A29,'Return Data'!$B$7:$R$2292,4,0)</f>
        <v>19.913699999999999</v>
      </c>
      <c r="D29" s="65">
        <f>VLOOKUP($A29,'Return Data'!$B$7:$R$2292,9,0)</f>
        <v>3.0232000000000001</v>
      </c>
      <c r="E29" s="66">
        <f t="shared" si="0"/>
        <v>9</v>
      </c>
      <c r="F29" s="65">
        <f>VLOOKUP($A29,'Return Data'!$B$7:$R$2292,10,0)</f>
        <v>-2.6027</v>
      </c>
      <c r="G29" s="66">
        <f t="shared" si="1"/>
        <v>20</v>
      </c>
      <c r="H29" s="65">
        <f>VLOOKUP($A29,'Return Data'!$B$7:$R$2292,11,0)</f>
        <v>1.4843</v>
      </c>
      <c r="I29" s="66">
        <f t="shared" si="2"/>
        <v>19</v>
      </c>
      <c r="J29" s="65">
        <f>VLOOKUP($A29,'Return Data'!$B$7:$R$2292,12,0)</f>
        <v>2.2339000000000002</v>
      </c>
      <c r="K29" s="66">
        <f t="shared" si="3"/>
        <v>17</v>
      </c>
      <c r="L29" s="65">
        <f>VLOOKUP($A29,'Return Data'!$B$7:$R$2292,13,0)</f>
        <v>4.2836999999999996</v>
      </c>
      <c r="M29" s="66">
        <f t="shared" si="4"/>
        <v>12</v>
      </c>
      <c r="N29" s="65">
        <f>VLOOKUP($A29,'Return Data'!$B$7:$R$2292,17,0)</f>
        <v>6.3886000000000003</v>
      </c>
      <c r="O29" s="66">
        <f t="shared" si="5"/>
        <v>8</v>
      </c>
      <c r="P29" s="65">
        <f>VLOOKUP($A29,'Return Data'!$B$7:$R$2292,14,0)</f>
        <v>9.7158999999999995</v>
      </c>
      <c r="Q29" s="66">
        <f t="shared" si="6"/>
        <v>4</v>
      </c>
      <c r="R29" s="65">
        <f>VLOOKUP($A29,'Return Data'!$B$7:$R$2292,16,0)</f>
        <v>9.6766000000000005</v>
      </c>
      <c r="S29" s="67">
        <f t="shared" si="7"/>
        <v>4</v>
      </c>
    </row>
    <row r="30" spans="1:19" x14ac:dyDescent="0.3">
      <c r="A30" s="82" t="s">
        <v>854</v>
      </c>
      <c r="B30" s="64">
        <f>VLOOKUP($A30,'Return Data'!$B$7:$R$2292,3,0)</f>
        <v>44616</v>
      </c>
      <c r="C30" s="65">
        <f>VLOOKUP($A30,'Return Data'!$B$7:$R$2292,4,0)</f>
        <v>36.685299999999998</v>
      </c>
      <c r="D30" s="65">
        <f>VLOOKUP($A30,'Return Data'!$B$7:$R$2292,9,0)</f>
        <v>0.60050000000000003</v>
      </c>
      <c r="E30" s="66">
        <f t="shared" si="0"/>
        <v>17</v>
      </c>
      <c r="F30" s="65">
        <f>VLOOKUP($A30,'Return Data'!$B$7:$R$2292,10,0)</f>
        <v>-3.4083999999999999</v>
      </c>
      <c r="G30" s="66">
        <f t="shared" si="1"/>
        <v>22</v>
      </c>
      <c r="H30" s="65">
        <f>VLOOKUP($A30,'Return Data'!$B$7:$R$2292,11,0)</f>
        <v>5.2499999999999998E-2</v>
      </c>
      <c r="I30" s="66">
        <f t="shared" si="2"/>
        <v>23</v>
      </c>
      <c r="J30" s="65">
        <f>VLOOKUP($A30,'Return Data'!$B$7:$R$2292,12,0)</f>
        <v>1.2081</v>
      </c>
      <c r="K30" s="66">
        <f t="shared" si="3"/>
        <v>21</v>
      </c>
      <c r="L30" s="65">
        <f>VLOOKUP($A30,'Return Data'!$B$7:$R$2292,13,0)</f>
        <v>3.3205</v>
      </c>
      <c r="M30" s="66">
        <f t="shared" si="4"/>
        <v>21</v>
      </c>
      <c r="N30" s="65">
        <f>VLOOKUP($A30,'Return Data'!$B$7:$R$2292,17,0)</f>
        <v>5.3470000000000004</v>
      </c>
      <c r="O30" s="66">
        <f t="shared" si="5"/>
        <v>17</v>
      </c>
      <c r="P30" s="65">
        <f>VLOOKUP($A30,'Return Data'!$B$7:$R$2292,14,0)</f>
        <v>9.4786000000000001</v>
      </c>
      <c r="Q30" s="66">
        <f t="shared" si="6"/>
        <v>7</v>
      </c>
      <c r="R30" s="65">
        <f>VLOOKUP($A30,'Return Data'!$B$7:$R$2292,16,0)</f>
        <v>9.6959999999999997</v>
      </c>
      <c r="S30" s="67">
        <f t="shared" si="7"/>
        <v>3</v>
      </c>
    </row>
    <row r="31" spans="1:19" x14ac:dyDescent="0.3">
      <c r="A31" s="82" t="s">
        <v>856</v>
      </c>
      <c r="B31" s="64">
        <f>VLOOKUP($A31,'Return Data'!$B$7:$R$2292,3,0)</f>
        <v>44616</v>
      </c>
      <c r="C31" s="65">
        <f>VLOOKUP($A31,'Return Data'!$B$7:$R$2292,4,0)</f>
        <v>52.222099999999998</v>
      </c>
      <c r="D31" s="65">
        <f>VLOOKUP($A31,'Return Data'!$B$7:$R$2292,9,0)</f>
        <v>1.3836999999999999</v>
      </c>
      <c r="E31" s="66">
        <f t="shared" si="0"/>
        <v>13</v>
      </c>
      <c r="F31" s="65">
        <f>VLOOKUP($A31,'Return Data'!$B$7:$R$2292,10,0)</f>
        <v>-2.5430999999999999</v>
      </c>
      <c r="G31" s="66">
        <f t="shared" si="1"/>
        <v>17</v>
      </c>
      <c r="H31" s="65">
        <f>VLOOKUP($A31,'Return Data'!$B$7:$R$2292,11,0)</f>
        <v>1.6392</v>
      </c>
      <c r="I31" s="66">
        <f t="shared" si="2"/>
        <v>17</v>
      </c>
      <c r="J31" s="65">
        <f>VLOOKUP($A31,'Return Data'!$B$7:$R$2292,12,0)</f>
        <v>2.3767999999999998</v>
      </c>
      <c r="K31" s="66">
        <f t="shared" si="3"/>
        <v>15</v>
      </c>
      <c r="L31" s="65">
        <f>VLOOKUP($A31,'Return Data'!$B$7:$R$2292,13,0)</f>
        <v>4.2207999999999997</v>
      </c>
      <c r="M31" s="66">
        <f t="shared" si="4"/>
        <v>14</v>
      </c>
      <c r="N31" s="65">
        <f>VLOOKUP($A31,'Return Data'!$B$7:$R$2292,17,0)</f>
        <v>5.4024999999999999</v>
      </c>
      <c r="O31" s="66">
        <f t="shared" si="5"/>
        <v>16</v>
      </c>
      <c r="P31" s="65">
        <f>VLOOKUP($A31,'Return Data'!$B$7:$R$2292,14,0)</f>
        <v>8.7643000000000004</v>
      </c>
      <c r="Q31" s="66">
        <f t="shared" si="6"/>
        <v>12</v>
      </c>
      <c r="R31" s="65">
        <f>VLOOKUP($A31,'Return Data'!$B$7:$R$2292,16,0)</f>
        <v>9.51</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2.007425</v>
      </c>
      <c r="E33" s="88"/>
      <c r="F33" s="89">
        <f>AVERAGE(F8:F31)</f>
        <v>-0.74978333333333336</v>
      </c>
      <c r="G33" s="88"/>
      <c r="H33" s="89">
        <f>AVERAGE(H8:H31)</f>
        <v>2.2830375000000003</v>
      </c>
      <c r="I33" s="88"/>
      <c r="J33" s="89">
        <f>AVERAGE(J8:J31)</f>
        <v>2.5930416666666671</v>
      </c>
      <c r="K33" s="88"/>
      <c r="L33" s="89">
        <f>AVERAGE(L8:L31)</f>
        <v>4.2032291666666657</v>
      </c>
      <c r="M33" s="88"/>
      <c r="N33" s="89">
        <f>AVERAGE(N8:N31)</f>
        <v>5.7440458333333337</v>
      </c>
      <c r="O33" s="88"/>
      <c r="P33" s="89">
        <f>AVERAGE(P8:P31)</f>
        <v>8.5204041666666672</v>
      </c>
      <c r="Q33" s="88"/>
      <c r="R33" s="89">
        <f>AVERAGE(R8:R31)</f>
        <v>8.7002458333333319</v>
      </c>
      <c r="S33" s="90"/>
    </row>
    <row r="34" spans="1:19" x14ac:dyDescent="0.3">
      <c r="A34" s="87" t="s">
        <v>28</v>
      </c>
      <c r="B34" s="88"/>
      <c r="C34" s="88"/>
      <c r="D34" s="89">
        <f>MIN(D8:D31)</f>
        <v>-4.6673</v>
      </c>
      <c r="E34" s="88"/>
      <c r="F34" s="89">
        <f>MIN(F8:F31)</f>
        <v>-5.1666999999999996</v>
      </c>
      <c r="G34" s="88"/>
      <c r="H34" s="89">
        <f>MIN(H8:H31)</f>
        <v>-1.3474999999999999</v>
      </c>
      <c r="I34" s="88"/>
      <c r="J34" s="89">
        <f>MIN(J8:J31)</f>
        <v>-2.4599000000000002</v>
      </c>
      <c r="K34" s="88"/>
      <c r="L34" s="89">
        <f>MIN(L8:L31)</f>
        <v>0.80059999999999998</v>
      </c>
      <c r="M34" s="88"/>
      <c r="N34" s="89">
        <f>MIN(N8:N31)</f>
        <v>3.6288</v>
      </c>
      <c r="O34" s="88"/>
      <c r="P34" s="89">
        <f>MIN(P8:P31)</f>
        <v>6.2744</v>
      </c>
      <c r="Q34" s="88"/>
      <c r="R34" s="89">
        <f>MIN(R8:R31)</f>
        <v>6.8685999999999998</v>
      </c>
      <c r="S34" s="90"/>
    </row>
    <row r="35" spans="1:19" ht="15" thickBot="1" x14ac:dyDescent="0.35">
      <c r="A35" s="91" t="s">
        <v>29</v>
      </c>
      <c r="B35" s="92"/>
      <c r="C35" s="92"/>
      <c r="D35" s="93">
        <f>MAX(D8:D31)</f>
        <v>9.2683999999999997</v>
      </c>
      <c r="E35" s="92"/>
      <c r="F35" s="93">
        <f>MAX(F8:F31)</f>
        <v>2.7740999999999998</v>
      </c>
      <c r="G35" s="92"/>
      <c r="H35" s="93">
        <f>MAX(H8:H31)</f>
        <v>5.0746000000000002</v>
      </c>
      <c r="I35" s="92"/>
      <c r="J35" s="93">
        <f>MAX(J8:J31)</f>
        <v>4.8453999999999997</v>
      </c>
      <c r="K35" s="92"/>
      <c r="L35" s="93">
        <f>MAX(L8:L31)</f>
        <v>6.4823000000000004</v>
      </c>
      <c r="M35" s="92"/>
      <c r="N35" s="93">
        <f>MAX(N8:N31)</f>
        <v>8.3606999999999996</v>
      </c>
      <c r="O35" s="92"/>
      <c r="P35" s="93">
        <f>MAX(P8:P31)</f>
        <v>10.391299999999999</v>
      </c>
      <c r="Q35" s="92"/>
      <c r="R35" s="93">
        <f>MAX(R8:R31)</f>
        <v>10.1286</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1316</v>
      </c>
      <c r="B8" s="64">
        <f>VLOOKUP($A8,'Return Data'!$B$7:$R$2292,3,0)</f>
        <v>44616</v>
      </c>
      <c r="C8" s="65">
        <f>VLOOKUP($A8,'Return Data'!$B$7:$R$2292,4,0)</f>
        <v>66.079499999999996</v>
      </c>
      <c r="D8" s="65">
        <f>VLOOKUP($A8,'Return Data'!$B$7:$R$2292,9,0)</f>
        <v>5.1973000000000003</v>
      </c>
      <c r="E8" s="66">
        <f>RANK(D8,D$8:D$34,0)</f>
        <v>3</v>
      </c>
      <c r="F8" s="65">
        <f>VLOOKUP($A8,'Return Data'!$B$7:$R$2292,10,0)</f>
        <v>1.4371</v>
      </c>
      <c r="G8" s="66">
        <f>RANK(F8,F$8:F$34,0)</f>
        <v>3</v>
      </c>
      <c r="H8" s="65">
        <f>VLOOKUP($A8,'Return Data'!$B$7:$R$2292,11,0)</f>
        <v>3.2541000000000002</v>
      </c>
      <c r="I8" s="66">
        <f>RANK(H8,H$8:H$34,0)</f>
        <v>3</v>
      </c>
      <c r="J8" s="65">
        <f>VLOOKUP($A8,'Return Data'!$B$7:$R$2292,12,0)</f>
        <v>4.1740000000000004</v>
      </c>
      <c r="K8" s="66">
        <f>RANK(J8,J$8:J$34,0)</f>
        <v>1</v>
      </c>
      <c r="L8" s="65">
        <f>VLOOKUP($A8,'Return Data'!$B$7:$R$2292,13,0)</f>
        <v>5.6510999999999996</v>
      </c>
      <c r="M8" s="66">
        <f>RANK(L8,L$8:L$34,0)</f>
        <v>2</v>
      </c>
      <c r="N8" s="65">
        <f>VLOOKUP($A8,'Return Data'!$B$7:$R$2292,17,0)</f>
        <v>6.4002999999999997</v>
      </c>
      <c r="O8" s="66">
        <f>RANK(N8,N$8:N$34,0)</f>
        <v>3</v>
      </c>
      <c r="P8" s="65">
        <f>VLOOKUP($A8,'Return Data'!$B$7:$R$2292,14,0)</f>
        <v>8.7416</v>
      </c>
      <c r="Q8" s="66">
        <f>RANK(P8,P$8:P$34,0)</f>
        <v>8</v>
      </c>
      <c r="R8" s="65">
        <f>VLOOKUP($A8,'Return Data'!$B$7:$R$2292,16,0)</f>
        <v>8.7997999999999994</v>
      </c>
      <c r="S8" s="67">
        <f>RANK(R8,R$8:R$34,0)</f>
        <v>6</v>
      </c>
    </row>
    <row r="9" spans="1:19" x14ac:dyDescent="0.3">
      <c r="A9" s="82" t="s">
        <v>1319</v>
      </c>
      <c r="B9" s="64">
        <f>VLOOKUP($A9,'Return Data'!$B$7:$R$2292,3,0)</f>
        <v>44616</v>
      </c>
      <c r="C9" s="65">
        <f>VLOOKUP($A9,'Return Data'!$B$7:$R$2292,4,0)</f>
        <v>20.3828</v>
      </c>
      <c r="D9" s="65">
        <f>VLOOKUP($A9,'Return Data'!$B$7:$R$2292,9,0)</f>
        <v>0.51429999999999998</v>
      </c>
      <c r="E9" s="66">
        <f t="shared" ref="E9:E34" si="0">RANK(D9,D$8:D$34,0)</f>
        <v>15</v>
      </c>
      <c r="F9" s="65">
        <f>VLOOKUP($A9,'Return Data'!$B$7:$R$2292,10,0)</f>
        <v>-1.17E-2</v>
      </c>
      <c r="G9" s="66">
        <f t="shared" ref="G9:G34" si="1">RANK(F9,F$8:F$34,0)</f>
        <v>8</v>
      </c>
      <c r="H9" s="65">
        <f>VLOOKUP($A9,'Return Data'!$B$7:$R$2292,11,0)</f>
        <v>2.5960000000000001</v>
      </c>
      <c r="I9" s="66">
        <f t="shared" ref="I9:I34" si="2">RANK(H9,H$8:H$34,0)</f>
        <v>7</v>
      </c>
      <c r="J9" s="65">
        <f>VLOOKUP($A9,'Return Data'!$B$7:$R$2292,12,0)</f>
        <v>2.4531000000000001</v>
      </c>
      <c r="K9" s="66">
        <f t="shared" ref="K9:K34" si="3">RANK(J9,J$8:J$34,0)</f>
        <v>10</v>
      </c>
      <c r="L9" s="65">
        <f>VLOOKUP($A9,'Return Data'!$B$7:$R$2292,13,0)</f>
        <v>3.4655</v>
      </c>
      <c r="M9" s="66">
        <f t="shared" ref="M9:M34" si="4">RANK(L9,L$8:L$34,0)</f>
        <v>15</v>
      </c>
      <c r="N9" s="65">
        <f>VLOOKUP($A9,'Return Data'!$B$7:$R$2292,17,0)</f>
        <v>6.2255000000000003</v>
      </c>
      <c r="O9" s="66">
        <f t="shared" ref="O9:O34" si="5">RANK(N9,N$8:N$34,0)</f>
        <v>4</v>
      </c>
      <c r="P9" s="65">
        <f>VLOOKUP($A9,'Return Data'!$B$7:$R$2292,14,0)</f>
        <v>8.9995999999999992</v>
      </c>
      <c r="Q9" s="66">
        <f t="shared" ref="Q9:Q34" si="6">RANK(P9,P$8:P$34,0)</f>
        <v>7</v>
      </c>
      <c r="R9" s="65">
        <f>VLOOKUP($A9,'Return Data'!$B$7:$R$2292,16,0)</f>
        <v>7.3080999999999996</v>
      </c>
      <c r="S9" s="67">
        <f t="shared" ref="S9:S34" si="7">RANK(R9,R$8:R$34,0)</f>
        <v>19</v>
      </c>
    </row>
    <row r="10" spans="1:19" x14ac:dyDescent="0.3">
      <c r="A10" s="82" t="s">
        <v>1320</v>
      </c>
      <c r="B10" s="64">
        <f>VLOOKUP($A10,'Return Data'!$B$7:$R$2292,3,0)</f>
        <v>44616</v>
      </c>
      <c r="C10" s="65">
        <f>VLOOKUP($A10,'Return Data'!$B$7:$R$2292,4,0)</f>
        <v>34.024500000000003</v>
      </c>
      <c r="D10" s="65">
        <f>VLOOKUP($A10,'Return Data'!$B$7:$R$2292,9,0)</f>
        <v>-0.2802</v>
      </c>
      <c r="E10" s="66">
        <f t="shared" si="0"/>
        <v>18</v>
      </c>
      <c r="F10" s="65">
        <f>VLOOKUP($A10,'Return Data'!$B$7:$R$2292,10,0)</f>
        <v>-1.8026</v>
      </c>
      <c r="G10" s="66">
        <f t="shared" si="1"/>
        <v>13</v>
      </c>
      <c r="H10" s="65">
        <f>VLOOKUP($A10,'Return Data'!$B$7:$R$2292,11,0)</f>
        <v>1.0197000000000001</v>
      </c>
      <c r="I10" s="66">
        <f t="shared" si="2"/>
        <v>17</v>
      </c>
      <c r="J10" s="65">
        <f>VLOOKUP($A10,'Return Data'!$B$7:$R$2292,12,0)</f>
        <v>2.0028000000000001</v>
      </c>
      <c r="K10" s="66">
        <f t="shared" si="3"/>
        <v>15</v>
      </c>
      <c r="L10" s="65">
        <f>VLOOKUP($A10,'Return Data'!$B$7:$R$2292,13,0)</f>
        <v>3.6846000000000001</v>
      </c>
      <c r="M10" s="66">
        <f t="shared" si="4"/>
        <v>14</v>
      </c>
      <c r="N10" s="65">
        <f>VLOOKUP($A10,'Return Data'!$B$7:$R$2292,17,0)</f>
        <v>4.4574999999999996</v>
      </c>
      <c r="O10" s="66">
        <f t="shared" si="5"/>
        <v>18</v>
      </c>
      <c r="P10" s="65">
        <f>VLOOKUP($A10,'Return Data'!$B$7:$R$2292,14,0)</f>
        <v>6.7382</v>
      </c>
      <c r="Q10" s="66">
        <f t="shared" si="6"/>
        <v>20</v>
      </c>
      <c r="R10" s="65">
        <f>VLOOKUP($A10,'Return Data'!$B$7:$R$2292,16,0)</f>
        <v>6.3316999999999997</v>
      </c>
      <c r="S10" s="67">
        <f t="shared" si="7"/>
        <v>24</v>
      </c>
    </row>
    <row r="11" spans="1:19" x14ac:dyDescent="0.3">
      <c r="A11" s="82" t="s">
        <v>1971</v>
      </c>
      <c r="B11" s="64">
        <f>VLOOKUP($A11,'Return Data'!$B$7:$R$2292,3,0)</f>
        <v>44616</v>
      </c>
      <c r="C11" s="65">
        <f>VLOOKUP($A11,'Return Data'!$B$7:$R$2292,4,0)</f>
        <v>61.531100000000002</v>
      </c>
      <c r="D11" s="65">
        <f>VLOOKUP($A11,'Return Data'!$B$7:$R$2292,9,0)</f>
        <v>2.5619999999999998</v>
      </c>
      <c r="E11" s="66">
        <f t="shared" si="0"/>
        <v>8</v>
      </c>
      <c r="F11" s="65">
        <f>VLOOKUP($A11,'Return Data'!$B$7:$R$2292,10,0)</f>
        <v>0.81279999999999997</v>
      </c>
      <c r="G11" s="66">
        <f t="shared" si="1"/>
        <v>7</v>
      </c>
      <c r="H11" s="65">
        <f>VLOOKUP($A11,'Return Data'!$B$7:$R$2292,11,0)</f>
        <v>2.4217</v>
      </c>
      <c r="I11" s="66">
        <f t="shared" si="2"/>
        <v>9</v>
      </c>
      <c r="J11" s="65">
        <f>VLOOKUP($A11,'Return Data'!$B$7:$R$2292,12,0)</f>
        <v>2.3954</v>
      </c>
      <c r="K11" s="66">
        <f t="shared" si="3"/>
        <v>11</v>
      </c>
      <c r="L11" s="65">
        <f>VLOOKUP($A11,'Return Data'!$B$7:$R$2292,13,0)</f>
        <v>3.1147</v>
      </c>
      <c r="M11" s="66">
        <f t="shared" si="4"/>
        <v>18</v>
      </c>
      <c r="N11" s="65">
        <f>VLOOKUP($A11,'Return Data'!$B$7:$R$2292,17,0)</f>
        <v>4.6966999999999999</v>
      </c>
      <c r="O11" s="66">
        <f t="shared" si="5"/>
        <v>15</v>
      </c>
      <c r="P11" s="65">
        <f>VLOOKUP($A11,'Return Data'!$B$7:$R$2292,14,0)</f>
        <v>7.2247000000000003</v>
      </c>
      <c r="Q11" s="66">
        <f t="shared" si="6"/>
        <v>18</v>
      </c>
      <c r="R11" s="65">
        <f>VLOOKUP($A11,'Return Data'!$B$7:$R$2292,16,0)</f>
        <v>8.5396999999999998</v>
      </c>
      <c r="S11" s="67">
        <f t="shared" si="7"/>
        <v>8</v>
      </c>
    </row>
    <row r="12" spans="1:19" x14ac:dyDescent="0.3">
      <c r="A12" s="82" t="s">
        <v>1323</v>
      </c>
      <c r="B12" s="64">
        <f>VLOOKUP($A12,'Return Data'!$B$7:$R$2292,3,0)</f>
        <v>44616</v>
      </c>
      <c r="C12" s="65">
        <f>VLOOKUP($A12,'Return Data'!$B$7:$R$2292,4,0)</f>
        <v>76.113900000000001</v>
      </c>
      <c r="D12" s="65">
        <f>VLOOKUP($A12,'Return Data'!$B$7:$R$2292,9,0)</f>
        <v>7.8899999999999998E-2</v>
      </c>
      <c r="E12" s="66">
        <f t="shared" si="0"/>
        <v>17</v>
      </c>
      <c r="F12" s="65">
        <f>VLOOKUP($A12,'Return Data'!$B$7:$R$2292,10,0)</f>
        <v>-0.41660000000000003</v>
      </c>
      <c r="G12" s="66">
        <f t="shared" si="1"/>
        <v>9</v>
      </c>
      <c r="H12" s="65">
        <f>VLOOKUP($A12,'Return Data'!$B$7:$R$2292,11,0)</f>
        <v>2.5874000000000001</v>
      </c>
      <c r="I12" s="66">
        <f t="shared" si="2"/>
        <v>8</v>
      </c>
      <c r="J12" s="65">
        <f>VLOOKUP($A12,'Return Data'!$B$7:$R$2292,12,0)</f>
        <v>2.8883000000000001</v>
      </c>
      <c r="K12" s="66">
        <f t="shared" si="3"/>
        <v>6</v>
      </c>
      <c r="L12" s="65">
        <f>VLOOKUP($A12,'Return Data'!$B$7:$R$2292,13,0)</f>
        <v>4.4035000000000002</v>
      </c>
      <c r="M12" s="66">
        <f t="shared" si="4"/>
        <v>4</v>
      </c>
      <c r="N12" s="65">
        <f>VLOOKUP($A12,'Return Data'!$B$7:$R$2292,17,0)</f>
        <v>6.1715999999999998</v>
      </c>
      <c r="O12" s="66">
        <f t="shared" si="5"/>
        <v>7</v>
      </c>
      <c r="P12" s="65">
        <f>VLOOKUP($A12,'Return Data'!$B$7:$R$2292,14,0)</f>
        <v>9.2575000000000003</v>
      </c>
      <c r="Q12" s="66">
        <f t="shared" si="6"/>
        <v>5</v>
      </c>
      <c r="R12" s="65">
        <f>VLOOKUP($A12,'Return Data'!$B$7:$R$2292,16,0)</f>
        <v>9.4756</v>
      </c>
      <c r="S12" s="67">
        <f t="shared" si="7"/>
        <v>2</v>
      </c>
    </row>
    <row r="13" spans="1:19" x14ac:dyDescent="0.3">
      <c r="A13" s="82" t="s">
        <v>1325</v>
      </c>
      <c r="B13" s="64">
        <f>VLOOKUP($A13,'Return Data'!$B$7:$R$2292,3,0)</f>
        <v>44616</v>
      </c>
      <c r="C13" s="65">
        <f>VLOOKUP($A13,'Return Data'!$B$7:$R$2292,4,0)</f>
        <v>19.854900000000001</v>
      </c>
      <c r="D13" s="65">
        <f>VLOOKUP($A13,'Return Data'!$B$7:$R$2292,9,0)</f>
        <v>3.1812</v>
      </c>
      <c r="E13" s="66">
        <f t="shared" si="0"/>
        <v>6</v>
      </c>
      <c r="F13" s="65">
        <f>VLOOKUP($A13,'Return Data'!$B$7:$R$2292,10,0)</f>
        <v>1.1684000000000001</v>
      </c>
      <c r="G13" s="66">
        <f t="shared" si="1"/>
        <v>4</v>
      </c>
      <c r="H13" s="65">
        <f>VLOOKUP($A13,'Return Data'!$B$7:$R$2292,11,0)</f>
        <v>4.3869999999999996</v>
      </c>
      <c r="I13" s="66">
        <f t="shared" si="2"/>
        <v>1</v>
      </c>
      <c r="J13" s="65">
        <f>VLOOKUP($A13,'Return Data'!$B$7:$R$2292,12,0)</f>
        <v>2.9094000000000002</v>
      </c>
      <c r="K13" s="66">
        <f t="shared" si="3"/>
        <v>5</v>
      </c>
      <c r="L13" s="65">
        <f>VLOOKUP($A13,'Return Data'!$B$7:$R$2292,13,0)</f>
        <v>5.7191000000000001</v>
      </c>
      <c r="M13" s="66">
        <f t="shared" si="4"/>
        <v>1</v>
      </c>
      <c r="N13" s="65">
        <f>VLOOKUP($A13,'Return Data'!$B$7:$R$2292,17,0)</f>
        <v>7.7332000000000001</v>
      </c>
      <c r="O13" s="66">
        <f t="shared" si="5"/>
        <v>1</v>
      </c>
      <c r="P13" s="65">
        <f>VLOOKUP($A13,'Return Data'!$B$7:$R$2292,14,0)</f>
        <v>9.5084</v>
      </c>
      <c r="Q13" s="66">
        <f t="shared" si="6"/>
        <v>3</v>
      </c>
      <c r="R13" s="65">
        <f>VLOOKUP($A13,'Return Data'!$B$7:$R$2292,16,0)</f>
        <v>8.9101999999999997</v>
      </c>
      <c r="S13" s="67">
        <f t="shared" si="7"/>
        <v>5</v>
      </c>
    </row>
    <row r="14" spans="1:19" x14ac:dyDescent="0.3">
      <c r="A14" s="82" t="s">
        <v>1326</v>
      </c>
      <c r="B14" s="64">
        <f>VLOOKUP($A14,'Return Data'!$B$7:$R$2292,3,0)</f>
        <v>44616</v>
      </c>
      <c r="C14" s="65">
        <f>VLOOKUP($A14,'Return Data'!$B$7:$R$2292,4,0)</f>
        <v>48.771900000000002</v>
      </c>
      <c r="D14" s="65">
        <f>VLOOKUP($A14,'Return Data'!$B$7:$R$2292,9,0)</f>
        <v>4.6144999999999996</v>
      </c>
      <c r="E14" s="66">
        <f t="shared" si="0"/>
        <v>4</v>
      </c>
      <c r="F14" s="65">
        <f>VLOOKUP($A14,'Return Data'!$B$7:$R$2292,10,0)</f>
        <v>2.0310000000000001</v>
      </c>
      <c r="G14" s="66">
        <f t="shared" si="1"/>
        <v>2</v>
      </c>
      <c r="H14" s="65">
        <f>VLOOKUP($A14,'Return Data'!$B$7:$R$2292,11,0)</f>
        <v>2.9710999999999999</v>
      </c>
      <c r="I14" s="66">
        <f t="shared" si="2"/>
        <v>5</v>
      </c>
      <c r="J14" s="65">
        <f>VLOOKUP($A14,'Return Data'!$B$7:$R$2292,12,0)</f>
        <v>3.0640000000000001</v>
      </c>
      <c r="K14" s="66">
        <f t="shared" si="3"/>
        <v>4</v>
      </c>
      <c r="L14" s="65">
        <f>VLOOKUP($A14,'Return Data'!$B$7:$R$2292,13,0)</f>
        <v>4.2374999999999998</v>
      </c>
      <c r="M14" s="66">
        <f t="shared" si="4"/>
        <v>5</v>
      </c>
      <c r="N14" s="65">
        <f>VLOOKUP($A14,'Return Data'!$B$7:$R$2292,17,0)</f>
        <v>3.7810999999999999</v>
      </c>
      <c r="O14" s="66">
        <f t="shared" si="5"/>
        <v>23</v>
      </c>
      <c r="P14" s="65">
        <f>VLOOKUP($A14,'Return Data'!$B$7:$R$2292,14,0)</f>
        <v>6.3574000000000002</v>
      </c>
      <c r="Q14" s="66">
        <f t="shared" si="6"/>
        <v>24</v>
      </c>
      <c r="R14" s="65">
        <f>VLOOKUP($A14,'Return Data'!$B$7:$R$2292,16,0)</f>
        <v>8.1476000000000006</v>
      </c>
      <c r="S14" s="67">
        <f t="shared" si="7"/>
        <v>12</v>
      </c>
    </row>
    <row r="15" spans="1:19" x14ac:dyDescent="0.3">
      <c r="A15" s="82" t="s">
        <v>1328</v>
      </c>
      <c r="B15" s="64">
        <f>VLOOKUP($A15,'Return Data'!$B$7:$R$2292,3,0)</f>
        <v>44616</v>
      </c>
      <c r="C15" s="65">
        <f>VLOOKUP($A15,'Return Data'!$B$7:$R$2292,4,0)</f>
        <v>44.758400000000002</v>
      </c>
      <c r="D15" s="65">
        <f>VLOOKUP($A15,'Return Data'!$B$7:$R$2292,9,0)</f>
        <v>1.6728000000000001</v>
      </c>
      <c r="E15" s="66">
        <f t="shared" si="0"/>
        <v>11</v>
      </c>
      <c r="F15" s="65">
        <f>VLOOKUP($A15,'Return Data'!$B$7:$R$2292,10,0)</f>
        <v>-1.5214000000000001</v>
      </c>
      <c r="G15" s="66">
        <f t="shared" si="1"/>
        <v>12</v>
      </c>
      <c r="H15" s="65">
        <f>VLOOKUP($A15,'Return Data'!$B$7:$R$2292,11,0)</f>
        <v>2.0489999999999999</v>
      </c>
      <c r="I15" s="66">
        <f t="shared" si="2"/>
        <v>11</v>
      </c>
      <c r="J15" s="65">
        <f>VLOOKUP($A15,'Return Data'!$B$7:$R$2292,12,0)</f>
        <v>2.6383999999999999</v>
      </c>
      <c r="K15" s="66">
        <f t="shared" si="3"/>
        <v>8</v>
      </c>
      <c r="L15" s="65">
        <f>VLOOKUP($A15,'Return Data'!$B$7:$R$2292,13,0)</f>
        <v>3.7833000000000001</v>
      </c>
      <c r="M15" s="66">
        <f t="shared" si="4"/>
        <v>12</v>
      </c>
      <c r="N15" s="65">
        <f>VLOOKUP($A15,'Return Data'!$B$7:$R$2292,17,0)</f>
        <v>4.9481999999999999</v>
      </c>
      <c r="O15" s="66">
        <f t="shared" si="5"/>
        <v>13</v>
      </c>
      <c r="P15" s="65">
        <f>VLOOKUP($A15,'Return Data'!$B$7:$R$2292,14,0)</f>
        <v>6.7073</v>
      </c>
      <c r="Q15" s="66">
        <f t="shared" si="6"/>
        <v>21</v>
      </c>
      <c r="R15" s="65">
        <f>VLOOKUP($A15,'Return Data'!$B$7:$R$2292,16,0)</f>
        <v>7.5464000000000002</v>
      </c>
      <c r="S15" s="67">
        <f t="shared" si="7"/>
        <v>17</v>
      </c>
    </row>
    <row r="16" spans="1:19" x14ac:dyDescent="0.3">
      <c r="A16" s="82" t="s">
        <v>1330</v>
      </c>
      <c r="B16" s="64">
        <f>VLOOKUP($A16,'Return Data'!$B$7:$R$2292,3,0)</f>
        <v>44616</v>
      </c>
      <c r="C16" s="65">
        <f>VLOOKUP($A16,'Return Data'!$B$7:$R$2292,4,0)</f>
        <v>80.531199999999998</v>
      </c>
      <c r="D16" s="65">
        <f>VLOOKUP($A16,'Return Data'!$B$7:$R$2292,9,0)</f>
        <v>8.3249999999999993</v>
      </c>
      <c r="E16" s="66">
        <f t="shared" si="0"/>
        <v>2</v>
      </c>
      <c r="F16" s="65">
        <f>VLOOKUP($A16,'Return Data'!$B$7:$R$2292,10,0)</f>
        <v>-4.22</v>
      </c>
      <c r="G16" s="66">
        <f t="shared" si="1"/>
        <v>24</v>
      </c>
      <c r="H16" s="65">
        <f>VLOOKUP($A16,'Return Data'!$B$7:$R$2292,11,0)</f>
        <v>2.9824000000000002</v>
      </c>
      <c r="I16" s="66">
        <f t="shared" si="2"/>
        <v>4</v>
      </c>
      <c r="J16" s="65">
        <f>VLOOKUP($A16,'Return Data'!$B$7:$R$2292,12,0)</f>
        <v>3.0869</v>
      </c>
      <c r="K16" s="66">
        <f t="shared" si="3"/>
        <v>3</v>
      </c>
      <c r="L16" s="65">
        <f>VLOOKUP($A16,'Return Data'!$B$7:$R$2292,13,0)</f>
        <v>4.2134</v>
      </c>
      <c r="M16" s="66">
        <f t="shared" si="4"/>
        <v>6</v>
      </c>
      <c r="N16" s="65">
        <f>VLOOKUP($A16,'Return Data'!$B$7:$R$2292,17,0)</f>
        <v>6.2039</v>
      </c>
      <c r="O16" s="66">
        <f t="shared" si="5"/>
        <v>6</v>
      </c>
      <c r="P16" s="65">
        <f>VLOOKUP($A16,'Return Data'!$B$7:$R$2292,14,0)</f>
        <v>8.7308000000000003</v>
      </c>
      <c r="Q16" s="66">
        <f t="shared" si="6"/>
        <v>9</v>
      </c>
      <c r="R16" s="65">
        <f>VLOOKUP($A16,'Return Data'!$B$7:$R$2292,16,0)</f>
        <v>9.6992999999999991</v>
      </c>
      <c r="S16" s="67">
        <f t="shared" si="7"/>
        <v>1</v>
      </c>
    </row>
    <row r="17" spans="1:19" x14ac:dyDescent="0.3">
      <c r="A17" s="82" t="s">
        <v>1332</v>
      </c>
      <c r="B17" s="64">
        <f>VLOOKUP($A17,'Return Data'!$B$7:$R$2292,3,0)</f>
        <v>44616</v>
      </c>
      <c r="C17" s="65">
        <f>VLOOKUP($A17,'Return Data'!$B$7:$R$2292,4,0)</f>
        <v>17.3569</v>
      </c>
      <c r="D17" s="65">
        <f>VLOOKUP($A17,'Return Data'!$B$7:$R$2292,9,0)</f>
        <v>1.3039000000000001</v>
      </c>
      <c r="E17" s="66">
        <f t="shared" si="0"/>
        <v>12</v>
      </c>
      <c r="F17" s="65">
        <f>VLOOKUP($A17,'Return Data'!$B$7:$R$2292,10,0)</f>
        <v>-3.3161</v>
      </c>
      <c r="G17" s="66">
        <f t="shared" si="1"/>
        <v>20</v>
      </c>
      <c r="H17" s="65">
        <f>VLOOKUP($A17,'Return Data'!$B$7:$R$2292,11,0)</f>
        <v>-0.26250000000000001</v>
      </c>
      <c r="I17" s="66">
        <f t="shared" si="2"/>
        <v>23</v>
      </c>
      <c r="J17" s="65">
        <f>VLOOKUP($A17,'Return Data'!$B$7:$R$2292,12,0)</f>
        <v>0.39050000000000001</v>
      </c>
      <c r="K17" s="66">
        <f t="shared" si="3"/>
        <v>22</v>
      </c>
      <c r="L17" s="65">
        <f>VLOOKUP($A17,'Return Data'!$B$7:$R$2292,13,0)</f>
        <v>2.7042000000000002</v>
      </c>
      <c r="M17" s="66">
        <f t="shared" si="4"/>
        <v>20</v>
      </c>
      <c r="N17" s="65">
        <f>VLOOKUP($A17,'Return Data'!$B$7:$R$2292,17,0)</f>
        <v>3.4676</v>
      </c>
      <c r="O17" s="66">
        <f t="shared" si="5"/>
        <v>25</v>
      </c>
      <c r="P17" s="65">
        <f>VLOOKUP($A17,'Return Data'!$B$7:$R$2292,14,0)</f>
        <v>5.4169999999999998</v>
      </c>
      <c r="Q17" s="66">
        <f t="shared" si="6"/>
        <v>27</v>
      </c>
      <c r="R17" s="65">
        <f>VLOOKUP($A17,'Return Data'!$B$7:$R$2292,16,0)</f>
        <v>6.1882000000000001</v>
      </c>
      <c r="S17" s="67">
        <f t="shared" si="7"/>
        <v>25</v>
      </c>
    </row>
    <row r="18" spans="1:19" x14ac:dyDescent="0.3">
      <c r="A18" s="82" t="s">
        <v>1335</v>
      </c>
      <c r="B18" s="64">
        <f>VLOOKUP($A18,'Return Data'!$B$7:$R$2292,3,0)</f>
        <v>44616</v>
      </c>
      <c r="C18" s="65">
        <f>VLOOKUP($A18,'Return Data'!$B$7:$R$2292,4,0)</f>
        <v>28.661999999999999</v>
      </c>
      <c r="D18" s="65">
        <f>VLOOKUP($A18,'Return Data'!$B$7:$R$2292,9,0)</f>
        <v>8.6278000000000006</v>
      </c>
      <c r="E18" s="66">
        <f t="shared" si="0"/>
        <v>1</v>
      </c>
      <c r="F18" s="65">
        <f>VLOOKUP($A18,'Return Data'!$B$7:$R$2292,10,0)</f>
        <v>2.1404000000000001</v>
      </c>
      <c r="G18" s="66">
        <f t="shared" si="1"/>
        <v>1</v>
      </c>
      <c r="H18" s="65">
        <f>VLOOKUP($A18,'Return Data'!$B$7:$R$2292,11,0)</f>
        <v>3.3071000000000002</v>
      </c>
      <c r="I18" s="66">
        <f t="shared" si="2"/>
        <v>2</v>
      </c>
      <c r="J18" s="65">
        <f>VLOOKUP($A18,'Return Data'!$B$7:$R$2292,12,0)</f>
        <v>3.4781</v>
      </c>
      <c r="K18" s="66">
        <f t="shared" si="3"/>
        <v>2</v>
      </c>
      <c r="L18" s="65">
        <f>VLOOKUP($A18,'Return Data'!$B$7:$R$2292,13,0)</f>
        <v>4.7948000000000004</v>
      </c>
      <c r="M18" s="66">
        <f t="shared" si="4"/>
        <v>3</v>
      </c>
      <c r="N18" s="65">
        <f>VLOOKUP($A18,'Return Data'!$B$7:$R$2292,17,0)</f>
        <v>6.4157999999999999</v>
      </c>
      <c r="O18" s="66">
        <f t="shared" si="5"/>
        <v>2</v>
      </c>
      <c r="P18" s="65">
        <f>VLOOKUP($A18,'Return Data'!$B$7:$R$2292,14,0)</f>
        <v>9.7363999999999997</v>
      </c>
      <c r="Q18" s="66">
        <f t="shared" si="6"/>
        <v>1</v>
      </c>
      <c r="R18" s="65">
        <f>VLOOKUP($A18,'Return Data'!$B$7:$R$2292,16,0)</f>
        <v>8.2875999999999994</v>
      </c>
      <c r="S18" s="67">
        <f t="shared" si="7"/>
        <v>11</v>
      </c>
    </row>
    <row r="19" spans="1:19" x14ac:dyDescent="0.3">
      <c r="A19" s="82" t="s">
        <v>1336</v>
      </c>
      <c r="B19" s="64">
        <f>VLOOKUP($A19,'Return Data'!$B$7:$R$2292,3,0)</f>
        <v>44616</v>
      </c>
      <c r="C19" s="65">
        <f>VLOOKUP($A19,'Return Data'!$B$7:$R$2292,4,0)</f>
        <v>2262.2395999999999</v>
      </c>
      <c r="D19" s="65">
        <f>VLOOKUP($A19,'Return Data'!$B$7:$R$2292,9,0)</f>
        <v>-2.0402999999999998</v>
      </c>
      <c r="E19" s="66">
        <f t="shared" si="0"/>
        <v>23</v>
      </c>
      <c r="F19" s="65">
        <f>VLOOKUP($A19,'Return Data'!$B$7:$R$2292,10,0)</f>
        <v>-2.8273999999999999</v>
      </c>
      <c r="G19" s="66">
        <f t="shared" si="1"/>
        <v>17</v>
      </c>
      <c r="H19" s="65">
        <f>VLOOKUP($A19,'Return Data'!$B$7:$R$2292,11,0)</f>
        <v>0.73140000000000005</v>
      </c>
      <c r="I19" s="66">
        <f t="shared" si="2"/>
        <v>19</v>
      </c>
      <c r="J19" s="65">
        <f>VLOOKUP($A19,'Return Data'!$B$7:$R$2292,12,0)</f>
        <v>0.35499999999999998</v>
      </c>
      <c r="K19" s="66">
        <f t="shared" si="3"/>
        <v>23</v>
      </c>
      <c r="L19" s="65">
        <f>VLOOKUP($A19,'Return Data'!$B$7:$R$2292,13,0)</f>
        <v>1.6418999999999999</v>
      </c>
      <c r="M19" s="66">
        <f t="shared" si="4"/>
        <v>25</v>
      </c>
      <c r="N19" s="65">
        <f>VLOOKUP($A19,'Return Data'!$B$7:$R$2292,17,0)</f>
        <v>2.8012999999999999</v>
      </c>
      <c r="O19" s="66">
        <f t="shared" si="5"/>
        <v>27</v>
      </c>
      <c r="P19" s="65">
        <f>VLOOKUP($A19,'Return Data'!$B$7:$R$2292,14,0)</f>
        <v>5.8422999999999998</v>
      </c>
      <c r="Q19" s="66">
        <f t="shared" si="6"/>
        <v>26</v>
      </c>
      <c r="R19" s="65">
        <f>VLOOKUP($A19,'Return Data'!$B$7:$R$2292,16,0)</f>
        <v>5.9816000000000003</v>
      </c>
      <c r="S19" s="67">
        <f t="shared" si="7"/>
        <v>26</v>
      </c>
    </row>
    <row r="20" spans="1:19" x14ac:dyDescent="0.3">
      <c r="A20" s="82" t="s">
        <v>1339</v>
      </c>
      <c r="B20" s="64">
        <f>VLOOKUP($A20,'Return Data'!$B$7:$R$2292,3,0)</f>
        <v>44616</v>
      </c>
      <c r="C20" s="65">
        <f>VLOOKUP($A20,'Return Data'!$B$7:$R$2292,4,0)</f>
        <v>78.144599999999997</v>
      </c>
      <c r="D20" s="65">
        <f>VLOOKUP($A20,'Return Data'!$B$7:$R$2292,9,0)</f>
        <v>-1.1711</v>
      </c>
      <c r="E20" s="66">
        <f t="shared" si="0"/>
        <v>20</v>
      </c>
      <c r="F20" s="65">
        <f>VLOOKUP($A20,'Return Data'!$B$7:$R$2292,10,0)</f>
        <v>-2.1797</v>
      </c>
      <c r="G20" s="66">
        <f t="shared" si="1"/>
        <v>14</v>
      </c>
      <c r="H20" s="65">
        <f>VLOOKUP($A20,'Return Data'!$B$7:$R$2292,11,0)</f>
        <v>1.5867</v>
      </c>
      <c r="I20" s="66">
        <f t="shared" si="2"/>
        <v>13</v>
      </c>
      <c r="J20" s="65">
        <f>VLOOKUP($A20,'Return Data'!$B$7:$R$2292,12,0)</f>
        <v>2.5699000000000001</v>
      </c>
      <c r="K20" s="66">
        <f t="shared" si="3"/>
        <v>9</v>
      </c>
      <c r="L20" s="65">
        <f>VLOOKUP($A20,'Return Data'!$B$7:$R$2292,13,0)</f>
        <v>3.8163</v>
      </c>
      <c r="M20" s="66">
        <f t="shared" si="4"/>
        <v>11</v>
      </c>
      <c r="N20" s="65">
        <f>VLOOKUP($A20,'Return Data'!$B$7:$R$2292,17,0)</f>
        <v>5.9409000000000001</v>
      </c>
      <c r="O20" s="66">
        <f t="shared" si="5"/>
        <v>8</v>
      </c>
      <c r="P20" s="65">
        <f>VLOOKUP($A20,'Return Data'!$B$7:$R$2292,14,0)</f>
        <v>8.1599000000000004</v>
      </c>
      <c r="Q20" s="66">
        <f t="shared" si="6"/>
        <v>12</v>
      </c>
      <c r="R20" s="65">
        <f>VLOOKUP($A20,'Return Data'!$B$7:$R$2292,16,0)</f>
        <v>9.2779000000000007</v>
      </c>
      <c r="S20" s="67">
        <f t="shared" si="7"/>
        <v>4</v>
      </c>
    </row>
    <row r="21" spans="1:19" x14ac:dyDescent="0.3">
      <c r="A21" s="82" t="s">
        <v>1341</v>
      </c>
      <c r="B21" s="64">
        <f>VLOOKUP($A21,'Return Data'!$B$7:$R$2292,3,0)</f>
        <v>44616</v>
      </c>
      <c r="C21" s="65">
        <f>VLOOKUP($A21,'Return Data'!$B$7:$R$2292,4,0)</f>
        <v>54.383099999999999</v>
      </c>
      <c r="D21" s="65">
        <f>VLOOKUP($A21,'Return Data'!$B$7:$R$2292,9,0)</f>
        <v>-1.9194</v>
      </c>
      <c r="E21" s="66">
        <f t="shared" si="0"/>
        <v>22</v>
      </c>
      <c r="F21" s="65">
        <f>VLOOKUP($A21,'Return Data'!$B$7:$R$2292,10,0)</f>
        <v>-4.0065</v>
      </c>
      <c r="G21" s="66">
        <f t="shared" si="1"/>
        <v>23</v>
      </c>
      <c r="H21" s="65">
        <f>VLOOKUP($A21,'Return Data'!$B$7:$R$2292,11,0)</f>
        <v>-0.36049999999999999</v>
      </c>
      <c r="I21" s="66">
        <f t="shared" si="2"/>
        <v>24</v>
      </c>
      <c r="J21" s="65">
        <f>VLOOKUP($A21,'Return Data'!$B$7:$R$2292,12,0)</f>
        <v>0.59009999999999996</v>
      </c>
      <c r="K21" s="66">
        <f t="shared" si="3"/>
        <v>21</v>
      </c>
      <c r="L21" s="65">
        <f>VLOOKUP($A21,'Return Data'!$B$7:$R$2292,13,0)</f>
        <v>2.1160000000000001</v>
      </c>
      <c r="M21" s="66">
        <f t="shared" si="4"/>
        <v>23</v>
      </c>
      <c r="N21" s="65">
        <f>VLOOKUP($A21,'Return Data'!$B$7:$R$2292,17,0)</f>
        <v>4.2872000000000003</v>
      </c>
      <c r="O21" s="66">
        <f t="shared" si="5"/>
        <v>19</v>
      </c>
      <c r="P21" s="65">
        <f>VLOOKUP($A21,'Return Data'!$B$7:$R$2292,14,0)</f>
        <v>6.4237000000000002</v>
      </c>
      <c r="Q21" s="66">
        <f t="shared" si="6"/>
        <v>23</v>
      </c>
      <c r="R21" s="65">
        <f>VLOOKUP($A21,'Return Data'!$B$7:$R$2292,16,0)</f>
        <v>8.0306999999999995</v>
      </c>
      <c r="S21" s="67">
        <f t="shared" si="7"/>
        <v>14</v>
      </c>
    </row>
    <row r="22" spans="1:19" x14ac:dyDescent="0.3">
      <c r="A22" s="82" t="s">
        <v>1343</v>
      </c>
      <c r="B22" s="64">
        <f>VLOOKUP($A22,'Return Data'!$B$7:$R$2292,3,0)</f>
        <v>44616</v>
      </c>
      <c r="C22" s="65">
        <f>VLOOKUP($A22,'Return Data'!$B$7:$R$2292,4,0)</f>
        <v>49.145400000000002</v>
      </c>
      <c r="D22" s="65">
        <f>VLOOKUP($A22,'Return Data'!$B$7:$R$2292,9,0)</f>
        <v>1.7131000000000001</v>
      </c>
      <c r="E22" s="66">
        <f t="shared" si="0"/>
        <v>10</v>
      </c>
      <c r="F22" s="65">
        <f>VLOOKUP($A22,'Return Data'!$B$7:$R$2292,10,0)</f>
        <v>1.0595000000000001</v>
      </c>
      <c r="G22" s="66">
        <f t="shared" si="1"/>
        <v>5</v>
      </c>
      <c r="H22" s="65">
        <f>VLOOKUP($A22,'Return Data'!$B$7:$R$2292,11,0)</f>
        <v>1.4298</v>
      </c>
      <c r="I22" s="66">
        <f t="shared" si="2"/>
        <v>14</v>
      </c>
      <c r="J22" s="65">
        <f>VLOOKUP($A22,'Return Data'!$B$7:$R$2292,12,0)</f>
        <v>1.5247999999999999</v>
      </c>
      <c r="K22" s="66">
        <f t="shared" si="3"/>
        <v>18</v>
      </c>
      <c r="L22" s="65">
        <f>VLOOKUP($A22,'Return Data'!$B$7:$R$2292,13,0)</f>
        <v>3.1417999999999999</v>
      </c>
      <c r="M22" s="66">
        <f t="shared" si="4"/>
        <v>17</v>
      </c>
      <c r="N22" s="65">
        <f>VLOOKUP($A22,'Return Data'!$B$7:$R$2292,17,0)</f>
        <v>5.0579000000000001</v>
      </c>
      <c r="O22" s="66">
        <f t="shared" si="5"/>
        <v>12</v>
      </c>
      <c r="P22" s="65">
        <f>VLOOKUP($A22,'Return Data'!$B$7:$R$2292,14,0)</f>
        <v>7.5289999999999999</v>
      </c>
      <c r="Q22" s="66">
        <f t="shared" si="6"/>
        <v>14</v>
      </c>
      <c r="R22" s="65">
        <f>VLOOKUP($A22,'Return Data'!$B$7:$R$2292,16,0)</f>
        <v>7.4165000000000001</v>
      </c>
      <c r="S22" s="67">
        <f t="shared" si="7"/>
        <v>18</v>
      </c>
    </row>
    <row r="23" spans="1:19" x14ac:dyDescent="0.3">
      <c r="A23" s="82" t="s">
        <v>1344</v>
      </c>
      <c r="B23" s="64">
        <f>VLOOKUP($A23,'Return Data'!$B$7:$R$2292,3,0)</f>
        <v>44616</v>
      </c>
      <c r="C23" s="65">
        <f>VLOOKUP($A23,'Return Data'!$B$7:$R$2292,4,0)</f>
        <v>30.931699999999999</v>
      </c>
      <c r="D23" s="65">
        <f>VLOOKUP($A23,'Return Data'!$B$7:$R$2292,9,0)</f>
        <v>3.4281999999999999</v>
      </c>
      <c r="E23" s="66">
        <f t="shared" si="0"/>
        <v>5</v>
      </c>
      <c r="F23" s="65">
        <f>VLOOKUP($A23,'Return Data'!$B$7:$R$2292,10,0)</f>
        <v>-1.0362</v>
      </c>
      <c r="G23" s="66">
        <f t="shared" si="1"/>
        <v>10</v>
      </c>
      <c r="H23" s="65">
        <f>VLOOKUP($A23,'Return Data'!$B$7:$R$2292,11,0)</f>
        <v>2.2159</v>
      </c>
      <c r="I23" s="66">
        <f t="shared" si="2"/>
        <v>10</v>
      </c>
      <c r="J23" s="65">
        <f>VLOOKUP($A23,'Return Data'!$B$7:$R$2292,12,0)</f>
        <v>2.2174999999999998</v>
      </c>
      <c r="K23" s="66">
        <f t="shared" si="3"/>
        <v>12</v>
      </c>
      <c r="L23" s="65">
        <f>VLOOKUP($A23,'Return Data'!$B$7:$R$2292,13,0)</f>
        <v>3.8332000000000002</v>
      </c>
      <c r="M23" s="66">
        <f t="shared" si="4"/>
        <v>10</v>
      </c>
      <c r="N23" s="65">
        <f>VLOOKUP($A23,'Return Data'!$B$7:$R$2292,17,0)</f>
        <v>4.9099000000000004</v>
      </c>
      <c r="O23" s="66">
        <f t="shared" si="5"/>
        <v>14</v>
      </c>
      <c r="P23" s="65">
        <f>VLOOKUP($A23,'Return Data'!$B$7:$R$2292,14,0)</f>
        <v>8.2623999999999995</v>
      </c>
      <c r="Q23" s="66">
        <f t="shared" si="6"/>
        <v>11</v>
      </c>
      <c r="R23" s="65">
        <f>VLOOKUP($A23,'Return Data'!$B$7:$R$2292,16,0)</f>
        <v>8.7121999999999993</v>
      </c>
      <c r="S23" s="67">
        <f t="shared" si="7"/>
        <v>7</v>
      </c>
    </row>
    <row r="24" spans="1:19" x14ac:dyDescent="0.3">
      <c r="A24" s="82" t="s">
        <v>1346</v>
      </c>
      <c r="B24" s="64">
        <f>VLOOKUP($A24,'Return Data'!$B$7:$R$2292,3,0)</f>
        <v>44616</v>
      </c>
      <c r="C24" s="65">
        <f>VLOOKUP($A24,'Return Data'!$B$7:$R$2292,4,0)</f>
        <v>24.544599999999999</v>
      </c>
      <c r="D24" s="65">
        <f>VLOOKUP($A24,'Return Data'!$B$7:$R$2292,9,0)</f>
        <v>-0.84370000000000001</v>
      </c>
      <c r="E24" s="66">
        <f t="shared" si="0"/>
        <v>19</v>
      </c>
      <c r="F24" s="65">
        <f>VLOOKUP($A24,'Return Data'!$B$7:$R$2292,10,0)</f>
        <v>-1.2181999999999999</v>
      </c>
      <c r="G24" s="66">
        <f t="shared" si="1"/>
        <v>11</v>
      </c>
      <c r="H24" s="65">
        <f>VLOOKUP($A24,'Return Data'!$B$7:$R$2292,11,0)</f>
        <v>1.5985</v>
      </c>
      <c r="I24" s="66">
        <f t="shared" si="2"/>
        <v>12</v>
      </c>
      <c r="J24" s="65">
        <f>VLOOKUP($A24,'Return Data'!$B$7:$R$2292,12,0)</f>
        <v>1.9524999999999999</v>
      </c>
      <c r="K24" s="66">
        <f t="shared" si="3"/>
        <v>16</v>
      </c>
      <c r="L24" s="65">
        <f>VLOOKUP($A24,'Return Data'!$B$7:$R$2292,13,0)</f>
        <v>3.7694999999999999</v>
      </c>
      <c r="M24" s="66">
        <f t="shared" si="4"/>
        <v>13</v>
      </c>
      <c r="N24" s="65">
        <f>VLOOKUP($A24,'Return Data'!$B$7:$R$2292,17,0)</f>
        <v>4.4903000000000004</v>
      </c>
      <c r="O24" s="66">
        <f t="shared" si="5"/>
        <v>17</v>
      </c>
      <c r="P24" s="65">
        <f>VLOOKUP($A24,'Return Data'!$B$7:$R$2292,14,0)</f>
        <v>7.1894</v>
      </c>
      <c r="Q24" s="66">
        <f t="shared" si="6"/>
        <v>19</v>
      </c>
      <c r="R24" s="65">
        <f>VLOOKUP($A24,'Return Data'!$B$7:$R$2292,16,0)</f>
        <v>6.9642999999999997</v>
      </c>
      <c r="S24" s="67">
        <f t="shared" si="7"/>
        <v>21</v>
      </c>
    </row>
    <row r="25" spans="1:19" x14ac:dyDescent="0.3">
      <c r="A25" s="82" t="s">
        <v>1349</v>
      </c>
      <c r="B25" s="64">
        <f>VLOOKUP($A25,'Return Data'!$B$7:$R$2292,3,0)</f>
        <v>44616</v>
      </c>
      <c r="C25" s="65">
        <f>VLOOKUP($A25,'Return Data'!$B$7:$R$2292,4,0)</f>
        <v>51.978400000000001</v>
      </c>
      <c r="D25" s="65">
        <f>VLOOKUP($A25,'Return Data'!$B$7:$R$2292,9,0)</f>
        <v>0.70720000000000005</v>
      </c>
      <c r="E25" s="66">
        <f t="shared" si="0"/>
        <v>14</v>
      </c>
      <c r="F25" s="65">
        <f>VLOOKUP($A25,'Return Data'!$B$7:$R$2292,10,0)</f>
        <v>0.90649999999999997</v>
      </c>
      <c r="G25" s="66">
        <f t="shared" si="1"/>
        <v>6</v>
      </c>
      <c r="H25" s="65">
        <f>VLOOKUP($A25,'Return Data'!$B$7:$R$2292,11,0)</f>
        <v>2.7279</v>
      </c>
      <c r="I25" s="66">
        <f t="shared" si="2"/>
        <v>6</v>
      </c>
      <c r="J25" s="65">
        <f>VLOOKUP($A25,'Return Data'!$B$7:$R$2292,12,0)</f>
        <v>2.8134999999999999</v>
      </c>
      <c r="K25" s="66">
        <f t="shared" si="3"/>
        <v>7</v>
      </c>
      <c r="L25" s="65">
        <f>VLOOKUP($A25,'Return Data'!$B$7:$R$2292,13,0)</f>
        <v>3.9725999999999999</v>
      </c>
      <c r="M25" s="66">
        <f t="shared" si="4"/>
        <v>8</v>
      </c>
      <c r="N25" s="65">
        <f>VLOOKUP($A25,'Return Data'!$B$7:$R$2292,17,0)</f>
        <v>5.7830000000000004</v>
      </c>
      <c r="O25" s="66">
        <f t="shared" si="5"/>
        <v>9</v>
      </c>
      <c r="P25" s="65">
        <f>VLOOKUP($A25,'Return Data'!$B$7:$R$2292,14,0)</f>
        <v>9.1155000000000008</v>
      </c>
      <c r="Q25" s="66">
        <f t="shared" si="6"/>
        <v>6</v>
      </c>
      <c r="R25" s="65">
        <f>VLOOKUP($A25,'Return Data'!$B$7:$R$2292,16,0)</f>
        <v>8.0904000000000007</v>
      </c>
      <c r="S25" s="67">
        <f t="shared" si="7"/>
        <v>13</v>
      </c>
    </row>
    <row r="26" spans="1:19" x14ac:dyDescent="0.3">
      <c r="A26" s="82" t="s">
        <v>1351</v>
      </c>
      <c r="B26" s="64">
        <f>VLOOKUP($A26,'Return Data'!$B$7:$R$2292,3,0)</f>
        <v>44616</v>
      </c>
      <c r="C26" s="65">
        <f>VLOOKUP($A26,'Return Data'!$B$7:$R$2292,4,0)</f>
        <v>62.655700000000003</v>
      </c>
      <c r="D26" s="65">
        <f>VLOOKUP($A26,'Return Data'!$B$7:$R$2292,9,0)</f>
        <v>2.3668999999999998</v>
      </c>
      <c r="E26" s="66">
        <f t="shared" si="0"/>
        <v>9</v>
      </c>
      <c r="F26" s="65">
        <f>VLOOKUP($A26,'Return Data'!$B$7:$R$2292,10,0)</f>
        <v>-2.3973</v>
      </c>
      <c r="G26" s="66">
        <f t="shared" si="1"/>
        <v>15</v>
      </c>
      <c r="H26" s="65">
        <f>VLOOKUP($A26,'Return Data'!$B$7:$R$2292,11,0)</f>
        <v>0.89649999999999996</v>
      </c>
      <c r="I26" s="66">
        <f t="shared" si="2"/>
        <v>18</v>
      </c>
      <c r="J26" s="65">
        <f>VLOOKUP($A26,'Return Data'!$B$7:$R$2292,12,0)</f>
        <v>1.1918</v>
      </c>
      <c r="K26" s="66">
        <f t="shared" si="3"/>
        <v>19</v>
      </c>
      <c r="L26" s="65">
        <f>VLOOKUP($A26,'Return Data'!$B$7:$R$2292,13,0)</f>
        <v>2.5123000000000002</v>
      </c>
      <c r="M26" s="66">
        <f t="shared" si="4"/>
        <v>21</v>
      </c>
      <c r="N26" s="65">
        <f>VLOOKUP($A26,'Return Data'!$B$7:$R$2292,17,0)</f>
        <v>3.4922</v>
      </c>
      <c r="O26" s="66">
        <f t="shared" si="5"/>
        <v>24</v>
      </c>
      <c r="P26" s="65">
        <f>VLOOKUP($A26,'Return Data'!$B$7:$R$2292,14,0)</f>
        <v>6.4882999999999997</v>
      </c>
      <c r="Q26" s="66">
        <f t="shared" si="6"/>
        <v>22</v>
      </c>
      <c r="R26" s="65">
        <f>VLOOKUP($A26,'Return Data'!$B$7:$R$2292,16,0)</f>
        <v>8.5015000000000001</v>
      </c>
      <c r="S26" s="67">
        <f t="shared" si="7"/>
        <v>9</v>
      </c>
    </row>
    <row r="27" spans="1:19" x14ac:dyDescent="0.3">
      <c r="A27" s="82" t="s">
        <v>1353</v>
      </c>
      <c r="B27" s="64">
        <f>VLOOKUP($A27,'Return Data'!$B$7:$R$2292,3,0)</f>
        <v>44616</v>
      </c>
      <c r="C27" s="65">
        <f>VLOOKUP($A27,'Return Data'!$B$7:$R$2292,4,0)</f>
        <v>50.231699999999996</v>
      </c>
      <c r="D27" s="65">
        <f>VLOOKUP($A27,'Return Data'!$B$7:$R$2292,9,0)</f>
        <v>-4.1901000000000002</v>
      </c>
      <c r="E27" s="66">
        <f t="shared" si="0"/>
        <v>25</v>
      </c>
      <c r="F27" s="65">
        <f>VLOOKUP($A27,'Return Data'!$B$7:$R$2292,10,0)</f>
        <v>-2.8574000000000002</v>
      </c>
      <c r="G27" s="66">
        <f t="shared" si="1"/>
        <v>19</v>
      </c>
      <c r="H27" s="65">
        <f>VLOOKUP($A27,'Return Data'!$B$7:$R$2292,11,0)</f>
        <v>0.53259999999999996</v>
      </c>
      <c r="I27" s="66">
        <f t="shared" si="2"/>
        <v>20</v>
      </c>
      <c r="J27" s="65">
        <f>VLOOKUP($A27,'Return Data'!$B$7:$R$2292,12,0)</f>
        <v>1.7432000000000001</v>
      </c>
      <c r="K27" s="66">
        <f t="shared" si="3"/>
        <v>17</v>
      </c>
      <c r="L27" s="65">
        <f>VLOOKUP($A27,'Return Data'!$B$7:$R$2292,13,0)</f>
        <v>2.8441999999999998</v>
      </c>
      <c r="M27" s="66">
        <f t="shared" si="4"/>
        <v>19</v>
      </c>
      <c r="N27" s="65">
        <f>VLOOKUP($A27,'Return Data'!$B$7:$R$2292,17,0)</f>
        <v>4.5670999999999999</v>
      </c>
      <c r="O27" s="66">
        <f t="shared" si="5"/>
        <v>16</v>
      </c>
      <c r="P27" s="65">
        <f>VLOOKUP($A27,'Return Data'!$B$7:$R$2292,14,0)</f>
        <v>7.8554000000000004</v>
      </c>
      <c r="Q27" s="66">
        <f t="shared" si="6"/>
        <v>13</v>
      </c>
      <c r="R27" s="65">
        <f>VLOOKUP($A27,'Return Data'!$B$7:$R$2292,16,0)</f>
        <v>8.3583999999999996</v>
      </c>
      <c r="S27" s="67">
        <f t="shared" si="7"/>
        <v>10</v>
      </c>
    </row>
    <row r="28" spans="1:19" x14ac:dyDescent="0.3">
      <c r="A28" s="82" t="s">
        <v>851</v>
      </c>
      <c r="B28" s="64">
        <f>VLOOKUP($A28,'Return Data'!$B$7:$R$2292,3,0)</f>
        <v>44616</v>
      </c>
      <c r="C28" s="65">
        <f>VLOOKUP($A28,'Return Data'!$B$7:$R$2292,4,0)</f>
        <v>17.4604</v>
      </c>
      <c r="D28" s="65">
        <f>VLOOKUP($A28,'Return Data'!$B$7:$R$2292,9,0)</f>
        <v>-4.8686999999999996</v>
      </c>
      <c r="E28" s="66">
        <f t="shared" si="0"/>
        <v>27</v>
      </c>
      <c r="F28" s="65">
        <f>VLOOKUP($A28,'Return Data'!$B$7:$R$2292,10,0)</f>
        <v>-5.3704999999999998</v>
      </c>
      <c r="G28" s="66">
        <f t="shared" si="1"/>
        <v>27</v>
      </c>
      <c r="H28" s="65">
        <f>VLOOKUP($A28,'Return Data'!$B$7:$R$2292,11,0)</f>
        <v>-1.5544</v>
      </c>
      <c r="I28" s="66">
        <f t="shared" si="2"/>
        <v>27</v>
      </c>
      <c r="J28" s="65">
        <f>VLOOKUP($A28,'Return Data'!$B$7:$R$2292,12,0)</f>
        <v>-2.6642999999999999</v>
      </c>
      <c r="K28" s="66">
        <f t="shared" si="3"/>
        <v>27</v>
      </c>
      <c r="L28" s="65">
        <f>VLOOKUP($A28,'Return Data'!$B$7:$R$2292,13,0)</f>
        <v>0.58819999999999995</v>
      </c>
      <c r="M28" s="66">
        <f t="shared" si="4"/>
        <v>27</v>
      </c>
      <c r="N28" s="65">
        <f>VLOOKUP($A28,'Return Data'!$B$7:$R$2292,17,0)</f>
        <v>3.9089999999999998</v>
      </c>
      <c r="O28" s="66">
        <f t="shared" si="5"/>
        <v>22</v>
      </c>
      <c r="P28" s="65">
        <f>VLOOKUP($A28,'Return Data'!$B$7:$R$2292,14,0)</f>
        <v>7.2972000000000001</v>
      </c>
      <c r="Q28" s="66">
        <f t="shared" si="6"/>
        <v>16</v>
      </c>
      <c r="R28" s="65">
        <f>VLOOKUP($A28,'Return Data'!$B$7:$R$2292,16,0)</f>
        <v>7.8017000000000003</v>
      </c>
      <c r="S28" s="67">
        <f t="shared" si="7"/>
        <v>16</v>
      </c>
    </row>
    <row r="29" spans="1:19" x14ac:dyDescent="0.3">
      <c r="A29" s="82" t="s">
        <v>852</v>
      </c>
      <c r="B29" s="64">
        <f>VLOOKUP($A29,'Return Data'!$B$7:$R$2292,3,0)</f>
        <v>44616</v>
      </c>
      <c r="C29" s="65">
        <f>VLOOKUP($A29,'Return Data'!$B$7:$R$2292,4,0)</f>
        <v>19.5822</v>
      </c>
      <c r="D29" s="65">
        <f>VLOOKUP($A29,'Return Data'!$B$7:$R$2292,9,0)</f>
        <v>2.863</v>
      </c>
      <c r="E29" s="66">
        <f t="shared" si="0"/>
        <v>7</v>
      </c>
      <c r="F29" s="65">
        <f>VLOOKUP($A29,'Return Data'!$B$7:$R$2292,10,0)</f>
        <v>-2.7624</v>
      </c>
      <c r="G29" s="66">
        <f t="shared" si="1"/>
        <v>16</v>
      </c>
      <c r="H29" s="65">
        <f>VLOOKUP($A29,'Return Data'!$B$7:$R$2292,11,0)</f>
        <v>1.3237000000000001</v>
      </c>
      <c r="I29" s="66">
        <f t="shared" si="2"/>
        <v>16</v>
      </c>
      <c r="J29" s="65">
        <f>VLOOKUP($A29,'Return Data'!$B$7:$R$2292,12,0)</f>
        <v>2.0722</v>
      </c>
      <c r="K29" s="66">
        <f t="shared" si="3"/>
        <v>13</v>
      </c>
      <c r="L29" s="65">
        <f>VLOOKUP($A29,'Return Data'!$B$7:$R$2292,13,0)</f>
        <v>4.1173999999999999</v>
      </c>
      <c r="M29" s="66">
        <f t="shared" si="4"/>
        <v>7</v>
      </c>
      <c r="N29" s="65">
        <f>VLOOKUP($A29,'Return Data'!$B$7:$R$2292,17,0)</f>
        <v>6.2187999999999999</v>
      </c>
      <c r="O29" s="66">
        <f t="shared" si="5"/>
        <v>5</v>
      </c>
      <c r="P29" s="65">
        <f>VLOOKUP($A29,'Return Data'!$B$7:$R$2292,14,0)</f>
        <v>9.5243000000000002</v>
      </c>
      <c r="Q29" s="66">
        <f t="shared" si="6"/>
        <v>2</v>
      </c>
      <c r="R29" s="65">
        <f>VLOOKUP($A29,'Return Data'!$B$7:$R$2292,16,0)</f>
        <v>9.43</v>
      </c>
      <c r="S29" s="67">
        <f t="shared" si="7"/>
        <v>3</v>
      </c>
    </row>
    <row r="30" spans="1:19" x14ac:dyDescent="0.3">
      <c r="A30" s="82" t="s">
        <v>855</v>
      </c>
      <c r="B30" s="64">
        <f>VLOOKUP($A30,'Return Data'!$B$7:$R$2292,3,0)</f>
        <v>44616</v>
      </c>
      <c r="C30" s="65">
        <f>VLOOKUP($A30,'Return Data'!$B$7:$R$2292,4,0)</f>
        <v>36.3125</v>
      </c>
      <c r="D30" s="65">
        <f>VLOOKUP($A30,'Return Data'!$B$7:$R$2292,9,0)</f>
        <v>0.4476</v>
      </c>
      <c r="E30" s="66">
        <f t="shared" si="0"/>
        <v>16</v>
      </c>
      <c r="F30" s="65">
        <f>VLOOKUP($A30,'Return Data'!$B$7:$R$2292,10,0)</f>
        <v>-3.5493999999999999</v>
      </c>
      <c r="G30" s="66">
        <f t="shared" si="1"/>
        <v>21</v>
      </c>
      <c r="H30" s="65">
        <f>VLOOKUP($A30,'Return Data'!$B$7:$R$2292,11,0)</f>
        <v>-8.4099999999999994E-2</v>
      </c>
      <c r="I30" s="66">
        <f t="shared" si="2"/>
        <v>21</v>
      </c>
      <c r="J30" s="65">
        <f>VLOOKUP($A30,'Return Data'!$B$7:$R$2292,12,0)</f>
        <v>1.0731999999999999</v>
      </c>
      <c r="K30" s="66">
        <f t="shared" si="3"/>
        <v>20</v>
      </c>
      <c r="L30" s="65">
        <f>VLOOKUP($A30,'Return Data'!$B$7:$R$2292,13,0)</f>
        <v>3.1831</v>
      </c>
      <c r="M30" s="66">
        <f t="shared" si="4"/>
        <v>16</v>
      </c>
      <c r="N30" s="65">
        <f>VLOOKUP($A30,'Return Data'!$B$7:$R$2292,17,0)</f>
        <v>5.2065999999999999</v>
      </c>
      <c r="O30" s="66">
        <f t="shared" si="5"/>
        <v>10</v>
      </c>
      <c r="P30" s="65">
        <f>VLOOKUP($A30,'Return Data'!$B$7:$R$2292,14,0)</f>
        <v>9.3328000000000007</v>
      </c>
      <c r="Q30" s="66">
        <f t="shared" si="6"/>
        <v>4</v>
      </c>
      <c r="R30" s="65">
        <f>VLOOKUP($A30,'Return Data'!$B$7:$R$2292,16,0)</f>
        <v>6.6677999999999997</v>
      </c>
      <c r="S30" s="67">
        <f t="shared" si="7"/>
        <v>23</v>
      </c>
    </row>
    <row r="31" spans="1:19" x14ac:dyDescent="0.3">
      <c r="A31" s="82" t="s">
        <v>2039</v>
      </c>
      <c r="B31" s="64">
        <f>VLOOKUP($A31,'Return Data'!$B$7:$R$2292,3,0)</f>
        <v>44616</v>
      </c>
      <c r="C31" s="65">
        <f>VLOOKUP($A31,'Return Data'!$B$7:$R$2292,4,0)</f>
        <v>50.765700000000002</v>
      </c>
      <c r="D31" s="65">
        <f>VLOOKUP($A31,'Return Data'!$B$7:$R$2292,9,0)</f>
        <v>1.0770999999999999</v>
      </c>
      <c r="E31" s="66">
        <f t="shared" si="0"/>
        <v>13</v>
      </c>
      <c r="F31" s="65">
        <f>VLOOKUP($A31,'Return Data'!$B$7:$R$2292,10,0)</f>
        <v>-2.8506</v>
      </c>
      <c r="G31" s="66">
        <f t="shared" si="1"/>
        <v>18</v>
      </c>
      <c r="H31" s="65">
        <f>VLOOKUP($A31,'Return Data'!$B$7:$R$2292,11,0)</f>
        <v>1.3271999999999999</v>
      </c>
      <c r="I31" s="66">
        <f t="shared" si="2"/>
        <v>15</v>
      </c>
      <c r="J31" s="65">
        <f>VLOOKUP($A31,'Return Data'!$B$7:$R$2292,12,0)</f>
        <v>2.0617999999999999</v>
      </c>
      <c r="K31" s="66">
        <f t="shared" si="3"/>
        <v>14</v>
      </c>
      <c r="L31" s="65">
        <f>VLOOKUP($A31,'Return Data'!$B$7:$R$2292,13,0)</f>
        <v>3.8986000000000001</v>
      </c>
      <c r="M31" s="66">
        <f t="shared" si="4"/>
        <v>9</v>
      </c>
      <c r="N31" s="65">
        <f>VLOOKUP($A31,'Return Data'!$B$7:$R$2292,17,0)</f>
        <v>5.0795000000000003</v>
      </c>
      <c r="O31" s="66">
        <f t="shared" si="5"/>
        <v>11</v>
      </c>
      <c r="P31" s="65">
        <f>VLOOKUP($A31,'Return Data'!$B$7:$R$2292,14,0)</f>
        <v>8.4332999999999991</v>
      </c>
      <c r="Q31" s="66">
        <f t="shared" si="6"/>
        <v>10</v>
      </c>
      <c r="R31" s="65">
        <f>VLOOKUP($A31,'Return Data'!$B$7:$R$2292,16,0)</f>
        <v>7.9722</v>
      </c>
      <c r="S31" s="67">
        <f t="shared" si="7"/>
        <v>15</v>
      </c>
    </row>
    <row r="32" spans="1:19" x14ac:dyDescent="0.3">
      <c r="A32" s="82" t="s">
        <v>707</v>
      </c>
      <c r="B32" s="64">
        <f>VLOOKUP($A32,'Return Data'!$B$7:$R$2292,3,0)</f>
        <v>44616</v>
      </c>
      <c r="C32" s="65">
        <f>VLOOKUP($A32,'Return Data'!$B$7:$R$2292,4,0)</f>
        <v>22.1936</v>
      </c>
      <c r="D32" s="65">
        <f>VLOOKUP($A32,'Return Data'!$B$7:$R$2292,9,0)</f>
        <v>-1.6476</v>
      </c>
      <c r="E32" s="66">
        <f t="shared" si="0"/>
        <v>21</v>
      </c>
      <c r="F32" s="65">
        <f>VLOOKUP($A32,'Return Data'!$B$7:$R$2292,10,0)</f>
        <v>-3.8872</v>
      </c>
      <c r="G32" s="66">
        <f t="shared" si="1"/>
        <v>22</v>
      </c>
      <c r="H32" s="65">
        <f>VLOOKUP($A32,'Return Data'!$B$7:$R$2292,11,0)</f>
        <v>-9.3799999999999994E-2</v>
      </c>
      <c r="I32" s="66">
        <f t="shared" si="2"/>
        <v>22</v>
      </c>
      <c r="J32" s="65">
        <f>VLOOKUP($A32,'Return Data'!$B$7:$R$2292,12,0)</f>
        <v>-1.9099999999999999E-2</v>
      </c>
      <c r="K32" s="66">
        <f t="shared" si="3"/>
        <v>24</v>
      </c>
      <c r="L32" s="65">
        <f>VLOOKUP($A32,'Return Data'!$B$7:$R$2292,13,0)</f>
        <v>2.1945999999999999</v>
      </c>
      <c r="M32" s="66">
        <f t="shared" si="4"/>
        <v>22</v>
      </c>
      <c r="N32" s="65">
        <f>VLOOKUP($A32,'Return Data'!$B$7:$R$2292,17,0)</f>
        <v>4.2355</v>
      </c>
      <c r="O32" s="66">
        <f t="shared" si="5"/>
        <v>20</v>
      </c>
      <c r="P32" s="65">
        <f>VLOOKUP($A32,'Return Data'!$B$7:$R$2292,14,0)</f>
        <v>7.24</v>
      </c>
      <c r="Q32" s="66">
        <f t="shared" si="6"/>
        <v>17</v>
      </c>
      <c r="R32" s="65">
        <f>VLOOKUP($A32,'Return Data'!$B$7:$R$2292,16,0)</f>
        <v>7.274</v>
      </c>
      <c r="S32" s="67">
        <f t="shared" si="7"/>
        <v>20</v>
      </c>
    </row>
    <row r="33" spans="1:19" x14ac:dyDescent="0.3">
      <c r="A33" s="82" t="s">
        <v>708</v>
      </c>
      <c r="B33" s="64">
        <f>VLOOKUP($A33,'Return Data'!$B$7:$R$2292,3,0)</f>
        <v>44616</v>
      </c>
      <c r="C33" s="65">
        <f>VLOOKUP($A33,'Return Data'!$B$7:$R$2292,4,0)</f>
        <v>22.5197</v>
      </c>
      <c r="D33" s="65">
        <f>VLOOKUP($A33,'Return Data'!$B$7:$R$2292,9,0)</f>
        <v>-3.3679000000000001</v>
      </c>
      <c r="E33" s="66">
        <f t="shared" si="0"/>
        <v>24</v>
      </c>
      <c r="F33" s="65">
        <f>VLOOKUP($A33,'Return Data'!$B$7:$R$2292,10,0)</f>
        <v>-4.4885999999999999</v>
      </c>
      <c r="G33" s="66">
        <f t="shared" si="1"/>
        <v>25</v>
      </c>
      <c r="H33" s="65">
        <f>VLOOKUP($A33,'Return Data'!$B$7:$R$2292,11,0)</f>
        <v>-0.4254</v>
      </c>
      <c r="I33" s="66">
        <f t="shared" si="2"/>
        <v>25</v>
      </c>
      <c r="J33" s="65">
        <f>VLOOKUP($A33,'Return Data'!$B$7:$R$2292,12,0)</f>
        <v>-0.36130000000000001</v>
      </c>
      <c r="K33" s="66">
        <f t="shared" si="3"/>
        <v>25</v>
      </c>
      <c r="L33" s="65">
        <f>VLOOKUP($A33,'Return Data'!$B$7:$R$2292,13,0)</f>
        <v>2.0038999999999998</v>
      </c>
      <c r="M33" s="66">
        <f t="shared" si="4"/>
        <v>24</v>
      </c>
      <c r="N33" s="65">
        <f>VLOOKUP($A33,'Return Data'!$B$7:$R$2292,17,0)</f>
        <v>4.2134</v>
      </c>
      <c r="O33" s="66">
        <f t="shared" si="5"/>
        <v>21</v>
      </c>
      <c r="P33" s="65">
        <f>VLOOKUP($A33,'Return Data'!$B$7:$R$2292,14,0)</f>
        <v>7.4497</v>
      </c>
      <c r="Q33" s="66">
        <f t="shared" si="6"/>
        <v>15</v>
      </c>
      <c r="R33" s="65">
        <f>VLOOKUP($A33,'Return Data'!$B$7:$R$2292,16,0)</f>
        <v>6.9558</v>
      </c>
      <c r="S33" s="67">
        <f t="shared" si="7"/>
        <v>22</v>
      </c>
    </row>
    <row r="34" spans="1:19" x14ac:dyDescent="0.3">
      <c r="A34" s="82" t="s">
        <v>709</v>
      </c>
      <c r="B34" s="64">
        <f>VLOOKUP($A34,'Return Data'!$B$7:$R$2292,3,0)</f>
        <v>44616</v>
      </c>
      <c r="C34" s="65">
        <f>VLOOKUP($A34,'Return Data'!$B$7:$R$2292,4,0)</f>
        <v>202.5882</v>
      </c>
      <c r="D34" s="65">
        <f>VLOOKUP($A34,'Return Data'!$B$7:$R$2292,9,0)</f>
        <v>-4.2931999999999997</v>
      </c>
      <c r="E34" s="66">
        <f t="shared" si="0"/>
        <v>26</v>
      </c>
      <c r="F34" s="65">
        <f>VLOOKUP($A34,'Return Data'!$B$7:$R$2292,10,0)</f>
        <v>-5.0585000000000004</v>
      </c>
      <c r="G34" s="66">
        <f t="shared" si="1"/>
        <v>26</v>
      </c>
      <c r="H34" s="65">
        <f>VLOOKUP($A34,'Return Data'!$B$7:$R$2292,11,0)</f>
        <v>-1.2403</v>
      </c>
      <c r="I34" s="66">
        <f t="shared" si="2"/>
        <v>26</v>
      </c>
      <c r="J34" s="65">
        <f>VLOOKUP($A34,'Return Data'!$B$7:$R$2292,12,0)</f>
        <v>-2.1825000000000001</v>
      </c>
      <c r="K34" s="66">
        <f t="shared" si="3"/>
        <v>26</v>
      </c>
      <c r="L34" s="65">
        <f>VLOOKUP($A34,'Return Data'!$B$7:$R$2292,13,0)</f>
        <v>1.0616000000000001</v>
      </c>
      <c r="M34" s="66">
        <f t="shared" si="4"/>
        <v>26</v>
      </c>
      <c r="N34" s="65">
        <f>VLOOKUP($A34,'Return Data'!$B$7:$R$2292,17,0)</f>
        <v>2.9329999999999998</v>
      </c>
      <c r="O34" s="66">
        <f t="shared" si="5"/>
        <v>26</v>
      </c>
      <c r="P34" s="65">
        <f>VLOOKUP($A34,'Return Data'!$B$7:$R$2292,14,0)</f>
        <v>6.3552999999999997</v>
      </c>
      <c r="Q34" s="66">
        <f t="shared" si="6"/>
        <v>25</v>
      </c>
      <c r="R34" s="65">
        <f>VLOOKUP($A34,'Return Data'!$B$7:$R$2292,16,0)</f>
        <v>5.9602000000000004</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0.89105925925925911</v>
      </c>
      <c r="E36" s="88"/>
      <c r="F36" s="89">
        <f>AVERAGE(F8:F34)</f>
        <v>-1.7119481481481482</v>
      </c>
      <c r="G36" s="88"/>
      <c r="H36" s="89">
        <f>AVERAGE(H8:H34)</f>
        <v>1.4046185185185189</v>
      </c>
      <c r="I36" s="88"/>
      <c r="J36" s="89">
        <f>AVERAGE(J8:J34)</f>
        <v>1.6451555555555559</v>
      </c>
      <c r="K36" s="88"/>
      <c r="L36" s="89">
        <f>AVERAGE(L8:L34)</f>
        <v>3.3506259259259257</v>
      </c>
      <c r="M36" s="88"/>
      <c r="N36" s="89">
        <f>AVERAGE(N8:N34)</f>
        <v>4.9491481481481472</v>
      </c>
      <c r="O36" s="88"/>
      <c r="P36" s="89">
        <f>AVERAGE(P8:P34)</f>
        <v>7.7747185185185188</v>
      </c>
      <c r="Q36" s="88"/>
      <c r="R36" s="89">
        <f>AVERAGE(R8:R34)</f>
        <v>7.8751629629629623</v>
      </c>
      <c r="S36" s="90"/>
    </row>
    <row r="37" spans="1:19" x14ac:dyDescent="0.3">
      <c r="A37" s="87" t="s">
        <v>28</v>
      </c>
      <c r="B37" s="88"/>
      <c r="C37" s="88"/>
      <c r="D37" s="89">
        <f>MIN(D8:D34)</f>
        <v>-4.8686999999999996</v>
      </c>
      <c r="E37" s="88"/>
      <c r="F37" s="89">
        <f>MIN(F8:F34)</f>
        <v>-5.3704999999999998</v>
      </c>
      <c r="G37" s="88"/>
      <c r="H37" s="89">
        <f>MIN(H8:H34)</f>
        <v>-1.5544</v>
      </c>
      <c r="I37" s="88"/>
      <c r="J37" s="89">
        <f>MIN(J8:J34)</f>
        <v>-2.6642999999999999</v>
      </c>
      <c r="K37" s="88"/>
      <c r="L37" s="89">
        <f>MIN(L8:L34)</f>
        <v>0.58819999999999995</v>
      </c>
      <c r="M37" s="88"/>
      <c r="N37" s="89">
        <f>MIN(N8:N34)</f>
        <v>2.8012999999999999</v>
      </c>
      <c r="O37" s="88"/>
      <c r="P37" s="89">
        <f>MIN(P8:P34)</f>
        <v>5.4169999999999998</v>
      </c>
      <c r="Q37" s="88"/>
      <c r="R37" s="89">
        <f>MIN(R8:R34)</f>
        <v>5.9602000000000004</v>
      </c>
      <c r="S37" s="90"/>
    </row>
    <row r="38" spans="1:19" ht="15" thickBot="1" x14ac:dyDescent="0.35">
      <c r="A38" s="91" t="s">
        <v>29</v>
      </c>
      <c r="B38" s="92"/>
      <c r="C38" s="92"/>
      <c r="D38" s="93">
        <f>MAX(D8:D34)</f>
        <v>8.6278000000000006</v>
      </c>
      <c r="E38" s="92"/>
      <c r="F38" s="93">
        <f>MAX(F8:F34)</f>
        <v>2.1404000000000001</v>
      </c>
      <c r="G38" s="92"/>
      <c r="H38" s="93">
        <f>MAX(H8:H34)</f>
        <v>4.3869999999999996</v>
      </c>
      <c r="I38" s="92"/>
      <c r="J38" s="93">
        <f>MAX(J8:J34)</f>
        <v>4.1740000000000004</v>
      </c>
      <c r="K38" s="92"/>
      <c r="L38" s="93">
        <f>MAX(L8:L34)</f>
        <v>5.7191000000000001</v>
      </c>
      <c r="M38" s="92"/>
      <c r="N38" s="93">
        <f>MAX(N8:N34)</f>
        <v>7.7332000000000001</v>
      </c>
      <c r="O38" s="92"/>
      <c r="P38" s="93">
        <f>MAX(P8:P34)</f>
        <v>9.7363999999999997</v>
      </c>
      <c r="Q38" s="92"/>
      <c r="R38" s="93">
        <f>MAX(R8:R34)</f>
        <v>9.6992999999999991</v>
      </c>
      <c r="S38" s="94"/>
    </row>
    <row r="39" spans="1:19" x14ac:dyDescent="0.3">
      <c r="A39" s="112" t="s">
        <v>433</v>
      </c>
    </row>
    <row r="40" spans="1:19" x14ac:dyDescent="0.3">
      <c r="A40" s="14" t="s">
        <v>340</v>
      </c>
    </row>
  </sheetData>
  <sheetProtection algorithmName="SHA-512" hashValue="59hTo5goeUivDwh+GCcvi7wgkWkC0foCothlwdToTygirupJOo7T1/F0qNancwOZ8fcntQTc/3w1u4DoxPVWKA==" saltValue="Xeyr09Dboo5tG9DtLYWlF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44616</v>
      </c>
      <c r="C8" s="65">
        <f>VLOOKUP($A8,'Return Data'!$B$7:$R$2292,4,0)</f>
        <v>303.05470000000003</v>
      </c>
      <c r="D8" s="65">
        <f>VLOOKUP($A8,'Return Data'!$B$7:$R$2292,9,0)</f>
        <v>5.7469000000000001</v>
      </c>
      <c r="E8" s="66">
        <f t="shared" ref="E8:E25" si="0">RANK(D8,D$8:D$25,0)</f>
        <v>10</v>
      </c>
      <c r="F8" s="65">
        <f>VLOOKUP($A8,'Return Data'!$B$7:$R$2292,10,0)</f>
        <v>3.5846</v>
      </c>
      <c r="G8" s="66">
        <f t="shared" ref="G8:G25" si="1">RANK(F8,F$8:F$25,0)</f>
        <v>9</v>
      </c>
      <c r="H8" s="65">
        <f>VLOOKUP($A8,'Return Data'!$B$7:$R$2292,11,0)</f>
        <v>3.6272000000000002</v>
      </c>
      <c r="I8" s="66">
        <f t="shared" ref="I8:I25" si="2">RANK(H8,H$8:H$25,0)</f>
        <v>9</v>
      </c>
      <c r="J8" s="65">
        <f>VLOOKUP($A8,'Return Data'!$B$7:$R$2292,12,0)</f>
        <v>4.3334000000000001</v>
      </c>
      <c r="K8" s="66">
        <f t="shared" ref="K8:K25" si="3">RANK(J8,J$8:J$25,0)</f>
        <v>6</v>
      </c>
      <c r="L8" s="65">
        <f>VLOOKUP($A8,'Return Data'!$B$7:$R$2292,13,0)</f>
        <v>5.4470000000000001</v>
      </c>
      <c r="M8" s="66">
        <f t="shared" ref="M8:M25" si="4">RANK(L8,L$8:L$25,0)</f>
        <v>6</v>
      </c>
      <c r="N8" s="65">
        <f>VLOOKUP($A8,'Return Data'!$B$7:$R$2292,17,0)</f>
        <v>6.7042999999999999</v>
      </c>
      <c r="O8" s="66">
        <f t="shared" ref="O8:O23" si="5">RANK(N8,N$8:N$25,0)</f>
        <v>3</v>
      </c>
      <c r="P8" s="65">
        <f>VLOOKUP($A8,'Return Data'!$B$7:$R$2292,14,0)</f>
        <v>8.3177000000000003</v>
      </c>
      <c r="Q8" s="66">
        <f t="shared" ref="Q8:Q23" si="6">RANK(P8,P$8:P$25,0)</f>
        <v>7</v>
      </c>
      <c r="R8" s="65">
        <f>VLOOKUP($A8,'Return Data'!$B$7:$R$2292,16,0)</f>
        <v>9.0210000000000008</v>
      </c>
      <c r="S8" s="67">
        <f t="shared" ref="S8:S25" si="7">RANK(R8,R$8:R$25,0)</f>
        <v>1</v>
      </c>
    </row>
    <row r="9" spans="1:19" x14ac:dyDescent="0.3">
      <c r="A9" s="82" t="s">
        <v>563</v>
      </c>
      <c r="B9" s="64">
        <f>VLOOKUP($A9,'Return Data'!$B$7:$R$2292,3,0)</f>
        <v>44616</v>
      </c>
      <c r="C9" s="65">
        <f>VLOOKUP($A9,'Return Data'!$B$7:$R$2292,4,0)</f>
        <v>2177.9830000000002</v>
      </c>
      <c r="D9" s="65">
        <f>VLOOKUP($A9,'Return Data'!$B$7:$R$2292,9,0)</f>
        <v>4.1279000000000003</v>
      </c>
      <c r="E9" s="66">
        <f t="shared" si="0"/>
        <v>15</v>
      </c>
      <c r="F9" s="65">
        <f>VLOOKUP($A9,'Return Data'!$B$7:$R$2292,10,0)</f>
        <v>3.7027000000000001</v>
      </c>
      <c r="G9" s="66">
        <f t="shared" si="1"/>
        <v>7</v>
      </c>
      <c r="H9" s="65">
        <f>VLOOKUP($A9,'Return Data'!$B$7:$R$2292,11,0)</f>
        <v>3.2237</v>
      </c>
      <c r="I9" s="66">
        <f t="shared" si="2"/>
        <v>11</v>
      </c>
      <c r="J9" s="65">
        <f>VLOOKUP($A9,'Return Data'!$B$7:$R$2292,12,0)</f>
        <v>3.8220999999999998</v>
      </c>
      <c r="K9" s="66">
        <f t="shared" si="3"/>
        <v>13</v>
      </c>
      <c r="L9" s="65">
        <f>VLOOKUP($A9,'Return Data'!$B$7:$R$2292,13,0)</f>
        <v>4.4854000000000003</v>
      </c>
      <c r="M9" s="66">
        <f t="shared" si="4"/>
        <v>15</v>
      </c>
      <c r="N9" s="65">
        <f>VLOOKUP($A9,'Return Data'!$B$7:$R$2292,17,0)</f>
        <v>6.1275000000000004</v>
      </c>
      <c r="O9" s="66">
        <f t="shared" si="5"/>
        <v>11</v>
      </c>
      <c r="P9" s="65">
        <f>VLOOKUP($A9,'Return Data'!$B$7:$R$2292,14,0)</f>
        <v>7.7831999999999999</v>
      </c>
      <c r="Q9" s="66">
        <f t="shared" si="6"/>
        <v>13</v>
      </c>
      <c r="R9" s="65">
        <f>VLOOKUP($A9,'Return Data'!$B$7:$R$2292,16,0)</f>
        <v>8.2653999999999996</v>
      </c>
      <c r="S9" s="67">
        <f t="shared" si="7"/>
        <v>11</v>
      </c>
    </row>
    <row r="10" spans="1:19" x14ac:dyDescent="0.3">
      <c r="A10" s="82" t="s">
        <v>565</v>
      </c>
      <c r="B10" s="64">
        <f>VLOOKUP($A10,'Return Data'!$B$7:$R$2292,3,0)</f>
        <v>44616</v>
      </c>
      <c r="C10" s="65">
        <f>VLOOKUP($A10,'Return Data'!$B$7:$R$2292,4,0)</f>
        <v>19.905100000000001</v>
      </c>
      <c r="D10" s="65">
        <f>VLOOKUP($A10,'Return Data'!$B$7:$R$2292,9,0)</f>
        <v>4.1075999999999997</v>
      </c>
      <c r="E10" s="66">
        <f t="shared" si="0"/>
        <v>16</v>
      </c>
      <c r="F10" s="65">
        <f>VLOOKUP($A10,'Return Data'!$B$7:$R$2292,10,0)</f>
        <v>3.1297999999999999</v>
      </c>
      <c r="G10" s="66">
        <f t="shared" si="1"/>
        <v>12</v>
      </c>
      <c r="H10" s="65">
        <f>VLOOKUP($A10,'Return Data'!$B$7:$R$2292,11,0)</f>
        <v>2.9174000000000002</v>
      </c>
      <c r="I10" s="66">
        <f t="shared" si="2"/>
        <v>18</v>
      </c>
      <c r="J10" s="65">
        <f>VLOOKUP($A10,'Return Data'!$B$7:$R$2292,12,0)</f>
        <v>3.5516999999999999</v>
      </c>
      <c r="K10" s="66">
        <f t="shared" si="3"/>
        <v>14</v>
      </c>
      <c r="L10" s="65">
        <f>VLOOKUP($A10,'Return Data'!$B$7:$R$2292,13,0)</f>
        <v>4.6848999999999998</v>
      </c>
      <c r="M10" s="66">
        <f t="shared" si="4"/>
        <v>13</v>
      </c>
      <c r="N10" s="65">
        <f>VLOOKUP($A10,'Return Data'!$B$7:$R$2292,17,0)</f>
        <v>6.3514999999999997</v>
      </c>
      <c r="O10" s="66">
        <f t="shared" si="5"/>
        <v>7</v>
      </c>
      <c r="P10" s="65">
        <f>VLOOKUP($A10,'Return Data'!$B$7:$R$2292,14,0)</f>
        <v>7.9570999999999996</v>
      </c>
      <c r="Q10" s="66">
        <f t="shared" si="6"/>
        <v>10</v>
      </c>
      <c r="R10" s="65">
        <f>VLOOKUP($A10,'Return Data'!$B$7:$R$2292,16,0)</f>
        <v>8.4855</v>
      </c>
      <c r="S10" s="67">
        <f t="shared" si="7"/>
        <v>6</v>
      </c>
    </row>
    <row r="11" spans="1:19" x14ac:dyDescent="0.3">
      <c r="A11" s="82" t="s">
        <v>567</v>
      </c>
      <c r="B11" s="64">
        <f>VLOOKUP($A11,'Return Data'!$B$7:$R$2292,3,0)</f>
        <v>44616</v>
      </c>
      <c r="C11" s="65">
        <f>VLOOKUP($A11,'Return Data'!$B$7:$R$2292,4,0)</f>
        <v>20.5</v>
      </c>
      <c r="D11" s="65">
        <f>VLOOKUP($A11,'Return Data'!$B$7:$R$2292,9,0)</f>
        <v>10.4533</v>
      </c>
      <c r="E11" s="66">
        <f t="shared" si="0"/>
        <v>1</v>
      </c>
      <c r="F11" s="65">
        <f>VLOOKUP($A11,'Return Data'!$B$7:$R$2292,10,0)</f>
        <v>2.6711999999999998</v>
      </c>
      <c r="G11" s="66">
        <f t="shared" si="1"/>
        <v>16</v>
      </c>
      <c r="H11" s="65">
        <f>VLOOKUP($A11,'Return Data'!$B$7:$R$2292,11,0)</f>
        <v>5.5229999999999997</v>
      </c>
      <c r="I11" s="66">
        <f t="shared" si="2"/>
        <v>1</v>
      </c>
      <c r="J11" s="65">
        <f>VLOOKUP($A11,'Return Data'!$B$7:$R$2292,12,0)</f>
        <v>4.9748000000000001</v>
      </c>
      <c r="K11" s="66">
        <f t="shared" si="3"/>
        <v>1</v>
      </c>
      <c r="L11" s="65">
        <f>VLOOKUP($A11,'Return Data'!$B$7:$R$2292,13,0)</f>
        <v>7.5759999999999996</v>
      </c>
      <c r="M11" s="66">
        <f t="shared" si="4"/>
        <v>1</v>
      </c>
      <c r="N11" s="65">
        <f>VLOOKUP($A11,'Return Data'!$B$7:$R$2292,17,0)</f>
        <v>7.3433000000000002</v>
      </c>
      <c r="O11" s="66">
        <f t="shared" si="5"/>
        <v>1</v>
      </c>
      <c r="P11" s="65">
        <f>VLOOKUP($A11,'Return Data'!$B$7:$R$2292,14,0)</f>
        <v>10.0299</v>
      </c>
      <c r="Q11" s="66">
        <f t="shared" si="6"/>
        <v>1</v>
      </c>
      <c r="R11" s="65">
        <f>VLOOKUP($A11,'Return Data'!$B$7:$R$2292,16,0)</f>
        <v>8.8612000000000002</v>
      </c>
      <c r="S11" s="67">
        <f t="shared" si="7"/>
        <v>2</v>
      </c>
    </row>
    <row r="12" spans="1:19" x14ac:dyDescent="0.3">
      <c r="A12" s="82" t="s">
        <v>570</v>
      </c>
      <c r="B12" s="64">
        <f>VLOOKUP($A12,'Return Data'!$B$7:$R$2292,3,0)</f>
        <v>44616</v>
      </c>
      <c r="C12" s="65">
        <f>VLOOKUP($A12,'Return Data'!$B$7:$R$2292,4,0)</f>
        <v>18.7973</v>
      </c>
      <c r="D12" s="65">
        <f>VLOOKUP($A12,'Return Data'!$B$7:$R$2292,9,0)</f>
        <v>6.0377999999999998</v>
      </c>
      <c r="E12" s="66">
        <f t="shared" si="0"/>
        <v>6</v>
      </c>
      <c r="F12" s="65">
        <f>VLOOKUP($A12,'Return Data'!$B$7:$R$2292,10,0)</f>
        <v>3.8509000000000002</v>
      </c>
      <c r="G12" s="66">
        <f t="shared" si="1"/>
        <v>2</v>
      </c>
      <c r="H12" s="65">
        <f>VLOOKUP($A12,'Return Data'!$B$7:$R$2292,11,0)</f>
        <v>3.6913999999999998</v>
      </c>
      <c r="I12" s="66">
        <f t="shared" si="2"/>
        <v>8</v>
      </c>
      <c r="J12" s="65">
        <f>VLOOKUP($A12,'Return Data'!$B$7:$R$2292,12,0)</f>
        <v>3.9666999999999999</v>
      </c>
      <c r="K12" s="66">
        <f t="shared" si="3"/>
        <v>9</v>
      </c>
      <c r="L12" s="65">
        <f>VLOOKUP($A12,'Return Data'!$B$7:$R$2292,13,0)</f>
        <v>5.2545000000000002</v>
      </c>
      <c r="M12" s="66">
        <f t="shared" si="4"/>
        <v>8</v>
      </c>
      <c r="N12" s="65">
        <f>VLOOKUP($A12,'Return Data'!$B$7:$R$2292,17,0)</f>
        <v>5.6294000000000004</v>
      </c>
      <c r="O12" s="66">
        <f t="shared" si="5"/>
        <v>14</v>
      </c>
      <c r="P12" s="65">
        <f>VLOOKUP($A12,'Return Data'!$B$7:$R$2292,14,0)</f>
        <v>8.0387000000000004</v>
      </c>
      <c r="Q12" s="66">
        <f t="shared" si="6"/>
        <v>9</v>
      </c>
      <c r="R12" s="65">
        <f>VLOOKUP($A12,'Return Data'!$B$7:$R$2292,16,0)</f>
        <v>8.3818000000000001</v>
      </c>
      <c r="S12" s="67">
        <f t="shared" si="7"/>
        <v>9</v>
      </c>
    </row>
    <row r="13" spans="1:19" x14ac:dyDescent="0.3">
      <c r="A13" s="82" t="s">
        <v>571</v>
      </c>
      <c r="B13" s="64">
        <f>VLOOKUP($A13,'Return Data'!$B$7:$R$2292,3,0)</f>
        <v>44616</v>
      </c>
      <c r="C13" s="65">
        <f>VLOOKUP($A13,'Return Data'!$B$7:$R$2292,4,0)</f>
        <v>19.086099999999998</v>
      </c>
      <c r="D13" s="65">
        <f>VLOOKUP($A13,'Return Data'!$B$7:$R$2292,9,0)</f>
        <v>5.8212999999999999</v>
      </c>
      <c r="E13" s="66">
        <f t="shared" si="0"/>
        <v>8</v>
      </c>
      <c r="F13" s="65">
        <f>VLOOKUP($A13,'Return Data'!$B$7:$R$2292,10,0)</f>
        <v>3.0013000000000001</v>
      </c>
      <c r="G13" s="66">
        <f t="shared" si="1"/>
        <v>15</v>
      </c>
      <c r="H13" s="65">
        <f>VLOOKUP($A13,'Return Data'!$B$7:$R$2292,11,0)</f>
        <v>3.8125</v>
      </c>
      <c r="I13" s="66">
        <f t="shared" si="2"/>
        <v>7</v>
      </c>
      <c r="J13" s="65">
        <f>VLOOKUP($A13,'Return Data'!$B$7:$R$2292,12,0)</f>
        <v>4.3078000000000003</v>
      </c>
      <c r="K13" s="66">
        <f t="shared" si="3"/>
        <v>7</v>
      </c>
      <c r="L13" s="65">
        <f>VLOOKUP($A13,'Return Data'!$B$7:$R$2292,13,0)</f>
        <v>5.2607999999999997</v>
      </c>
      <c r="M13" s="66">
        <f t="shared" si="4"/>
        <v>7</v>
      </c>
      <c r="N13" s="65">
        <f>VLOOKUP($A13,'Return Data'!$B$7:$R$2292,17,0)</f>
        <v>6.6455000000000002</v>
      </c>
      <c r="O13" s="66">
        <f t="shared" si="5"/>
        <v>4</v>
      </c>
      <c r="P13" s="65">
        <f>VLOOKUP($A13,'Return Data'!$B$7:$R$2292,14,0)</f>
        <v>8.3412000000000006</v>
      </c>
      <c r="Q13" s="66">
        <f t="shared" si="6"/>
        <v>6</v>
      </c>
      <c r="R13" s="65">
        <f>VLOOKUP($A13,'Return Data'!$B$7:$R$2292,16,0)</f>
        <v>8.4999000000000002</v>
      </c>
      <c r="S13" s="67">
        <f t="shared" si="7"/>
        <v>5</v>
      </c>
    </row>
    <row r="14" spans="1:19" x14ac:dyDescent="0.3">
      <c r="A14" s="82" t="s">
        <v>574</v>
      </c>
      <c r="B14" s="64">
        <f>VLOOKUP($A14,'Return Data'!$B$7:$R$2292,3,0)</f>
        <v>44616</v>
      </c>
      <c r="C14" s="65">
        <f>VLOOKUP($A14,'Return Data'!$B$7:$R$2292,4,0)</f>
        <v>26.797899999999998</v>
      </c>
      <c r="D14" s="65">
        <f>VLOOKUP($A14,'Return Data'!$B$7:$R$2292,9,0)</f>
        <v>5.2606999999999999</v>
      </c>
      <c r="E14" s="66">
        <f t="shared" si="0"/>
        <v>13</v>
      </c>
      <c r="F14" s="65">
        <f>VLOOKUP($A14,'Return Data'!$B$7:$R$2292,10,0)</f>
        <v>1.331</v>
      </c>
      <c r="G14" s="66">
        <f t="shared" si="1"/>
        <v>17</v>
      </c>
      <c r="H14" s="65">
        <f>VLOOKUP($A14,'Return Data'!$B$7:$R$2292,11,0)</f>
        <v>4.0293999999999999</v>
      </c>
      <c r="I14" s="66">
        <f t="shared" si="2"/>
        <v>5</v>
      </c>
      <c r="J14" s="65">
        <f>VLOOKUP($A14,'Return Data'!$B$7:$R$2292,12,0)</f>
        <v>4.4385000000000003</v>
      </c>
      <c r="K14" s="66">
        <f t="shared" si="3"/>
        <v>5</v>
      </c>
      <c r="L14" s="65">
        <f>VLOOKUP($A14,'Return Data'!$B$7:$R$2292,13,0)</f>
        <v>5.0164999999999997</v>
      </c>
      <c r="M14" s="66">
        <f t="shared" si="4"/>
        <v>10</v>
      </c>
      <c r="N14" s="65">
        <f>VLOOKUP($A14,'Return Data'!$B$7:$R$2292,17,0)</f>
        <v>6.2718999999999996</v>
      </c>
      <c r="O14" s="66">
        <f t="shared" si="5"/>
        <v>9</v>
      </c>
      <c r="P14" s="65">
        <f>VLOOKUP($A14,'Return Data'!$B$7:$R$2292,14,0)</f>
        <v>8.0624000000000002</v>
      </c>
      <c r="Q14" s="66">
        <f t="shared" si="6"/>
        <v>8</v>
      </c>
      <c r="R14" s="65">
        <f>VLOOKUP($A14,'Return Data'!$B$7:$R$2292,16,0)</f>
        <v>8.5241000000000007</v>
      </c>
      <c r="S14" s="67">
        <f t="shared" si="7"/>
        <v>4</v>
      </c>
    </row>
    <row r="15" spans="1:19" x14ac:dyDescent="0.3">
      <c r="A15" s="82" t="s">
        <v>575</v>
      </c>
      <c r="B15" s="64">
        <f>VLOOKUP($A15,'Return Data'!$B$7:$R$2292,3,0)</f>
        <v>44616</v>
      </c>
      <c r="C15" s="65">
        <f>VLOOKUP($A15,'Return Data'!$B$7:$R$2292,4,0)</f>
        <v>20.323</v>
      </c>
      <c r="D15" s="65">
        <f>VLOOKUP($A15,'Return Data'!$B$7:$R$2292,9,0)</f>
        <v>4.7057000000000002</v>
      </c>
      <c r="E15" s="66">
        <f t="shared" si="0"/>
        <v>14</v>
      </c>
      <c r="F15" s="65">
        <f>VLOOKUP($A15,'Return Data'!$B$7:$R$2292,10,0)</f>
        <v>3.8058000000000001</v>
      </c>
      <c r="G15" s="66">
        <f t="shared" si="1"/>
        <v>4</v>
      </c>
      <c r="H15" s="65">
        <f>VLOOKUP($A15,'Return Data'!$B$7:$R$2292,11,0)</f>
        <v>3.1724000000000001</v>
      </c>
      <c r="I15" s="66">
        <f t="shared" si="2"/>
        <v>13</v>
      </c>
      <c r="J15" s="65">
        <f>VLOOKUP($A15,'Return Data'!$B$7:$R$2292,12,0)</f>
        <v>3.9085000000000001</v>
      </c>
      <c r="K15" s="66">
        <f t="shared" si="3"/>
        <v>10</v>
      </c>
      <c r="L15" s="65">
        <f>VLOOKUP($A15,'Return Data'!$B$7:$R$2292,13,0)</f>
        <v>4.8804999999999996</v>
      </c>
      <c r="M15" s="66">
        <f t="shared" si="4"/>
        <v>12</v>
      </c>
      <c r="N15" s="65">
        <f>VLOOKUP($A15,'Return Data'!$B$7:$R$2292,17,0)</f>
        <v>6.6260000000000003</v>
      </c>
      <c r="O15" s="66">
        <f t="shared" si="5"/>
        <v>6</v>
      </c>
      <c r="P15" s="65">
        <f>VLOOKUP($A15,'Return Data'!$B$7:$R$2292,14,0)</f>
        <v>8.5625999999999998</v>
      </c>
      <c r="Q15" s="66">
        <f t="shared" si="6"/>
        <v>3</v>
      </c>
      <c r="R15" s="65">
        <f>VLOOKUP($A15,'Return Data'!$B$7:$R$2292,16,0)</f>
        <v>8.2218</v>
      </c>
      <c r="S15" s="67">
        <f t="shared" si="7"/>
        <v>12</v>
      </c>
    </row>
    <row r="16" spans="1:19" x14ac:dyDescent="0.3">
      <c r="A16" s="82" t="s">
        <v>580</v>
      </c>
      <c r="B16" s="64">
        <f>VLOOKUP($A16,'Return Data'!$B$7:$R$2292,3,0)</f>
        <v>44616</v>
      </c>
      <c r="C16" s="65">
        <f>VLOOKUP($A16,'Return Data'!$B$7:$R$2292,4,0)</f>
        <v>1976.8508999999999</v>
      </c>
      <c r="D16" s="65">
        <f>VLOOKUP($A16,'Return Data'!$B$7:$R$2292,9,0)</f>
        <v>7.6215000000000002</v>
      </c>
      <c r="E16" s="66">
        <f t="shared" si="0"/>
        <v>2</v>
      </c>
      <c r="F16" s="65">
        <f>VLOOKUP($A16,'Return Data'!$B$7:$R$2292,10,0)</f>
        <v>1.0106999999999999</v>
      </c>
      <c r="G16" s="66">
        <f t="shared" si="1"/>
        <v>18</v>
      </c>
      <c r="H16" s="65">
        <f>VLOOKUP($A16,'Return Data'!$B$7:$R$2292,11,0)</f>
        <v>3.9628000000000001</v>
      </c>
      <c r="I16" s="66">
        <f t="shared" si="2"/>
        <v>6</v>
      </c>
      <c r="J16" s="65">
        <f>VLOOKUP($A16,'Return Data'!$B$7:$R$2292,12,0)</f>
        <v>3.4845999999999999</v>
      </c>
      <c r="K16" s="66">
        <f t="shared" si="3"/>
        <v>15</v>
      </c>
      <c r="L16" s="65">
        <f>VLOOKUP($A16,'Return Data'!$B$7:$R$2292,13,0)</f>
        <v>6.1577000000000002</v>
      </c>
      <c r="M16" s="66">
        <f t="shared" si="4"/>
        <v>2</v>
      </c>
      <c r="N16" s="65">
        <f>VLOOKUP($A16,'Return Data'!$B$7:$R$2292,17,0)</f>
        <v>5.8849999999999998</v>
      </c>
      <c r="O16" s="66">
        <f t="shared" si="5"/>
        <v>13</v>
      </c>
      <c r="P16" s="65">
        <f>VLOOKUP($A16,'Return Data'!$B$7:$R$2292,14,0)</f>
        <v>7.4640000000000004</v>
      </c>
      <c r="Q16" s="66">
        <f t="shared" si="6"/>
        <v>14</v>
      </c>
      <c r="R16" s="65">
        <f>VLOOKUP($A16,'Return Data'!$B$7:$R$2292,16,0)</f>
        <v>7.6859000000000002</v>
      </c>
      <c r="S16" s="67">
        <f t="shared" si="7"/>
        <v>15</v>
      </c>
    </row>
    <row r="17" spans="1:19" x14ac:dyDescent="0.3">
      <c r="A17" s="82" t="s">
        <v>582</v>
      </c>
      <c r="B17" s="64">
        <f>VLOOKUP($A17,'Return Data'!$B$7:$R$2292,3,0)</f>
        <v>44616</v>
      </c>
      <c r="C17" s="65">
        <f>VLOOKUP($A17,'Return Data'!$B$7:$R$2292,4,0)</f>
        <v>54.067999999999998</v>
      </c>
      <c r="D17" s="65">
        <f>VLOOKUP($A17,'Return Data'!$B$7:$R$2292,9,0)</f>
        <v>5.3552</v>
      </c>
      <c r="E17" s="66">
        <f t="shared" si="0"/>
        <v>11</v>
      </c>
      <c r="F17" s="65">
        <f>VLOOKUP($A17,'Return Data'!$B$7:$R$2292,10,0)</f>
        <v>3.0367000000000002</v>
      </c>
      <c r="G17" s="66">
        <f t="shared" si="1"/>
        <v>14</v>
      </c>
      <c r="H17" s="65">
        <f>VLOOKUP($A17,'Return Data'!$B$7:$R$2292,11,0)</f>
        <v>4.3059000000000003</v>
      </c>
      <c r="I17" s="66">
        <f t="shared" si="2"/>
        <v>2</v>
      </c>
      <c r="J17" s="65">
        <f>VLOOKUP($A17,'Return Data'!$B$7:$R$2292,12,0)</f>
        <v>4.8520000000000003</v>
      </c>
      <c r="K17" s="66">
        <f t="shared" si="3"/>
        <v>2</v>
      </c>
      <c r="L17" s="65">
        <f>VLOOKUP($A17,'Return Data'!$B$7:$R$2292,13,0)</f>
        <v>5.5621999999999998</v>
      </c>
      <c r="M17" s="66">
        <f t="shared" si="4"/>
        <v>4</v>
      </c>
      <c r="N17" s="65">
        <f>VLOOKUP($A17,'Return Data'!$B$7:$R$2292,17,0)</f>
        <v>6.6287000000000003</v>
      </c>
      <c r="O17" s="66">
        <f t="shared" si="5"/>
        <v>5</v>
      </c>
      <c r="P17" s="65">
        <f>VLOOKUP($A17,'Return Data'!$B$7:$R$2292,14,0)</f>
        <v>8.4923000000000002</v>
      </c>
      <c r="Q17" s="66">
        <f t="shared" si="6"/>
        <v>4</v>
      </c>
      <c r="R17" s="65">
        <f>VLOOKUP($A17,'Return Data'!$B$7:$R$2292,16,0)</f>
        <v>8.6366999999999994</v>
      </c>
      <c r="S17" s="67">
        <f t="shared" si="7"/>
        <v>3</v>
      </c>
    </row>
    <row r="18" spans="1:19" x14ac:dyDescent="0.3">
      <c r="A18" s="82" t="s">
        <v>583</v>
      </c>
      <c r="B18" s="64">
        <f>VLOOKUP($A18,'Return Data'!$B$7:$R$2292,3,0)</f>
        <v>44616</v>
      </c>
      <c r="C18" s="65">
        <f>VLOOKUP($A18,'Return Data'!$B$7:$R$2292,4,0)</f>
        <v>20.950900000000001</v>
      </c>
      <c r="D18" s="65">
        <f>VLOOKUP($A18,'Return Data'!$B$7:$R$2292,9,0)</f>
        <v>6.0442</v>
      </c>
      <c r="E18" s="66">
        <f t="shared" si="0"/>
        <v>5</v>
      </c>
      <c r="F18" s="65">
        <f>VLOOKUP($A18,'Return Data'!$B$7:$R$2292,10,0)</f>
        <v>4.0846</v>
      </c>
      <c r="G18" s="66">
        <f t="shared" si="1"/>
        <v>1</v>
      </c>
      <c r="H18" s="65">
        <f>VLOOKUP($A18,'Return Data'!$B$7:$R$2292,11,0)</f>
        <v>3.1433</v>
      </c>
      <c r="I18" s="66">
        <f t="shared" si="2"/>
        <v>15</v>
      </c>
      <c r="J18" s="65">
        <f>VLOOKUP($A18,'Return Data'!$B$7:$R$2292,12,0)</f>
        <v>3.8997000000000002</v>
      </c>
      <c r="K18" s="66">
        <f t="shared" si="3"/>
        <v>11</v>
      </c>
      <c r="L18" s="65">
        <f>VLOOKUP($A18,'Return Data'!$B$7:$R$2292,13,0)</f>
        <v>4.9907000000000004</v>
      </c>
      <c r="M18" s="66">
        <f t="shared" si="4"/>
        <v>11</v>
      </c>
      <c r="N18" s="65">
        <f>VLOOKUP($A18,'Return Data'!$B$7:$R$2292,17,0)</f>
        <v>6.3060999999999998</v>
      </c>
      <c r="O18" s="66">
        <f t="shared" si="5"/>
        <v>8</v>
      </c>
      <c r="P18" s="65">
        <f>VLOOKUP($A18,'Return Data'!$B$7:$R$2292,14,0)</f>
        <v>7.9363000000000001</v>
      </c>
      <c r="Q18" s="66">
        <f t="shared" si="6"/>
        <v>12</v>
      </c>
      <c r="R18" s="65">
        <f>VLOOKUP($A18,'Return Data'!$B$7:$R$2292,16,0)</f>
        <v>8.1207999999999991</v>
      </c>
      <c r="S18" s="67">
        <f t="shared" si="7"/>
        <v>13</v>
      </c>
    </row>
    <row r="19" spans="1:19" x14ac:dyDescent="0.3">
      <c r="A19" s="82" t="s">
        <v>586</v>
      </c>
      <c r="B19" s="64">
        <f>VLOOKUP($A19,'Return Data'!$B$7:$R$2292,3,0)</f>
        <v>44616</v>
      </c>
      <c r="C19" s="65">
        <f>VLOOKUP($A19,'Return Data'!$B$7:$R$2292,4,0)</f>
        <v>29.9267</v>
      </c>
      <c r="D19" s="65">
        <f>VLOOKUP($A19,'Return Data'!$B$7:$R$2292,9,0)</f>
        <v>4.1059999999999999</v>
      </c>
      <c r="E19" s="66">
        <f t="shared" si="0"/>
        <v>17</v>
      </c>
      <c r="F19" s="65">
        <f>VLOOKUP($A19,'Return Data'!$B$7:$R$2292,10,0)</f>
        <v>3.2410999999999999</v>
      </c>
      <c r="G19" s="66">
        <f t="shared" si="1"/>
        <v>10</v>
      </c>
      <c r="H19" s="65">
        <f>VLOOKUP($A19,'Return Data'!$B$7:$R$2292,11,0)</f>
        <v>2.9990000000000001</v>
      </c>
      <c r="I19" s="66">
        <f t="shared" si="2"/>
        <v>17</v>
      </c>
      <c r="J19" s="65">
        <f>VLOOKUP($A19,'Return Data'!$B$7:$R$2292,12,0)</f>
        <v>3.4041000000000001</v>
      </c>
      <c r="K19" s="66">
        <f t="shared" si="3"/>
        <v>17</v>
      </c>
      <c r="L19" s="65">
        <f>VLOOKUP($A19,'Return Data'!$B$7:$R$2292,13,0)</f>
        <v>4.1768999999999998</v>
      </c>
      <c r="M19" s="66">
        <f t="shared" si="4"/>
        <v>16</v>
      </c>
      <c r="N19" s="65">
        <f>VLOOKUP($A19,'Return Data'!$B$7:$R$2292,17,0)</f>
        <v>5.3593000000000002</v>
      </c>
      <c r="O19" s="66">
        <f t="shared" si="5"/>
        <v>15</v>
      </c>
      <c r="P19" s="65">
        <f>VLOOKUP($A19,'Return Data'!$B$7:$R$2292,14,0)</f>
        <v>7.2004999999999999</v>
      </c>
      <c r="Q19" s="66">
        <f t="shared" si="6"/>
        <v>15</v>
      </c>
      <c r="R19" s="65">
        <f>VLOOKUP($A19,'Return Data'!$B$7:$R$2292,16,0)</f>
        <v>7.7084999999999999</v>
      </c>
      <c r="S19" s="67">
        <f t="shared" si="7"/>
        <v>14</v>
      </c>
    </row>
    <row r="20" spans="1:19" x14ac:dyDescent="0.3">
      <c r="A20" s="82" t="s">
        <v>588</v>
      </c>
      <c r="B20" s="64">
        <f>VLOOKUP($A20,'Return Data'!$B$7:$R$2292,3,0)</f>
        <v>44616</v>
      </c>
      <c r="C20" s="65">
        <f>VLOOKUP($A20,'Return Data'!$B$7:$R$2292,4,0)</f>
        <v>17.196999999999999</v>
      </c>
      <c r="D20" s="65">
        <f>VLOOKUP($A20,'Return Data'!$B$7:$R$2292,9,0)</f>
        <v>6.1044999999999998</v>
      </c>
      <c r="E20" s="66">
        <f t="shared" si="0"/>
        <v>4</v>
      </c>
      <c r="F20" s="65">
        <f>VLOOKUP($A20,'Return Data'!$B$7:$R$2292,10,0)</f>
        <v>3.8129</v>
      </c>
      <c r="G20" s="66">
        <f t="shared" si="1"/>
        <v>3</v>
      </c>
      <c r="H20" s="65">
        <f>VLOOKUP($A20,'Return Data'!$B$7:$R$2292,11,0)</f>
        <v>4.0791000000000004</v>
      </c>
      <c r="I20" s="66">
        <f t="shared" si="2"/>
        <v>3</v>
      </c>
      <c r="J20" s="65">
        <f>VLOOKUP($A20,'Return Data'!$B$7:$R$2292,12,0)</f>
        <v>4.6077000000000004</v>
      </c>
      <c r="K20" s="66">
        <f t="shared" si="3"/>
        <v>3</v>
      </c>
      <c r="L20" s="65">
        <f>VLOOKUP($A20,'Return Data'!$B$7:$R$2292,13,0)</f>
        <v>5.8022999999999998</v>
      </c>
      <c r="M20" s="66">
        <f t="shared" si="4"/>
        <v>3</v>
      </c>
      <c r="N20" s="65">
        <f>VLOOKUP($A20,'Return Data'!$B$7:$R$2292,17,0)</f>
        <v>7.0674999999999999</v>
      </c>
      <c r="O20" s="66">
        <f t="shared" si="5"/>
        <v>2</v>
      </c>
      <c r="P20" s="65">
        <f>VLOOKUP($A20,'Return Data'!$B$7:$R$2292,14,0)</f>
        <v>8.7432999999999996</v>
      </c>
      <c r="Q20" s="66">
        <f t="shared" si="6"/>
        <v>2</v>
      </c>
      <c r="R20" s="65">
        <f>VLOOKUP($A20,'Return Data'!$B$7:$R$2292,16,0)</f>
        <v>8.3167000000000009</v>
      </c>
      <c r="S20" s="67">
        <f t="shared" si="7"/>
        <v>10</v>
      </c>
    </row>
    <row r="21" spans="1:19" x14ac:dyDescent="0.3">
      <c r="A21" s="82" t="s">
        <v>590</v>
      </c>
      <c r="B21" s="64">
        <f>VLOOKUP($A21,'Return Data'!$B$7:$R$2292,3,0)</f>
        <v>44616</v>
      </c>
      <c r="C21" s="65">
        <f>VLOOKUP($A21,'Return Data'!$B$7:$R$2292,4,0)</f>
        <v>20.628399999999999</v>
      </c>
      <c r="D21" s="65">
        <f>VLOOKUP($A21,'Return Data'!$B$7:$R$2292,9,0)</f>
        <v>3.8538999999999999</v>
      </c>
      <c r="E21" s="66">
        <f t="shared" si="0"/>
        <v>18</v>
      </c>
      <c r="F21" s="65">
        <f>VLOOKUP($A21,'Return Data'!$B$7:$R$2292,10,0)</f>
        <v>3.0739000000000001</v>
      </c>
      <c r="G21" s="66">
        <f t="shared" si="1"/>
        <v>13</v>
      </c>
      <c r="H21" s="65">
        <f>VLOOKUP($A21,'Return Data'!$B$7:$R$2292,11,0)</f>
        <v>3.5194000000000001</v>
      </c>
      <c r="I21" s="66">
        <f t="shared" si="2"/>
        <v>10</v>
      </c>
      <c r="J21" s="65">
        <f>VLOOKUP($A21,'Return Data'!$B$7:$R$2292,12,0)</f>
        <v>3.9876</v>
      </c>
      <c r="K21" s="66">
        <f t="shared" si="3"/>
        <v>8</v>
      </c>
      <c r="L21" s="65">
        <f>VLOOKUP($A21,'Return Data'!$B$7:$R$2292,13,0)</f>
        <v>5.1204000000000001</v>
      </c>
      <c r="M21" s="66">
        <f t="shared" si="4"/>
        <v>9</v>
      </c>
      <c r="N21" s="65">
        <f>VLOOKUP($A21,'Return Data'!$B$7:$R$2292,17,0)</f>
        <v>6.2537000000000003</v>
      </c>
      <c r="O21" s="66">
        <f t="shared" si="5"/>
        <v>10</v>
      </c>
      <c r="P21" s="65">
        <f>VLOOKUP($A21,'Return Data'!$B$7:$R$2292,14,0)</f>
        <v>8.4573999999999998</v>
      </c>
      <c r="Q21" s="66">
        <f t="shared" si="6"/>
        <v>5</v>
      </c>
      <c r="R21" s="65">
        <f>VLOOKUP($A21,'Return Data'!$B$7:$R$2292,16,0)</f>
        <v>8.4045000000000005</v>
      </c>
      <c r="S21" s="67">
        <f t="shared" si="7"/>
        <v>8</v>
      </c>
    </row>
    <row r="22" spans="1:19" x14ac:dyDescent="0.3">
      <c r="A22" s="82" t="s">
        <v>591</v>
      </c>
      <c r="B22" s="64">
        <f>VLOOKUP($A22,'Return Data'!$B$7:$R$2292,3,0)</f>
        <v>44616</v>
      </c>
      <c r="C22" s="65">
        <f>VLOOKUP($A22,'Return Data'!$B$7:$R$2292,4,0)</f>
        <v>2657.8665999999998</v>
      </c>
      <c r="D22" s="65">
        <f>VLOOKUP($A22,'Return Data'!$B$7:$R$2292,9,0)</f>
        <v>5.7777000000000003</v>
      </c>
      <c r="E22" s="66">
        <f t="shared" si="0"/>
        <v>9</v>
      </c>
      <c r="F22" s="65">
        <f>VLOOKUP($A22,'Return Data'!$B$7:$R$2292,10,0)</f>
        <v>3.2134</v>
      </c>
      <c r="G22" s="66">
        <f t="shared" si="1"/>
        <v>11</v>
      </c>
      <c r="H22" s="65">
        <f>VLOOKUP($A22,'Return Data'!$B$7:$R$2292,11,0)</f>
        <v>3.0931999999999999</v>
      </c>
      <c r="I22" s="66">
        <f t="shared" si="2"/>
        <v>16</v>
      </c>
      <c r="J22" s="65">
        <f>VLOOKUP($A22,'Return Data'!$B$7:$R$2292,12,0)</f>
        <v>3.8361000000000001</v>
      </c>
      <c r="K22" s="66">
        <f t="shared" si="3"/>
        <v>12</v>
      </c>
      <c r="L22" s="65">
        <f>VLOOKUP($A22,'Return Data'!$B$7:$R$2292,13,0)</f>
        <v>4.5326000000000004</v>
      </c>
      <c r="M22" s="66">
        <f t="shared" si="4"/>
        <v>14</v>
      </c>
      <c r="N22" s="65">
        <f>VLOOKUP($A22,'Return Data'!$B$7:$R$2292,17,0)</f>
        <v>6.0468000000000002</v>
      </c>
      <c r="O22" s="66">
        <f t="shared" si="5"/>
        <v>12</v>
      </c>
      <c r="P22" s="65">
        <f>VLOOKUP($A22,'Return Data'!$B$7:$R$2292,14,0)</f>
        <v>7.9454000000000002</v>
      </c>
      <c r="Q22" s="66">
        <f t="shared" si="6"/>
        <v>11</v>
      </c>
      <c r="R22" s="65">
        <f>VLOOKUP($A22,'Return Data'!$B$7:$R$2292,16,0)</f>
        <v>8.4296000000000006</v>
      </c>
      <c r="S22" s="67">
        <f t="shared" si="7"/>
        <v>7</v>
      </c>
    </row>
    <row r="23" spans="1:19" x14ac:dyDescent="0.3">
      <c r="A23" s="82" t="s">
        <v>594</v>
      </c>
      <c r="B23" s="64">
        <f>VLOOKUP($A23,'Return Data'!$B$7:$R$2292,3,0)</f>
        <v>44616</v>
      </c>
      <c r="C23" s="65">
        <f>VLOOKUP($A23,'Return Data'!$B$7:$R$2292,4,0)</f>
        <v>35.206699999999998</v>
      </c>
      <c r="D23" s="65">
        <f>VLOOKUP($A23,'Return Data'!$B$7:$R$2292,9,0)</f>
        <v>6.8620999999999999</v>
      </c>
      <c r="E23" s="66">
        <f t="shared" si="0"/>
        <v>3</v>
      </c>
      <c r="F23" s="65">
        <f>VLOOKUP($A23,'Return Data'!$B$7:$R$2292,10,0)</f>
        <v>3.6976</v>
      </c>
      <c r="G23" s="66">
        <f t="shared" si="1"/>
        <v>8</v>
      </c>
      <c r="H23" s="65">
        <f>VLOOKUP($A23,'Return Data'!$B$7:$R$2292,11,0)</f>
        <v>3.1865000000000001</v>
      </c>
      <c r="I23" s="66">
        <f t="shared" si="2"/>
        <v>12</v>
      </c>
      <c r="J23" s="65">
        <f>VLOOKUP($A23,'Return Data'!$B$7:$R$2292,12,0)</f>
        <v>3.2753999999999999</v>
      </c>
      <c r="K23" s="66">
        <f t="shared" si="3"/>
        <v>18</v>
      </c>
      <c r="L23" s="65">
        <f>VLOOKUP($A23,'Return Data'!$B$7:$R$2292,13,0)</f>
        <v>3.4009999999999998</v>
      </c>
      <c r="M23" s="66">
        <f t="shared" si="4"/>
        <v>18</v>
      </c>
      <c r="N23" s="65">
        <f>VLOOKUP($A23,'Return Data'!$B$7:$R$2292,17,0)</f>
        <v>5.0343999999999998</v>
      </c>
      <c r="O23" s="66">
        <f t="shared" si="5"/>
        <v>17</v>
      </c>
      <c r="P23" s="65">
        <f>VLOOKUP($A23,'Return Data'!$B$7:$R$2292,14,0)</f>
        <v>6.7016</v>
      </c>
      <c r="Q23" s="66">
        <f t="shared" si="6"/>
        <v>16</v>
      </c>
      <c r="R23" s="65">
        <f>VLOOKUP($A23,'Return Data'!$B$7:$R$2292,16,0)</f>
        <v>7.4904000000000002</v>
      </c>
      <c r="S23" s="67">
        <f t="shared" si="7"/>
        <v>16</v>
      </c>
    </row>
    <row r="24" spans="1:19" x14ac:dyDescent="0.3">
      <c r="A24" s="82" t="s">
        <v>595</v>
      </c>
      <c r="B24" s="64">
        <f>VLOOKUP($A24,'Return Data'!$B$7:$R$2292,3,0)</f>
        <v>44616</v>
      </c>
      <c r="C24" s="65">
        <f>VLOOKUP($A24,'Return Data'!$B$7:$R$2292,4,0)</f>
        <v>11.8383</v>
      </c>
      <c r="D24" s="65">
        <f>VLOOKUP($A24,'Return Data'!$B$7:$R$2292,9,0)</f>
        <v>5.9878999999999998</v>
      </c>
      <c r="E24" s="66">
        <f t="shared" si="0"/>
        <v>7</v>
      </c>
      <c r="F24" s="65">
        <f>VLOOKUP($A24,'Return Data'!$B$7:$R$2292,10,0)</f>
        <v>3.7210000000000001</v>
      </c>
      <c r="G24" s="66">
        <f t="shared" si="1"/>
        <v>6</v>
      </c>
      <c r="H24" s="65">
        <f>VLOOKUP($A24,'Return Data'!$B$7:$R$2292,11,0)</f>
        <v>4.0490000000000004</v>
      </c>
      <c r="I24" s="66">
        <f t="shared" si="2"/>
        <v>4</v>
      </c>
      <c r="J24" s="65">
        <f>VLOOKUP($A24,'Return Data'!$B$7:$R$2292,12,0)</f>
        <v>4.5446</v>
      </c>
      <c r="K24" s="66">
        <f t="shared" si="3"/>
        <v>4</v>
      </c>
      <c r="L24" s="65">
        <f>VLOOKUP($A24,'Return Data'!$B$7:$R$2292,13,0)</f>
        <v>5.5125999999999999</v>
      </c>
      <c r="M24" s="66">
        <f t="shared" si="4"/>
        <v>5</v>
      </c>
      <c r="N24" s="65"/>
      <c r="O24" s="66"/>
      <c r="P24" s="65"/>
      <c r="Q24" s="66"/>
      <c r="R24" s="65">
        <f>VLOOKUP($A24,'Return Data'!$B$7:$R$2292,16,0)</f>
        <v>7.3540999999999999</v>
      </c>
      <c r="S24" s="67">
        <f t="shared" si="7"/>
        <v>17</v>
      </c>
    </row>
    <row r="25" spans="1:19" x14ac:dyDescent="0.3">
      <c r="A25" s="82" t="s">
        <v>597</v>
      </c>
      <c r="B25" s="64">
        <f>VLOOKUP($A25,'Return Data'!$B$7:$R$2292,3,0)</f>
        <v>44616</v>
      </c>
      <c r="C25" s="65">
        <f>VLOOKUP($A25,'Return Data'!$B$7:$R$2292,4,0)</f>
        <v>16.797799999999999</v>
      </c>
      <c r="D25" s="65">
        <f>VLOOKUP($A25,'Return Data'!$B$7:$R$2292,9,0)</f>
        <v>5.3089000000000004</v>
      </c>
      <c r="E25" s="66">
        <f t="shared" si="0"/>
        <v>12</v>
      </c>
      <c r="F25" s="65">
        <f>VLOOKUP($A25,'Return Data'!$B$7:$R$2292,10,0)</f>
        <v>3.7238000000000002</v>
      </c>
      <c r="G25" s="66">
        <f t="shared" si="1"/>
        <v>5</v>
      </c>
      <c r="H25" s="65">
        <f>VLOOKUP($A25,'Return Data'!$B$7:$R$2292,11,0)</f>
        <v>3.1686000000000001</v>
      </c>
      <c r="I25" s="66">
        <f t="shared" si="2"/>
        <v>14</v>
      </c>
      <c r="J25" s="65">
        <f>VLOOKUP($A25,'Return Data'!$B$7:$R$2292,12,0)</f>
        <v>3.4203999999999999</v>
      </c>
      <c r="K25" s="66">
        <f t="shared" si="3"/>
        <v>16</v>
      </c>
      <c r="L25" s="65">
        <f>VLOOKUP($A25,'Return Data'!$B$7:$R$2292,13,0)</f>
        <v>4.0149999999999997</v>
      </c>
      <c r="M25" s="66">
        <f t="shared" si="4"/>
        <v>17</v>
      </c>
      <c r="N25" s="65">
        <f>VLOOKUP($A25,'Return Data'!$B$7:$R$2292,17,0)</f>
        <v>5.2283999999999997</v>
      </c>
      <c r="O25" s="66">
        <f>RANK(N25,N$8:N$25,0)</f>
        <v>16</v>
      </c>
      <c r="P25" s="65">
        <f>VLOOKUP($A25,'Return Data'!$B$7:$R$2292,14,0)</f>
        <v>4.2115</v>
      </c>
      <c r="Q25" s="66">
        <f>RANK(P25,P$8:P$25,0)</f>
        <v>17</v>
      </c>
      <c r="R25" s="65">
        <f>VLOOKUP($A25,'Return Data'!$B$7:$R$2292,16,0)</f>
        <v>6.6440000000000001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5.7379499999999988</v>
      </c>
      <c r="E27" s="88"/>
      <c r="F27" s="89">
        <f>AVERAGE(F8:F25)</f>
        <v>3.2051666666666665</v>
      </c>
      <c r="G27" s="88"/>
      <c r="H27" s="89">
        <f>AVERAGE(H8:H25)</f>
        <v>3.6391000000000009</v>
      </c>
      <c r="I27" s="88"/>
      <c r="J27" s="89">
        <f>AVERAGE(J8:J25)</f>
        <v>4.0342055555555563</v>
      </c>
      <c r="K27" s="88"/>
      <c r="L27" s="89">
        <f>AVERAGE(L8:L25)</f>
        <v>5.1042777777777779</v>
      </c>
      <c r="M27" s="88"/>
      <c r="N27" s="89">
        <f>AVERAGE(N8:N25)</f>
        <v>6.2064294117647059</v>
      </c>
      <c r="O27" s="88"/>
      <c r="P27" s="89">
        <f>AVERAGE(P8:P25)</f>
        <v>7.8967705882352961</v>
      </c>
      <c r="Q27" s="88"/>
      <c r="R27" s="89">
        <f>AVERAGE(R8:R25)</f>
        <v>8.1695499999999992</v>
      </c>
      <c r="S27" s="90"/>
    </row>
    <row r="28" spans="1:19" x14ac:dyDescent="0.3">
      <c r="A28" s="87" t="s">
        <v>28</v>
      </c>
      <c r="B28" s="88"/>
      <c r="C28" s="88"/>
      <c r="D28" s="89">
        <f>MIN(D8:D25)</f>
        <v>3.8538999999999999</v>
      </c>
      <c r="E28" s="88"/>
      <c r="F28" s="89">
        <f>MIN(F8:F25)</f>
        <v>1.0106999999999999</v>
      </c>
      <c r="G28" s="88"/>
      <c r="H28" s="89">
        <f>MIN(H8:H25)</f>
        <v>2.9174000000000002</v>
      </c>
      <c r="I28" s="88"/>
      <c r="J28" s="89">
        <f>MIN(J8:J25)</f>
        <v>3.2753999999999999</v>
      </c>
      <c r="K28" s="88"/>
      <c r="L28" s="89">
        <f>MIN(L8:L25)</f>
        <v>3.4009999999999998</v>
      </c>
      <c r="M28" s="88"/>
      <c r="N28" s="89">
        <f>MIN(N8:N25)</f>
        <v>5.0343999999999998</v>
      </c>
      <c r="O28" s="88"/>
      <c r="P28" s="89">
        <f>MIN(P8:P25)</f>
        <v>4.2115</v>
      </c>
      <c r="Q28" s="88"/>
      <c r="R28" s="89">
        <f>MIN(R8:R25)</f>
        <v>6.6440000000000001</v>
      </c>
      <c r="S28" s="90"/>
    </row>
    <row r="29" spans="1:19" ht="15" thickBot="1" x14ac:dyDescent="0.35">
      <c r="A29" s="91" t="s">
        <v>29</v>
      </c>
      <c r="B29" s="92"/>
      <c r="C29" s="92"/>
      <c r="D29" s="93">
        <f>MAX(D8:D25)</f>
        <v>10.4533</v>
      </c>
      <c r="E29" s="92"/>
      <c r="F29" s="93">
        <f>MAX(F8:F25)</f>
        <v>4.0846</v>
      </c>
      <c r="G29" s="92"/>
      <c r="H29" s="93">
        <f>MAX(H8:H25)</f>
        <v>5.5229999999999997</v>
      </c>
      <c r="I29" s="92"/>
      <c r="J29" s="93">
        <f>MAX(J8:J25)</f>
        <v>4.9748000000000001</v>
      </c>
      <c r="K29" s="92"/>
      <c r="L29" s="93">
        <f>MAX(L8:L25)</f>
        <v>7.5759999999999996</v>
      </c>
      <c r="M29" s="92"/>
      <c r="N29" s="93">
        <f>MAX(N8:N25)</f>
        <v>7.3433000000000002</v>
      </c>
      <c r="O29" s="92"/>
      <c r="P29" s="93">
        <f>MAX(P8:P25)</f>
        <v>10.0299</v>
      </c>
      <c r="Q29" s="92"/>
      <c r="R29" s="93">
        <f>MAX(R8:R25)</f>
        <v>9.0210000000000008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44616</v>
      </c>
      <c r="C8" s="65">
        <f>VLOOKUP($A8,'Return Data'!$B$7:$R$2292,4,0)</f>
        <v>295.37180000000001</v>
      </c>
      <c r="D8" s="65">
        <f>VLOOKUP($A8,'Return Data'!$B$7:$R$2292,9,0)</f>
        <v>5.4057000000000004</v>
      </c>
      <c r="E8" s="66">
        <f t="shared" ref="E8:E27" si="0">RANK(D8,D$8:D$27,0)</f>
        <v>9</v>
      </c>
      <c r="F8" s="65">
        <f>VLOOKUP($A8,'Return Data'!$B$7:$R$2292,10,0)</f>
        <v>3.2469999999999999</v>
      </c>
      <c r="G8" s="66">
        <f t="shared" ref="G8:G27" si="1">RANK(F8,F$8:F$27,0)</f>
        <v>9</v>
      </c>
      <c r="H8" s="65">
        <f>VLOOKUP($A8,'Return Data'!$B$7:$R$2292,11,0)</f>
        <v>3.2890000000000001</v>
      </c>
      <c r="I8" s="66">
        <f t="shared" ref="I8:I27" si="2">RANK(H8,H$8:H$27,0)</f>
        <v>11</v>
      </c>
      <c r="J8" s="65">
        <f>VLOOKUP($A8,'Return Data'!$B$7:$R$2292,12,0)</f>
        <v>3.9914000000000001</v>
      </c>
      <c r="K8" s="66">
        <f t="shared" ref="K8:K27" si="3">RANK(J8,J$8:J$27,0)</f>
        <v>7</v>
      </c>
      <c r="L8" s="65">
        <f>VLOOKUP($A8,'Return Data'!$B$7:$R$2292,13,0)</f>
        <v>5.0907999999999998</v>
      </c>
      <c r="M8" s="66">
        <f t="shared" ref="M8:M25" si="4">RANK(L8,L$8:L$27,0)</f>
        <v>7</v>
      </c>
      <c r="N8" s="65">
        <f>VLOOKUP($A8,'Return Data'!$B$7:$R$2292,17,0)</f>
        <v>6.3455000000000004</v>
      </c>
      <c r="O8" s="66">
        <f t="shared" ref="O8:O23" si="5">RANK(N8,N$8:N$27,0)</f>
        <v>3</v>
      </c>
      <c r="P8" s="65">
        <f>VLOOKUP($A8,'Return Data'!$B$7:$R$2292,14,0)</f>
        <v>7.9671000000000003</v>
      </c>
      <c r="Q8" s="66">
        <f t="shared" ref="Q8:Q23" si="6">RANK(P8,P$8:P$27,0)</f>
        <v>5</v>
      </c>
      <c r="R8" s="65">
        <f>VLOOKUP($A8,'Return Data'!$B$7:$R$2292,16,0)</f>
        <v>8.1480999999999995</v>
      </c>
      <c r="S8" s="67">
        <f t="shared" ref="S8:S27" si="7">RANK(R8,R$8:R$27,0)</f>
        <v>5</v>
      </c>
    </row>
    <row r="9" spans="1:19" x14ac:dyDescent="0.3">
      <c r="A9" s="82" t="s">
        <v>564</v>
      </c>
      <c r="B9" s="64">
        <f>VLOOKUP($A9,'Return Data'!$B$7:$R$2292,3,0)</f>
        <v>44616</v>
      </c>
      <c r="C9" s="65">
        <f>VLOOKUP($A9,'Return Data'!$B$7:$R$2292,4,0)</f>
        <v>2132.4308000000001</v>
      </c>
      <c r="D9" s="65">
        <f>VLOOKUP($A9,'Return Data'!$B$7:$R$2292,9,0)</f>
        <v>3.8369</v>
      </c>
      <c r="E9" s="66">
        <f t="shared" si="0"/>
        <v>18</v>
      </c>
      <c r="F9" s="65">
        <f>VLOOKUP($A9,'Return Data'!$B$7:$R$2292,10,0)</f>
        <v>3.4100999999999999</v>
      </c>
      <c r="G9" s="66">
        <f t="shared" si="1"/>
        <v>7</v>
      </c>
      <c r="H9" s="65">
        <f>VLOOKUP($A9,'Return Data'!$B$7:$R$2292,11,0)</f>
        <v>2.9291</v>
      </c>
      <c r="I9" s="66">
        <f t="shared" si="2"/>
        <v>15</v>
      </c>
      <c r="J9" s="65">
        <f>VLOOKUP($A9,'Return Data'!$B$7:$R$2292,12,0)</f>
        <v>3.5217999999999998</v>
      </c>
      <c r="K9" s="66">
        <f t="shared" si="3"/>
        <v>12</v>
      </c>
      <c r="L9" s="65">
        <f>VLOOKUP($A9,'Return Data'!$B$7:$R$2292,13,0)</f>
        <v>4.1760000000000002</v>
      </c>
      <c r="M9" s="66">
        <f t="shared" si="4"/>
        <v>16</v>
      </c>
      <c r="N9" s="65">
        <f>VLOOKUP($A9,'Return Data'!$B$7:$R$2292,17,0)</f>
        <v>5.8075999999999999</v>
      </c>
      <c r="O9" s="66">
        <f t="shared" si="5"/>
        <v>9</v>
      </c>
      <c r="P9" s="65">
        <f>VLOOKUP($A9,'Return Data'!$B$7:$R$2292,14,0)</f>
        <v>7.4638</v>
      </c>
      <c r="Q9" s="66">
        <f t="shared" si="6"/>
        <v>12</v>
      </c>
      <c r="R9" s="65">
        <f>VLOOKUP($A9,'Return Data'!$B$7:$R$2292,16,0)</f>
        <v>8.1018000000000008</v>
      </c>
      <c r="S9" s="67">
        <f t="shared" si="7"/>
        <v>7</v>
      </c>
    </row>
    <row r="10" spans="1:19" x14ac:dyDescent="0.3">
      <c r="A10" s="82" t="s">
        <v>566</v>
      </c>
      <c r="B10" s="64">
        <f>VLOOKUP($A10,'Return Data'!$B$7:$R$2292,3,0)</f>
        <v>44616</v>
      </c>
      <c r="C10" s="65">
        <f>VLOOKUP($A10,'Return Data'!$B$7:$R$2292,4,0)</f>
        <v>19.392700000000001</v>
      </c>
      <c r="D10" s="65">
        <f>VLOOKUP($A10,'Return Data'!$B$7:$R$2292,9,0)</f>
        <v>3.8496999999999999</v>
      </c>
      <c r="E10" s="66">
        <f t="shared" si="0"/>
        <v>17</v>
      </c>
      <c r="F10" s="65">
        <f>VLOOKUP($A10,'Return Data'!$B$7:$R$2292,10,0)</f>
        <v>2.8683999999999998</v>
      </c>
      <c r="G10" s="66">
        <f t="shared" si="1"/>
        <v>12</v>
      </c>
      <c r="H10" s="65">
        <f>VLOOKUP($A10,'Return Data'!$B$7:$R$2292,11,0)</f>
        <v>2.6547000000000001</v>
      </c>
      <c r="I10" s="66">
        <f t="shared" si="2"/>
        <v>18</v>
      </c>
      <c r="J10" s="65">
        <f>VLOOKUP($A10,'Return Data'!$B$7:$R$2292,12,0)</f>
        <v>3.2961999999999998</v>
      </c>
      <c r="K10" s="66">
        <f t="shared" si="3"/>
        <v>16</v>
      </c>
      <c r="L10" s="65">
        <f>VLOOKUP($A10,'Return Data'!$B$7:$R$2292,13,0)</f>
        <v>4.4207000000000001</v>
      </c>
      <c r="M10" s="66">
        <f t="shared" si="4"/>
        <v>15</v>
      </c>
      <c r="N10" s="65">
        <f>VLOOKUP($A10,'Return Data'!$B$7:$R$2292,17,0)</f>
        <v>6.0804</v>
      </c>
      <c r="O10" s="66">
        <f t="shared" si="5"/>
        <v>7</v>
      </c>
      <c r="P10" s="65">
        <f>VLOOKUP($A10,'Return Data'!$B$7:$R$2292,14,0)</f>
        <v>7.6557000000000004</v>
      </c>
      <c r="Q10" s="66">
        <f t="shared" si="6"/>
        <v>9</v>
      </c>
      <c r="R10" s="65">
        <f>VLOOKUP($A10,'Return Data'!$B$7:$R$2292,16,0)</f>
        <v>8.1513000000000009</v>
      </c>
      <c r="S10" s="67">
        <f t="shared" si="7"/>
        <v>4</v>
      </c>
    </row>
    <row r="11" spans="1:19" x14ac:dyDescent="0.3">
      <c r="A11" s="82" t="s">
        <v>568</v>
      </c>
      <c r="B11" s="64">
        <f>VLOOKUP($A11,'Return Data'!$B$7:$R$2292,3,0)</f>
        <v>44616</v>
      </c>
      <c r="C11" s="65">
        <f>VLOOKUP($A11,'Return Data'!$B$7:$R$2292,4,0)</f>
        <v>19.9956</v>
      </c>
      <c r="D11" s="65">
        <f>VLOOKUP($A11,'Return Data'!$B$7:$R$2292,9,0)</f>
        <v>10.15</v>
      </c>
      <c r="E11" s="66">
        <f t="shared" si="0"/>
        <v>2</v>
      </c>
      <c r="F11" s="65">
        <f>VLOOKUP($A11,'Return Data'!$B$7:$R$2292,10,0)</f>
        <v>2.3632</v>
      </c>
      <c r="G11" s="66">
        <f t="shared" si="1"/>
        <v>18</v>
      </c>
      <c r="H11" s="65">
        <f>VLOOKUP($A11,'Return Data'!$B$7:$R$2292,11,0)</f>
        <v>5.2076000000000002</v>
      </c>
      <c r="I11" s="66">
        <f t="shared" si="2"/>
        <v>2</v>
      </c>
      <c r="J11" s="65">
        <f>VLOOKUP($A11,'Return Data'!$B$7:$R$2292,12,0)</f>
        <v>4.6557000000000004</v>
      </c>
      <c r="K11" s="66">
        <f t="shared" si="3"/>
        <v>2</v>
      </c>
      <c r="L11" s="65">
        <f>VLOOKUP($A11,'Return Data'!$B$7:$R$2292,13,0)</f>
        <v>7.2438000000000002</v>
      </c>
      <c r="M11" s="66">
        <f t="shared" si="4"/>
        <v>2</v>
      </c>
      <c r="N11" s="65">
        <f>VLOOKUP($A11,'Return Data'!$B$7:$R$2292,17,0)</f>
        <v>6.9898999999999996</v>
      </c>
      <c r="O11" s="66">
        <f t="shared" si="5"/>
        <v>1</v>
      </c>
      <c r="P11" s="65">
        <f>VLOOKUP($A11,'Return Data'!$B$7:$R$2292,14,0)</f>
        <v>9.6791999999999998</v>
      </c>
      <c r="Q11" s="66">
        <f t="shared" si="6"/>
        <v>1</v>
      </c>
      <c r="R11" s="65">
        <f>VLOOKUP($A11,'Return Data'!$B$7:$R$2292,16,0)</f>
        <v>8.5409000000000006</v>
      </c>
      <c r="S11" s="67">
        <f t="shared" si="7"/>
        <v>2</v>
      </c>
    </row>
    <row r="12" spans="1:19" x14ac:dyDescent="0.3">
      <c r="A12" s="82" t="s">
        <v>569</v>
      </c>
      <c r="B12" s="64">
        <f>VLOOKUP($A12,'Return Data'!$B$7:$R$2292,3,0)</f>
        <v>44616</v>
      </c>
      <c r="C12" s="65">
        <f>VLOOKUP($A12,'Return Data'!$B$7:$R$2292,4,0)</f>
        <v>18.196200000000001</v>
      </c>
      <c r="D12" s="65">
        <f>VLOOKUP($A12,'Return Data'!$B$7:$R$2292,9,0)</f>
        <v>5.7088000000000001</v>
      </c>
      <c r="E12" s="66">
        <f t="shared" si="0"/>
        <v>5</v>
      </c>
      <c r="F12" s="65">
        <f>VLOOKUP($A12,'Return Data'!$B$7:$R$2292,10,0)</f>
        <v>3.5150999999999999</v>
      </c>
      <c r="G12" s="66">
        <f t="shared" si="1"/>
        <v>4</v>
      </c>
      <c r="H12" s="65">
        <f>VLOOKUP($A12,'Return Data'!$B$7:$R$2292,11,0)</f>
        <v>3.3479000000000001</v>
      </c>
      <c r="I12" s="66">
        <f t="shared" si="2"/>
        <v>10</v>
      </c>
      <c r="J12" s="65">
        <f>VLOOKUP($A12,'Return Data'!$B$7:$R$2292,12,0)</f>
        <v>3.6183000000000001</v>
      </c>
      <c r="K12" s="66">
        <f t="shared" si="3"/>
        <v>10</v>
      </c>
      <c r="L12" s="65">
        <f>VLOOKUP($A12,'Return Data'!$B$7:$R$2292,13,0)</f>
        <v>4.9050000000000002</v>
      </c>
      <c r="M12" s="66">
        <f t="shared" si="4"/>
        <v>9</v>
      </c>
      <c r="N12" s="65">
        <f>VLOOKUP($A12,'Return Data'!$B$7:$R$2292,17,0)</f>
        <v>5.2845000000000004</v>
      </c>
      <c r="O12" s="66">
        <f t="shared" si="5"/>
        <v>14</v>
      </c>
      <c r="P12" s="65">
        <f>VLOOKUP($A12,'Return Data'!$B$7:$R$2292,14,0)</f>
        <v>7.6856999999999998</v>
      </c>
      <c r="Q12" s="66">
        <f t="shared" si="6"/>
        <v>8</v>
      </c>
      <c r="R12" s="65">
        <f>VLOOKUP($A12,'Return Data'!$B$7:$R$2292,16,0)</f>
        <v>7.9335000000000004</v>
      </c>
      <c r="S12" s="67">
        <f t="shared" si="7"/>
        <v>10</v>
      </c>
    </row>
    <row r="13" spans="1:19" x14ac:dyDescent="0.3">
      <c r="A13" s="82" t="s">
        <v>572</v>
      </c>
      <c r="B13" s="64">
        <f>VLOOKUP($A13,'Return Data'!$B$7:$R$2292,3,0)</f>
        <v>44616</v>
      </c>
      <c r="C13" s="65">
        <f>VLOOKUP($A13,'Return Data'!$B$7:$R$2292,4,0)</f>
        <v>18.5792</v>
      </c>
      <c r="D13" s="65">
        <f>VLOOKUP($A13,'Return Data'!$B$7:$R$2292,9,0)</f>
        <v>5.3859000000000004</v>
      </c>
      <c r="E13" s="66">
        <f t="shared" si="0"/>
        <v>10</v>
      </c>
      <c r="F13" s="65">
        <f>VLOOKUP($A13,'Return Data'!$B$7:$R$2292,10,0)</f>
        <v>2.5531999999999999</v>
      </c>
      <c r="G13" s="66">
        <f t="shared" si="1"/>
        <v>17</v>
      </c>
      <c r="H13" s="65">
        <f>VLOOKUP($A13,'Return Data'!$B$7:$R$2292,11,0)</f>
        <v>3.3538999999999999</v>
      </c>
      <c r="I13" s="66">
        <f t="shared" si="2"/>
        <v>9</v>
      </c>
      <c r="J13" s="65">
        <f>VLOOKUP($A13,'Return Data'!$B$7:$R$2292,12,0)</f>
        <v>3.8426</v>
      </c>
      <c r="K13" s="66">
        <f t="shared" si="3"/>
        <v>9</v>
      </c>
      <c r="L13" s="65">
        <f>VLOOKUP($A13,'Return Data'!$B$7:$R$2292,13,0)</f>
        <v>4.7866999999999997</v>
      </c>
      <c r="M13" s="66">
        <f t="shared" si="4"/>
        <v>10</v>
      </c>
      <c r="N13" s="65">
        <f>VLOOKUP($A13,'Return Data'!$B$7:$R$2292,17,0)</f>
        <v>6.1619999999999999</v>
      </c>
      <c r="O13" s="66">
        <f t="shared" si="5"/>
        <v>6</v>
      </c>
      <c r="P13" s="65">
        <f>VLOOKUP($A13,'Return Data'!$B$7:$R$2292,14,0)</f>
        <v>7.8517000000000001</v>
      </c>
      <c r="Q13" s="66">
        <f t="shared" si="6"/>
        <v>7</v>
      </c>
      <c r="R13" s="65">
        <f>VLOOKUP($A13,'Return Data'!$B$7:$R$2292,16,0)</f>
        <v>8.1318999999999999</v>
      </c>
      <c r="S13" s="67">
        <f t="shared" si="7"/>
        <v>6</v>
      </c>
    </row>
    <row r="14" spans="1:19" x14ac:dyDescent="0.3">
      <c r="A14" s="82" t="s">
        <v>573</v>
      </c>
      <c r="B14" s="64">
        <f>VLOOKUP($A14,'Return Data'!$B$7:$R$2292,3,0)</f>
        <v>44616</v>
      </c>
      <c r="C14" s="65">
        <f>VLOOKUP($A14,'Return Data'!$B$7:$R$2292,4,0)</f>
        <v>26.0273</v>
      </c>
      <c r="D14" s="65">
        <f>VLOOKUP($A14,'Return Data'!$B$7:$R$2292,9,0)</f>
        <v>4.8056999999999999</v>
      </c>
      <c r="E14" s="66">
        <f t="shared" si="0"/>
        <v>14</v>
      </c>
      <c r="F14" s="65">
        <f>VLOOKUP($A14,'Return Data'!$B$7:$R$2292,10,0)</f>
        <v>0.87839999999999996</v>
      </c>
      <c r="G14" s="66">
        <f t="shared" si="1"/>
        <v>19</v>
      </c>
      <c r="H14" s="65">
        <f>VLOOKUP($A14,'Return Data'!$B$7:$R$2292,11,0)</f>
        <v>3.5697999999999999</v>
      </c>
      <c r="I14" s="66">
        <f t="shared" si="2"/>
        <v>5</v>
      </c>
      <c r="J14" s="65">
        <f>VLOOKUP($A14,'Return Data'!$B$7:$R$2292,12,0)</f>
        <v>3.9729000000000001</v>
      </c>
      <c r="K14" s="66">
        <f t="shared" si="3"/>
        <v>8</v>
      </c>
      <c r="L14" s="65">
        <f>VLOOKUP($A14,'Return Data'!$B$7:$R$2292,13,0)</f>
        <v>4.5437000000000003</v>
      </c>
      <c r="M14" s="66">
        <f t="shared" si="4"/>
        <v>14</v>
      </c>
      <c r="N14" s="65">
        <f>VLOOKUP($A14,'Return Data'!$B$7:$R$2292,17,0)</f>
        <v>5.7923999999999998</v>
      </c>
      <c r="O14" s="66">
        <f t="shared" si="5"/>
        <v>10</v>
      </c>
      <c r="P14" s="65">
        <f>VLOOKUP($A14,'Return Data'!$B$7:$R$2292,14,0)</f>
        <v>7.5749000000000004</v>
      </c>
      <c r="Q14" s="66">
        <f t="shared" si="6"/>
        <v>10</v>
      </c>
      <c r="R14" s="65">
        <f>VLOOKUP($A14,'Return Data'!$B$7:$R$2292,16,0)</f>
        <v>8.1867999999999999</v>
      </c>
      <c r="S14" s="67">
        <f t="shared" si="7"/>
        <v>3</v>
      </c>
    </row>
    <row r="15" spans="1:19" x14ac:dyDescent="0.3">
      <c r="A15" s="82" t="s">
        <v>576</v>
      </c>
      <c r="B15" s="64">
        <f>VLOOKUP($A15,'Return Data'!$B$7:$R$2292,3,0)</f>
        <v>44616</v>
      </c>
      <c r="C15" s="65">
        <f>VLOOKUP($A15,'Return Data'!$B$7:$R$2292,4,0)</f>
        <v>19.947600000000001</v>
      </c>
      <c r="D15" s="65">
        <f>VLOOKUP($A15,'Return Data'!$B$7:$R$2292,9,0)</f>
        <v>4.3960999999999997</v>
      </c>
      <c r="E15" s="66">
        <f t="shared" si="0"/>
        <v>16</v>
      </c>
      <c r="F15" s="65">
        <f>VLOOKUP($A15,'Return Data'!$B$7:$R$2292,10,0)</f>
        <v>3.4912000000000001</v>
      </c>
      <c r="G15" s="66">
        <f t="shared" si="1"/>
        <v>6</v>
      </c>
      <c r="H15" s="65">
        <f>VLOOKUP($A15,'Return Data'!$B$7:$R$2292,11,0)</f>
        <v>2.8527999999999998</v>
      </c>
      <c r="I15" s="66">
        <f t="shared" si="2"/>
        <v>16</v>
      </c>
      <c r="J15" s="65">
        <f>VLOOKUP($A15,'Return Data'!$B$7:$R$2292,12,0)</f>
        <v>3.5817000000000001</v>
      </c>
      <c r="K15" s="66">
        <f t="shared" si="3"/>
        <v>11</v>
      </c>
      <c r="L15" s="65">
        <f>VLOOKUP($A15,'Return Data'!$B$7:$R$2292,13,0)</f>
        <v>4.5476999999999999</v>
      </c>
      <c r="M15" s="66">
        <f t="shared" si="4"/>
        <v>13</v>
      </c>
      <c r="N15" s="65">
        <f>VLOOKUP($A15,'Return Data'!$B$7:$R$2292,17,0)</f>
        <v>6.2744</v>
      </c>
      <c r="O15" s="66">
        <f t="shared" si="5"/>
        <v>4</v>
      </c>
      <c r="P15" s="65">
        <f>VLOOKUP($A15,'Return Data'!$B$7:$R$2292,14,0)</f>
        <v>8.2036999999999995</v>
      </c>
      <c r="Q15" s="66">
        <f t="shared" si="6"/>
        <v>3</v>
      </c>
      <c r="R15" s="65">
        <f>VLOOKUP($A15,'Return Data'!$B$7:$R$2292,16,0)</f>
        <v>7.9973000000000001</v>
      </c>
      <c r="S15" s="67">
        <f t="shared" si="7"/>
        <v>8</v>
      </c>
    </row>
    <row r="16" spans="1:19" x14ac:dyDescent="0.3">
      <c r="A16" s="82" t="s">
        <v>579</v>
      </c>
      <c r="B16" s="64">
        <f>VLOOKUP($A16,'Return Data'!$B$7:$R$2292,3,0)</f>
        <v>44616</v>
      </c>
      <c r="C16" s="65">
        <f>VLOOKUP($A16,'Return Data'!$B$7:$R$2292,4,0)</f>
        <v>1868.9775</v>
      </c>
      <c r="D16" s="65">
        <f>VLOOKUP($A16,'Return Data'!$B$7:$R$2292,9,0)</f>
        <v>7.1989999999999998</v>
      </c>
      <c r="E16" s="66">
        <f t="shared" si="0"/>
        <v>3</v>
      </c>
      <c r="F16" s="65">
        <f>VLOOKUP($A16,'Return Data'!$B$7:$R$2292,10,0)</f>
        <v>0.58989999999999998</v>
      </c>
      <c r="G16" s="66">
        <f t="shared" si="1"/>
        <v>20</v>
      </c>
      <c r="H16" s="65">
        <f>VLOOKUP($A16,'Return Data'!$B$7:$R$2292,11,0)</f>
        <v>3.5348999999999999</v>
      </c>
      <c r="I16" s="66">
        <f t="shared" si="2"/>
        <v>6</v>
      </c>
      <c r="J16" s="65">
        <f>VLOOKUP($A16,'Return Data'!$B$7:$R$2292,12,0)</f>
        <v>3.0554000000000001</v>
      </c>
      <c r="K16" s="66">
        <f t="shared" si="3"/>
        <v>19</v>
      </c>
      <c r="L16" s="65">
        <f>VLOOKUP($A16,'Return Data'!$B$7:$R$2292,13,0)</f>
        <v>5.7135999999999996</v>
      </c>
      <c r="M16" s="66">
        <f t="shared" si="4"/>
        <v>3</v>
      </c>
      <c r="N16" s="65">
        <f>VLOOKUP($A16,'Return Data'!$B$7:$R$2292,17,0)</f>
        <v>5.4168000000000003</v>
      </c>
      <c r="O16" s="66">
        <f t="shared" si="5"/>
        <v>13</v>
      </c>
      <c r="P16" s="65">
        <f>VLOOKUP($A16,'Return Data'!$B$7:$R$2292,14,0)</f>
        <v>7.0007999999999999</v>
      </c>
      <c r="Q16" s="66">
        <f t="shared" si="6"/>
        <v>14</v>
      </c>
      <c r="R16" s="65">
        <f>VLOOKUP($A16,'Return Data'!$B$7:$R$2292,16,0)</f>
        <v>7.0646000000000004</v>
      </c>
      <c r="S16" s="67">
        <f t="shared" si="7"/>
        <v>17</v>
      </c>
    </row>
    <row r="17" spans="1:19" x14ac:dyDescent="0.3">
      <c r="A17" s="82" t="s">
        <v>581</v>
      </c>
      <c r="B17" s="64">
        <f>VLOOKUP($A17,'Return Data'!$B$7:$R$2292,3,0)</f>
        <v>44616</v>
      </c>
      <c r="C17" s="65">
        <f>VLOOKUP($A17,'Return Data'!$B$7:$R$2292,4,0)</f>
        <v>52.608199999999997</v>
      </c>
      <c r="D17" s="65">
        <f>VLOOKUP($A17,'Return Data'!$B$7:$R$2292,9,0)</f>
        <v>4.9512</v>
      </c>
      <c r="E17" s="66">
        <f t="shared" si="0"/>
        <v>13</v>
      </c>
      <c r="F17" s="65">
        <f>VLOOKUP($A17,'Return Data'!$B$7:$R$2292,10,0)</f>
        <v>2.6326999999999998</v>
      </c>
      <c r="G17" s="66">
        <f t="shared" si="1"/>
        <v>15</v>
      </c>
      <c r="H17" s="65">
        <f>VLOOKUP($A17,'Return Data'!$B$7:$R$2292,11,0)</f>
        <v>3.8967000000000001</v>
      </c>
      <c r="I17" s="66">
        <f t="shared" si="2"/>
        <v>3</v>
      </c>
      <c r="J17" s="65">
        <f>VLOOKUP($A17,'Return Data'!$B$7:$R$2292,12,0)</f>
        <v>4.4367999999999999</v>
      </c>
      <c r="K17" s="66">
        <f t="shared" si="3"/>
        <v>3</v>
      </c>
      <c r="L17" s="65">
        <f>VLOOKUP($A17,'Return Data'!$B$7:$R$2292,13,0)</f>
        <v>5.1360999999999999</v>
      </c>
      <c r="M17" s="66">
        <f t="shared" si="4"/>
        <v>6</v>
      </c>
      <c r="N17" s="65">
        <f>VLOOKUP($A17,'Return Data'!$B$7:$R$2292,17,0)</f>
        <v>6.2050000000000001</v>
      </c>
      <c r="O17" s="66">
        <f t="shared" si="5"/>
        <v>5</v>
      </c>
      <c r="P17" s="65">
        <f>VLOOKUP($A17,'Return Data'!$B$7:$R$2292,14,0)</f>
        <v>8.0970999999999993</v>
      </c>
      <c r="Q17" s="66">
        <f t="shared" si="6"/>
        <v>4</v>
      </c>
      <c r="R17" s="65">
        <f>VLOOKUP($A17,'Return Data'!$B$7:$R$2292,16,0)</f>
        <v>7.4278000000000004</v>
      </c>
      <c r="S17" s="67">
        <f t="shared" si="7"/>
        <v>14</v>
      </c>
    </row>
    <row r="18" spans="1:19" x14ac:dyDescent="0.3">
      <c r="A18" s="82" t="s">
        <v>584</v>
      </c>
      <c r="B18" s="64">
        <f>VLOOKUP($A18,'Return Data'!$B$7:$R$2292,3,0)</f>
        <v>44616</v>
      </c>
      <c r="C18" s="65">
        <f>VLOOKUP($A18,'Return Data'!$B$7:$R$2292,4,0)</f>
        <v>20.144500000000001</v>
      </c>
      <c r="D18" s="65">
        <f>VLOOKUP($A18,'Return Data'!$B$7:$R$2292,9,0)</f>
        <v>5.6673999999999998</v>
      </c>
      <c r="E18" s="66">
        <f t="shared" si="0"/>
        <v>6</v>
      </c>
      <c r="F18" s="65">
        <f>VLOOKUP($A18,'Return Data'!$B$7:$R$2292,10,0)</f>
        <v>3.7014</v>
      </c>
      <c r="G18" s="66">
        <f t="shared" si="1"/>
        <v>2</v>
      </c>
      <c r="H18" s="65">
        <f>VLOOKUP($A18,'Return Data'!$B$7:$R$2292,11,0)</f>
        <v>2.7576000000000001</v>
      </c>
      <c r="I18" s="66">
        <f t="shared" si="2"/>
        <v>17</v>
      </c>
      <c r="J18" s="65">
        <f>VLOOKUP($A18,'Return Data'!$B$7:$R$2292,12,0)</f>
        <v>3.5089999999999999</v>
      </c>
      <c r="K18" s="66">
        <f t="shared" si="3"/>
        <v>13</v>
      </c>
      <c r="L18" s="65">
        <f>VLOOKUP($A18,'Return Data'!$B$7:$R$2292,13,0)</f>
        <v>4.5902000000000003</v>
      </c>
      <c r="M18" s="66">
        <f t="shared" si="4"/>
        <v>12</v>
      </c>
      <c r="N18" s="65">
        <f>VLOOKUP($A18,'Return Data'!$B$7:$R$2292,17,0)</f>
        <v>5.8914</v>
      </c>
      <c r="O18" s="66">
        <f t="shared" si="5"/>
        <v>8</v>
      </c>
      <c r="P18" s="65">
        <f>VLOOKUP($A18,'Return Data'!$B$7:$R$2292,14,0)</f>
        <v>7.5141</v>
      </c>
      <c r="Q18" s="66">
        <f t="shared" si="6"/>
        <v>11</v>
      </c>
      <c r="R18" s="65">
        <f>VLOOKUP($A18,'Return Data'!$B$7:$R$2292,16,0)</f>
        <v>4.9691999999999998</v>
      </c>
      <c r="S18" s="67">
        <f t="shared" si="7"/>
        <v>20</v>
      </c>
    </row>
    <row r="19" spans="1:19" x14ac:dyDescent="0.3">
      <c r="A19" s="82" t="s">
        <v>585</v>
      </c>
      <c r="B19" s="64">
        <f>VLOOKUP($A19,'Return Data'!$B$7:$R$2292,3,0)</f>
        <v>44616</v>
      </c>
      <c r="C19" s="65">
        <f>VLOOKUP($A19,'Return Data'!$B$7:$R$2292,4,0)</f>
        <v>28.236599999999999</v>
      </c>
      <c r="D19" s="65">
        <f>VLOOKUP($A19,'Return Data'!$B$7:$R$2292,9,0)</f>
        <v>3.5508999999999999</v>
      </c>
      <c r="E19" s="66">
        <f t="shared" si="0"/>
        <v>19</v>
      </c>
      <c r="F19" s="65">
        <f>VLOOKUP($A19,'Return Data'!$B$7:$R$2292,10,0)</f>
        <v>2.6863000000000001</v>
      </c>
      <c r="G19" s="66">
        <f t="shared" si="1"/>
        <v>14</v>
      </c>
      <c r="H19" s="65">
        <f>VLOOKUP($A19,'Return Data'!$B$7:$R$2292,11,0)</f>
        <v>2.4415</v>
      </c>
      <c r="I19" s="66">
        <f t="shared" si="2"/>
        <v>20</v>
      </c>
      <c r="J19" s="65">
        <f>VLOOKUP($A19,'Return Data'!$B$7:$R$2292,12,0)</f>
        <v>2.8408000000000002</v>
      </c>
      <c r="K19" s="66">
        <f t="shared" si="3"/>
        <v>20</v>
      </c>
      <c r="L19" s="65">
        <f>VLOOKUP($A19,'Return Data'!$B$7:$R$2292,13,0)</f>
        <v>3.6053000000000002</v>
      </c>
      <c r="M19" s="66">
        <f t="shared" si="4"/>
        <v>19</v>
      </c>
      <c r="N19" s="65">
        <f>VLOOKUP($A19,'Return Data'!$B$7:$R$2292,17,0)</f>
        <v>4.7850999999999999</v>
      </c>
      <c r="O19" s="66">
        <f t="shared" si="5"/>
        <v>17</v>
      </c>
      <c r="P19" s="65">
        <f>VLOOKUP($A19,'Return Data'!$B$7:$R$2292,14,0)</f>
        <v>6.6191000000000004</v>
      </c>
      <c r="Q19" s="66">
        <f t="shared" si="6"/>
        <v>15</v>
      </c>
      <c r="R19" s="65">
        <f>VLOOKUP($A19,'Return Data'!$B$7:$R$2292,16,0)</f>
        <v>7.2907000000000002</v>
      </c>
      <c r="S19" s="67">
        <f t="shared" si="7"/>
        <v>16</v>
      </c>
    </row>
    <row r="20" spans="1:19" x14ac:dyDescent="0.3">
      <c r="A20" s="82" t="s">
        <v>587</v>
      </c>
      <c r="B20" s="64">
        <f>VLOOKUP($A20,'Return Data'!$B$7:$R$2292,3,0)</f>
        <v>44616</v>
      </c>
      <c r="C20" s="65">
        <f>VLOOKUP($A20,'Return Data'!$B$7:$R$2292,4,0)</f>
        <v>16.805900000000001</v>
      </c>
      <c r="D20" s="65">
        <f>VLOOKUP($A20,'Return Data'!$B$7:$R$2292,9,0)</f>
        <v>5.6456999999999997</v>
      </c>
      <c r="E20" s="66">
        <f t="shared" si="0"/>
        <v>7</v>
      </c>
      <c r="F20" s="65">
        <f>VLOOKUP($A20,'Return Data'!$B$7:$R$2292,10,0)</f>
        <v>3.3496000000000001</v>
      </c>
      <c r="G20" s="66">
        <f t="shared" si="1"/>
        <v>8</v>
      </c>
      <c r="H20" s="65">
        <f>VLOOKUP($A20,'Return Data'!$B$7:$R$2292,11,0)</f>
        <v>3.6103000000000001</v>
      </c>
      <c r="I20" s="66">
        <f t="shared" si="2"/>
        <v>4</v>
      </c>
      <c r="J20" s="65">
        <f>VLOOKUP($A20,'Return Data'!$B$7:$R$2292,12,0)</f>
        <v>4.1321000000000003</v>
      </c>
      <c r="K20" s="66">
        <f t="shared" si="3"/>
        <v>5</v>
      </c>
      <c r="L20" s="65">
        <f>VLOOKUP($A20,'Return Data'!$B$7:$R$2292,13,0)</f>
        <v>5.3159999999999998</v>
      </c>
      <c r="M20" s="66">
        <f t="shared" si="4"/>
        <v>5</v>
      </c>
      <c r="N20" s="65">
        <f>VLOOKUP($A20,'Return Data'!$B$7:$R$2292,17,0)</f>
        <v>6.5597000000000003</v>
      </c>
      <c r="O20" s="66">
        <f t="shared" si="5"/>
        <v>2</v>
      </c>
      <c r="P20" s="65">
        <f>VLOOKUP($A20,'Return Data'!$B$7:$R$2292,14,0)</f>
        <v>8.2456999999999994</v>
      </c>
      <c r="Q20" s="66">
        <f t="shared" si="6"/>
        <v>2</v>
      </c>
      <c r="R20" s="65">
        <f>VLOOKUP($A20,'Return Data'!$B$7:$R$2292,16,0)</f>
        <v>7.9500999999999999</v>
      </c>
      <c r="S20" s="67">
        <f t="shared" si="7"/>
        <v>9</v>
      </c>
    </row>
    <row r="21" spans="1:19" x14ac:dyDescent="0.3">
      <c r="A21" s="82" t="s">
        <v>589</v>
      </c>
      <c r="B21" s="64">
        <f>VLOOKUP($A21,'Return Data'!$B$7:$R$2292,3,0)</f>
        <v>44616</v>
      </c>
      <c r="C21" s="65">
        <f>VLOOKUP($A21,'Return Data'!$B$7:$R$2292,4,0)</f>
        <v>19.761600000000001</v>
      </c>
      <c r="D21" s="65">
        <f>VLOOKUP($A21,'Return Data'!$B$7:$R$2292,9,0)</f>
        <v>3.3759999999999999</v>
      </c>
      <c r="E21" s="66">
        <f t="shared" si="0"/>
        <v>20</v>
      </c>
      <c r="F21" s="65">
        <f>VLOOKUP($A21,'Return Data'!$B$7:$R$2292,10,0)</f>
        <v>2.5926</v>
      </c>
      <c r="G21" s="66">
        <f t="shared" si="1"/>
        <v>16</v>
      </c>
      <c r="H21" s="65">
        <f>VLOOKUP($A21,'Return Data'!$B$7:$R$2292,11,0)</f>
        <v>3.0350999999999999</v>
      </c>
      <c r="I21" s="66">
        <f t="shared" si="2"/>
        <v>12</v>
      </c>
      <c r="J21" s="65">
        <f>VLOOKUP($A21,'Return Data'!$B$7:$R$2292,12,0)</f>
        <v>3.4984000000000002</v>
      </c>
      <c r="K21" s="66">
        <f t="shared" si="3"/>
        <v>14</v>
      </c>
      <c r="L21" s="65">
        <f>VLOOKUP($A21,'Return Data'!$B$7:$R$2292,13,0)</f>
        <v>4.6223999999999998</v>
      </c>
      <c r="M21" s="66">
        <f t="shared" si="4"/>
        <v>11</v>
      </c>
      <c r="N21" s="65">
        <f>VLOOKUP($A21,'Return Data'!$B$7:$R$2292,17,0)</f>
        <v>5.7545000000000002</v>
      </c>
      <c r="O21" s="66">
        <f t="shared" si="5"/>
        <v>11</v>
      </c>
      <c r="P21" s="65">
        <f>VLOOKUP($A21,'Return Data'!$B$7:$R$2292,14,0)</f>
        <v>7.9452999999999996</v>
      </c>
      <c r="Q21" s="66">
        <f t="shared" si="6"/>
        <v>6</v>
      </c>
      <c r="R21" s="65">
        <f>VLOOKUP($A21,'Return Data'!$B$7:$R$2292,16,0)</f>
        <v>7.8871000000000002</v>
      </c>
      <c r="S21" s="67">
        <f t="shared" si="7"/>
        <v>11</v>
      </c>
    </row>
    <row r="22" spans="1:19" x14ac:dyDescent="0.3">
      <c r="A22" s="82" t="s">
        <v>592</v>
      </c>
      <c r="B22" s="64">
        <f>VLOOKUP($A22,'Return Data'!$B$7:$R$2292,3,0)</f>
        <v>44616</v>
      </c>
      <c r="C22" s="65">
        <f>VLOOKUP($A22,'Return Data'!$B$7:$R$2292,4,0)</f>
        <v>2539.7946999999999</v>
      </c>
      <c r="D22" s="65">
        <f>VLOOKUP($A22,'Return Data'!$B$7:$R$2292,9,0)</f>
        <v>5.3055000000000003</v>
      </c>
      <c r="E22" s="66">
        <f t="shared" si="0"/>
        <v>11</v>
      </c>
      <c r="F22" s="65">
        <f>VLOOKUP($A22,'Return Data'!$B$7:$R$2292,10,0)</f>
        <v>2.7397999999999998</v>
      </c>
      <c r="G22" s="66">
        <f t="shared" si="1"/>
        <v>13</v>
      </c>
      <c r="H22" s="65">
        <f>VLOOKUP($A22,'Return Data'!$B$7:$R$2292,11,0)</f>
        <v>2.6162999999999998</v>
      </c>
      <c r="I22" s="66">
        <f t="shared" si="2"/>
        <v>19</v>
      </c>
      <c r="J22" s="65">
        <f>VLOOKUP($A22,'Return Data'!$B$7:$R$2292,12,0)</f>
        <v>3.3532000000000002</v>
      </c>
      <c r="K22" s="66">
        <f t="shared" si="3"/>
        <v>15</v>
      </c>
      <c r="L22" s="65">
        <f>VLOOKUP($A22,'Return Data'!$B$7:$R$2292,13,0)</f>
        <v>4.0423</v>
      </c>
      <c r="M22" s="66">
        <f t="shared" si="4"/>
        <v>17</v>
      </c>
      <c r="N22" s="65">
        <f>VLOOKUP($A22,'Return Data'!$B$7:$R$2292,17,0)</f>
        <v>5.5491000000000001</v>
      </c>
      <c r="O22" s="66">
        <f t="shared" si="5"/>
        <v>12</v>
      </c>
      <c r="P22" s="65">
        <f>VLOOKUP($A22,'Return Data'!$B$7:$R$2292,14,0)</f>
        <v>7.44</v>
      </c>
      <c r="Q22" s="66">
        <f t="shared" si="6"/>
        <v>13</v>
      </c>
      <c r="R22" s="65">
        <f>VLOOKUP($A22,'Return Data'!$B$7:$R$2292,16,0)</f>
        <v>7.8155000000000001</v>
      </c>
      <c r="S22" s="67">
        <f t="shared" si="7"/>
        <v>12</v>
      </c>
    </row>
    <row r="23" spans="1:19" x14ac:dyDescent="0.3">
      <c r="A23" s="82" t="s">
        <v>593</v>
      </c>
      <c r="B23" s="64">
        <f>VLOOKUP($A23,'Return Data'!$B$7:$R$2292,3,0)</f>
        <v>44616</v>
      </c>
      <c r="C23" s="65">
        <f>VLOOKUP($A23,'Return Data'!$B$7:$R$2292,4,0)</f>
        <v>34.871699999999997</v>
      </c>
      <c r="D23" s="65">
        <f>VLOOKUP($A23,'Return Data'!$B$7:$R$2292,9,0)</f>
        <v>6.6757</v>
      </c>
      <c r="E23" s="66">
        <f t="shared" si="0"/>
        <v>4</v>
      </c>
      <c r="F23" s="65">
        <f>VLOOKUP($A23,'Return Data'!$B$7:$R$2292,10,0)</f>
        <v>3.5110999999999999</v>
      </c>
      <c r="G23" s="66">
        <f t="shared" si="1"/>
        <v>5</v>
      </c>
      <c r="H23" s="65">
        <f>VLOOKUP($A23,'Return Data'!$B$7:$R$2292,11,0)</f>
        <v>2.9952000000000001</v>
      </c>
      <c r="I23" s="66">
        <f t="shared" si="2"/>
        <v>14</v>
      </c>
      <c r="J23" s="65">
        <f>VLOOKUP($A23,'Return Data'!$B$7:$R$2292,12,0)</f>
        <v>3.0853000000000002</v>
      </c>
      <c r="K23" s="66">
        <f t="shared" si="3"/>
        <v>18</v>
      </c>
      <c r="L23" s="65">
        <f>VLOOKUP($A23,'Return Data'!$B$7:$R$2292,13,0)</f>
        <v>3.2176999999999998</v>
      </c>
      <c r="M23" s="66">
        <f t="shared" si="4"/>
        <v>20</v>
      </c>
      <c r="N23" s="65">
        <f>VLOOKUP($A23,'Return Data'!$B$7:$R$2292,17,0)</f>
        <v>4.8613999999999997</v>
      </c>
      <c r="O23" s="66">
        <f t="shared" si="5"/>
        <v>16</v>
      </c>
      <c r="P23" s="65">
        <f>VLOOKUP($A23,'Return Data'!$B$7:$R$2292,14,0)</f>
        <v>6.5384000000000002</v>
      </c>
      <c r="Q23" s="66">
        <f t="shared" si="6"/>
        <v>16</v>
      </c>
      <c r="R23" s="65">
        <f>VLOOKUP($A23,'Return Data'!$B$7:$R$2292,16,0)</f>
        <v>7.5486000000000004</v>
      </c>
      <c r="S23" s="67">
        <f t="shared" si="7"/>
        <v>13</v>
      </c>
    </row>
    <row r="24" spans="1:19" x14ac:dyDescent="0.3">
      <c r="A24" s="82" t="s">
        <v>596</v>
      </c>
      <c r="B24" s="64">
        <f>VLOOKUP($A24,'Return Data'!$B$7:$R$2292,3,0)</f>
        <v>44616</v>
      </c>
      <c r="C24" s="65">
        <f>VLOOKUP($A24,'Return Data'!$B$7:$R$2292,4,0)</f>
        <v>11.695499999999999</v>
      </c>
      <c r="D24" s="65">
        <f>VLOOKUP($A24,'Return Data'!$B$7:$R$2292,9,0)</f>
        <v>5.4717000000000002</v>
      </c>
      <c r="E24" s="66">
        <f t="shared" si="0"/>
        <v>8</v>
      </c>
      <c r="F24" s="65">
        <f>VLOOKUP($A24,'Return Data'!$B$7:$R$2292,10,0)</f>
        <v>3.218</v>
      </c>
      <c r="G24" s="66">
        <f t="shared" si="1"/>
        <v>10</v>
      </c>
      <c r="H24" s="65">
        <f>VLOOKUP($A24,'Return Data'!$B$7:$R$2292,11,0)</f>
        <v>3.5268000000000002</v>
      </c>
      <c r="I24" s="66">
        <f t="shared" si="2"/>
        <v>7</v>
      </c>
      <c r="J24" s="65">
        <f>VLOOKUP($A24,'Return Data'!$B$7:$R$2292,12,0)</f>
        <v>4.0388999999999999</v>
      </c>
      <c r="K24" s="66">
        <f t="shared" si="3"/>
        <v>6</v>
      </c>
      <c r="L24" s="65">
        <f>VLOOKUP($A24,'Return Data'!$B$7:$R$2292,13,0)</f>
        <v>4.9988000000000001</v>
      </c>
      <c r="M24" s="66">
        <f t="shared" si="4"/>
        <v>8</v>
      </c>
      <c r="N24" s="65"/>
      <c r="O24" s="66"/>
      <c r="P24" s="65"/>
      <c r="Q24" s="66"/>
      <c r="R24" s="65">
        <f>VLOOKUP($A24,'Return Data'!$B$7:$R$2292,16,0)</f>
        <v>6.8076999999999996</v>
      </c>
      <c r="S24" s="67">
        <f t="shared" si="7"/>
        <v>18</v>
      </c>
    </row>
    <row r="25" spans="1:19" x14ac:dyDescent="0.3">
      <c r="A25" s="82" t="s">
        <v>598</v>
      </c>
      <c r="B25" s="64">
        <f>VLOOKUP($A25,'Return Data'!$B$7:$R$2292,3,0)</f>
        <v>44616</v>
      </c>
      <c r="C25" s="65">
        <f>VLOOKUP($A25,'Return Data'!$B$7:$R$2292,4,0)</f>
        <v>16.665199999999999</v>
      </c>
      <c r="D25" s="65">
        <f>VLOOKUP($A25,'Return Data'!$B$7:$R$2292,9,0)</f>
        <v>5.1660000000000004</v>
      </c>
      <c r="E25" s="66">
        <f t="shared" si="0"/>
        <v>12</v>
      </c>
      <c r="F25" s="65">
        <f>VLOOKUP($A25,'Return Data'!$B$7:$R$2292,10,0)</f>
        <v>3.5840000000000001</v>
      </c>
      <c r="G25" s="66">
        <f t="shared" si="1"/>
        <v>3</v>
      </c>
      <c r="H25" s="65">
        <f>VLOOKUP($A25,'Return Data'!$B$7:$R$2292,11,0)</f>
        <v>3.0259999999999998</v>
      </c>
      <c r="I25" s="66">
        <f t="shared" si="2"/>
        <v>13</v>
      </c>
      <c r="J25" s="65">
        <f>VLOOKUP($A25,'Return Data'!$B$7:$R$2292,12,0)</f>
        <v>3.2498</v>
      </c>
      <c r="K25" s="66">
        <f t="shared" si="3"/>
        <v>17</v>
      </c>
      <c r="L25" s="65">
        <f>VLOOKUP($A25,'Return Data'!$B$7:$R$2292,13,0)</f>
        <v>3.8666999999999998</v>
      </c>
      <c r="M25" s="66">
        <f t="shared" si="4"/>
        <v>18</v>
      </c>
      <c r="N25" s="65">
        <f>VLOOKUP($A25,'Return Data'!$B$7:$R$2292,17,0)</f>
        <v>5.1285999999999996</v>
      </c>
      <c r="O25" s="66">
        <f>RANK(N25,N$8:N$27,0)</f>
        <v>15</v>
      </c>
      <c r="P25" s="65">
        <f>VLOOKUP($A25,'Return Data'!$B$7:$R$2292,14,0)</f>
        <v>4.1167999999999996</v>
      </c>
      <c r="Q25" s="66">
        <f>RANK(P25,P$8:P$27,0)</f>
        <v>17</v>
      </c>
      <c r="R25" s="65">
        <f>VLOOKUP($A25,'Return Data'!$B$7:$R$2292,16,0)</f>
        <v>6.5392000000000001</v>
      </c>
      <c r="S25" s="67">
        <f t="shared" si="7"/>
        <v>19</v>
      </c>
    </row>
    <row r="26" spans="1:19" x14ac:dyDescent="0.3">
      <c r="A26" s="82" t="s">
        <v>705</v>
      </c>
      <c r="B26" s="64">
        <f>VLOOKUP($A26,'Return Data'!$B$7:$R$2292,3,0)</f>
        <v>44616</v>
      </c>
      <c r="C26" s="65">
        <f>VLOOKUP($A26,'Return Data'!$B$7:$R$2292,4,0)</f>
        <v>1165.6403</v>
      </c>
      <c r="D26" s="65">
        <f>VLOOKUP($A26,'Return Data'!$B$7:$R$2292,9,0)</f>
        <v>4.6821999999999999</v>
      </c>
      <c r="E26" s="66">
        <f t="shared" si="0"/>
        <v>15</v>
      </c>
      <c r="F26" s="65">
        <f>VLOOKUP($A26,'Return Data'!$B$7:$R$2292,10,0)</f>
        <v>3.9150999999999998</v>
      </c>
      <c r="G26" s="66">
        <f t="shared" si="1"/>
        <v>1</v>
      </c>
      <c r="H26" s="65">
        <f>VLOOKUP($A26,'Return Data'!$B$7:$R$2292,11,0)</f>
        <v>3.4293999999999998</v>
      </c>
      <c r="I26" s="66">
        <f t="shared" si="2"/>
        <v>8</v>
      </c>
      <c r="J26" s="65">
        <f>VLOOKUP($A26,'Return Data'!$B$7:$R$2292,12,0)</f>
        <v>4.1685999999999996</v>
      </c>
      <c r="K26" s="66">
        <f t="shared" si="3"/>
        <v>4</v>
      </c>
      <c r="L26" s="65">
        <f>VLOOKUP($A26,'Return Data'!$B$7:$R$2292,13,0)</f>
        <v>5.4260000000000002</v>
      </c>
      <c r="M26" s="66">
        <f t="shared" ref="M26:M27" si="8">RANK(L26,L$8:L$27,0)</f>
        <v>4</v>
      </c>
      <c r="N26" s="65"/>
      <c r="O26" s="66"/>
      <c r="P26" s="65"/>
      <c r="Q26" s="66"/>
      <c r="R26" s="65">
        <f>VLOOKUP($A26,'Return Data'!$B$7:$R$2292,16,0)</f>
        <v>7.3357999999999999</v>
      </c>
      <c r="S26" s="67">
        <f t="shared" si="7"/>
        <v>15</v>
      </c>
    </row>
    <row r="27" spans="1:19" x14ac:dyDescent="0.3">
      <c r="A27" s="82" t="s">
        <v>706</v>
      </c>
      <c r="B27" s="64">
        <f>VLOOKUP($A27,'Return Data'!$B$7:$R$2292,3,0)</f>
        <v>44616</v>
      </c>
      <c r="C27" s="65">
        <f>VLOOKUP($A27,'Return Data'!$B$7:$R$2292,4,0)</f>
        <v>1199.0395000000001</v>
      </c>
      <c r="D27" s="65">
        <f>VLOOKUP($A27,'Return Data'!$B$7:$R$2292,9,0)</f>
        <v>12.1286</v>
      </c>
      <c r="E27" s="66">
        <f t="shared" si="0"/>
        <v>1</v>
      </c>
      <c r="F27" s="65">
        <f>VLOOKUP($A27,'Return Data'!$B$7:$R$2292,10,0)</f>
        <v>3.1602000000000001</v>
      </c>
      <c r="G27" s="66">
        <f t="shared" si="1"/>
        <v>11</v>
      </c>
      <c r="H27" s="65">
        <f>VLOOKUP($A27,'Return Data'!$B$7:$R$2292,11,0)</f>
        <v>5.9691999999999998</v>
      </c>
      <c r="I27" s="66">
        <f t="shared" si="2"/>
        <v>1</v>
      </c>
      <c r="J27" s="65">
        <f>VLOOKUP($A27,'Return Data'!$B$7:$R$2292,12,0)</f>
        <v>5.3002000000000002</v>
      </c>
      <c r="K27" s="66">
        <f t="shared" si="3"/>
        <v>1</v>
      </c>
      <c r="L27" s="65">
        <f>VLOOKUP($A27,'Return Data'!$B$7:$R$2292,13,0)</f>
        <v>8.1180000000000003</v>
      </c>
      <c r="M27" s="66">
        <f t="shared" si="8"/>
        <v>1</v>
      </c>
      <c r="N27" s="65"/>
      <c r="O27" s="66"/>
      <c r="P27" s="65"/>
      <c r="Q27" s="66"/>
      <c r="R27" s="65">
        <f>VLOOKUP($A27,'Return Data'!$B$7:$R$2292,16,0)</f>
        <v>8.7512000000000008</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5.6679350000000008</v>
      </c>
      <c r="E29" s="88"/>
      <c r="F29" s="89">
        <f>AVERAGE(F8:F27)</f>
        <v>2.9003650000000003</v>
      </c>
      <c r="G29" s="88"/>
      <c r="H29" s="89">
        <f>AVERAGE(H8:H27)</f>
        <v>3.40219</v>
      </c>
      <c r="I29" s="88"/>
      <c r="J29" s="89">
        <f>AVERAGE(J8:J27)</f>
        <v>3.7574550000000002</v>
      </c>
      <c r="K29" s="88"/>
      <c r="L29" s="89">
        <f>AVERAGE(L8:L27)</f>
        <v>4.9183749999999993</v>
      </c>
      <c r="M29" s="88"/>
      <c r="N29" s="89">
        <f>AVERAGE(N8:N27)</f>
        <v>5.8169588235294114</v>
      </c>
      <c r="O29" s="88"/>
      <c r="P29" s="89">
        <f>AVERAGE(P8:P27)</f>
        <v>7.5058294117647053</v>
      </c>
      <c r="Q29" s="88"/>
      <c r="R29" s="89">
        <f>AVERAGE(R8:R27)</f>
        <v>7.6289550000000022</v>
      </c>
      <c r="S29" s="90"/>
    </row>
    <row r="30" spans="1:19" x14ac:dyDescent="0.3">
      <c r="A30" s="87" t="s">
        <v>28</v>
      </c>
      <c r="B30" s="88"/>
      <c r="C30" s="88"/>
      <c r="D30" s="89">
        <f>MIN(D8:D27)</f>
        <v>3.3759999999999999</v>
      </c>
      <c r="E30" s="88"/>
      <c r="F30" s="89">
        <f>MIN(F8:F27)</f>
        <v>0.58989999999999998</v>
      </c>
      <c r="G30" s="88"/>
      <c r="H30" s="89">
        <f>MIN(H8:H27)</f>
        <v>2.4415</v>
      </c>
      <c r="I30" s="88"/>
      <c r="J30" s="89">
        <f>MIN(J8:J27)</f>
        <v>2.8408000000000002</v>
      </c>
      <c r="K30" s="88"/>
      <c r="L30" s="89">
        <f>MIN(L8:L27)</f>
        <v>3.2176999999999998</v>
      </c>
      <c r="M30" s="88"/>
      <c r="N30" s="89">
        <f>MIN(N8:N27)</f>
        <v>4.7850999999999999</v>
      </c>
      <c r="O30" s="88"/>
      <c r="P30" s="89">
        <f>MIN(P8:P27)</f>
        <v>4.1167999999999996</v>
      </c>
      <c r="Q30" s="88"/>
      <c r="R30" s="89">
        <f>MIN(R8:R27)</f>
        <v>4.9691999999999998</v>
      </c>
      <c r="S30" s="90"/>
    </row>
    <row r="31" spans="1:19" ht="15" thickBot="1" x14ac:dyDescent="0.35">
      <c r="A31" s="91" t="s">
        <v>29</v>
      </c>
      <c r="B31" s="92"/>
      <c r="C31" s="92"/>
      <c r="D31" s="93">
        <f>MAX(D8:D27)</f>
        <v>12.1286</v>
      </c>
      <c r="E31" s="92"/>
      <c r="F31" s="93">
        <f>MAX(F8:F27)</f>
        <v>3.9150999999999998</v>
      </c>
      <c r="G31" s="92"/>
      <c r="H31" s="93">
        <f>MAX(H8:H27)</f>
        <v>5.9691999999999998</v>
      </c>
      <c r="I31" s="92"/>
      <c r="J31" s="93">
        <f>MAX(J8:J27)</f>
        <v>5.3002000000000002</v>
      </c>
      <c r="K31" s="92"/>
      <c r="L31" s="93">
        <f>MAX(L8:L27)</f>
        <v>8.1180000000000003</v>
      </c>
      <c r="M31" s="92"/>
      <c r="N31" s="93">
        <f>MAX(N8:N27)</f>
        <v>6.9898999999999996</v>
      </c>
      <c r="O31" s="92"/>
      <c r="P31" s="93">
        <f>MAX(P8:P27)</f>
        <v>9.6791999999999998</v>
      </c>
      <c r="Q31" s="92"/>
      <c r="R31" s="93">
        <f>MAX(R8:R27)</f>
        <v>8.7512000000000008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859</v>
      </c>
      <c r="B8" s="64">
        <f>VLOOKUP($A8,'Return Data'!$B$7:$R$2292,3,0)</f>
        <v>44616</v>
      </c>
      <c r="C8" s="65">
        <f>VLOOKUP($A8,'Return Data'!$B$7:$R$2292,4,0)</f>
        <v>47.772799999999997</v>
      </c>
      <c r="D8" s="65">
        <f>VLOOKUP($A8,'Return Data'!$B$7:$R$2292,9,0)</f>
        <v>87.302199999999999</v>
      </c>
      <c r="E8" s="66">
        <f>RANK(D8,D$8:D$18,0)</f>
        <v>6</v>
      </c>
      <c r="F8" s="65">
        <f>VLOOKUP($A8,'Return Data'!$B$7:$R$2292,10,0)</f>
        <v>38.998399999999997</v>
      </c>
      <c r="G8" s="66">
        <f>RANK(F8,F$8:F$18,0)</f>
        <v>8</v>
      </c>
      <c r="H8" s="65">
        <f>VLOOKUP($A8,'Return Data'!$B$7:$R$2292,11,0)</f>
        <v>19.847300000000001</v>
      </c>
      <c r="I8" s="66">
        <f>RANK(H8,H$8:H$18,0)</f>
        <v>5</v>
      </c>
      <c r="J8" s="65">
        <f>VLOOKUP($A8,'Return Data'!$B$7:$R$2292,12,0)</f>
        <v>9.6684999999999999</v>
      </c>
      <c r="K8" s="66">
        <f>RANK(J8,J$8:J$18,0)</f>
        <v>5</v>
      </c>
      <c r="L8" s="65">
        <f>VLOOKUP($A8,'Return Data'!$B$7:$R$2292,13,0)</f>
        <v>11.7879</v>
      </c>
      <c r="M8" s="66">
        <f>RANK(L8,L$8:L$18,0)</f>
        <v>4</v>
      </c>
      <c r="N8" s="65">
        <f>VLOOKUP($A8,'Return Data'!$B$7:$R$2292,17,0)</f>
        <v>9.1328999999999994</v>
      </c>
      <c r="O8" s="66">
        <f>RANK(N8,N$8:N$18,0)</f>
        <v>1</v>
      </c>
      <c r="P8" s="65">
        <f>VLOOKUP($A8,'Return Data'!$B$7:$R$2292,14,0)</f>
        <v>15.533300000000001</v>
      </c>
      <c r="Q8" s="66">
        <f>RANK(P8,P$8:P$18,0)</f>
        <v>2</v>
      </c>
      <c r="R8" s="65">
        <f>VLOOKUP($A8,'Return Data'!$B$7:$R$2292,16,0)</f>
        <v>7.3183999999999996</v>
      </c>
      <c r="S8" s="67">
        <f>RANK(R8,R$8:R$18,0)</f>
        <v>10</v>
      </c>
    </row>
    <row r="9" spans="1:19" x14ac:dyDescent="0.3">
      <c r="A9" s="82" t="s">
        <v>861</v>
      </c>
      <c r="B9" s="64">
        <f>VLOOKUP($A9,'Return Data'!$B$7:$R$2292,3,0)</f>
        <v>44616</v>
      </c>
      <c r="C9" s="65">
        <f>VLOOKUP($A9,'Return Data'!$B$7:$R$2292,4,0)</f>
        <v>45.2881</v>
      </c>
      <c r="D9" s="65">
        <f>VLOOKUP($A9,'Return Data'!$B$7:$R$2292,9,0)</f>
        <v>86.960800000000006</v>
      </c>
      <c r="E9" s="66">
        <f t="shared" ref="E9:E18" si="0">RANK(D9,D$8:D$18,0)</f>
        <v>10</v>
      </c>
      <c r="F9" s="65">
        <f>VLOOKUP($A9,'Return Data'!$B$7:$R$2292,10,0)</f>
        <v>38.872999999999998</v>
      </c>
      <c r="G9" s="66">
        <f t="shared" ref="G9:G18" si="1">RANK(F9,F$8:F$18,0)</f>
        <v>11</v>
      </c>
      <c r="H9" s="65">
        <f>VLOOKUP($A9,'Return Data'!$B$7:$R$2292,11,0)</f>
        <v>19.8248</v>
      </c>
      <c r="I9" s="66">
        <f t="shared" ref="I9:I18" si="2">RANK(H9,H$8:H$18,0)</f>
        <v>6</v>
      </c>
      <c r="J9" s="65">
        <f>VLOOKUP($A9,'Return Data'!$B$7:$R$2292,12,0)</f>
        <v>9.6367999999999991</v>
      </c>
      <c r="K9" s="66">
        <f t="shared" ref="K9:K18" si="3">RANK(J9,J$8:J$18,0)</f>
        <v>6</v>
      </c>
      <c r="L9" s="65">
        <f>VLOOKUP($A9,'Return Data'!$B$7:$R$2292,13,0)</f>
        <v>11.751799999999999</v>
      </c>
      <c r="M9" s="66">
        <f t="shared" ref="M9:M18" si="4">RANK(L9,L$8:L$18,0)</f>
        <v>6</v>
      </c>
      <c r="N9" s="65">
        <f>VLOOKUP($A9,'Return Data'!$B$7:$R$2292,17,0)</f>
        <v>8.9626999999999999</v>
      </c>
      <c r="O9" s="66">
        <f t="shared" ref="O9:O18" si="5">RANK(N9,N$8:N$18,0)</f>
        <v>7</v>
      </c>
      <c r="P9" s="65">
        <f>VLOOKUP($A9,'Return Data'!$B$7:$R$2292,14,0)</f>
        <v>15.530099999999999</v>
      </c>
      <c r="Q9" s="66">
        <f t="shared" ref="Q9:Q18" si="6">RANK(P9,P$8:P$18,0)</f>
        <v>3</v>
      </c>
      <c r="R9" s="65">
        <f>VLOOKUP($A9,'Return Data'!$B$7:$R$2292,16,0)</f>
        <v>7.375</v>
      </c>
      <c r="S9" s="67">
        <f t="shared" ref="S9:S18" si="7">RANK(R9,R$8:R$18,0)</f>
        <v>9</v>
      </c>
    </row>
    <row r="10" spans="1:19" x14ac:dyDescent="0.3">
      <c r="A10" s="82" t="s">
        <v>864</v>
      </c>
      <c r="B10" s="64">
        <f>VLOOKUP($A10,'Return Data'!$B$7:$R$2292,3,0)</f>
        <v>44616</v>
      </c>
      <c r="C10" s="65">
        <f>VLOOKUP($A10,'Return Data'!$B$7:$R$2292,4,0)</f>
        <v>46.523000000000003</v>
      </c>
      <c r="D10" s="65">
        <f>VLOOKUP($A10,'Return Data'!$B$7:$R$2292,9,0)</f>
        <v>86.992000000000004</v>
      </c>
      <c r="E10" s="66">
        <f t="shared" si="0"/>
        <v>8</v>
      </c>
      <c r="F10" s="65">
        <f>VLOOKUP($A10,'Return Data'!$B$7:$R$2292,10,0)</f>
        <v>38.878100000000003</v>
      </c>
      <c r="G10" s="66">
        <f t="shared" si="1"/>
        <v>9</v>
      </c>
      <c r="H10" s="65">
        <f>VLOOKUP($A10,'Return Data'!$B$7:$R$2292,11,0)</f>
        <v>19.782499999999999</v>
      </c>
      <c r="I10" s="66">
        <f t="shared" si="2"/>
        <v>9</v>
      </c>
      <c r="J10" s="65">
        <f>VLOOKUP($A10,'Return Data'!$B$7:$R$2292,12,0)</f>
        <v>9.5831999999999997</v>
      </c>
      <c r="K10" s="66">
        <f t="shared" si="3"/>
        <v>8</v>
      </c>
      <c r="L10" s="65">
        <f>VLOOKUP($A10,'Return Data'!$B$7:$R$2292,13,0)</f>
        <v>11.6814</v>
      </c>
      <c r="M10" s="66">
        <f t="shared" si="4"/>
        <v>8</v>
      </c>
      <c r="N10" s="65">
        <f>VLOOKUP($A10,'Return Data'!$B$7:$R$2292,17,0)</f>
        <v>9.0059000000000005</v>
      </c>
      <c r="O10" s="66">
        <f t="shared" si="5"/>
        <v>6</v>
      </c>
      <c r="P10" s="65">
        <f>VLOOKUP($A10,'Return Data'!$B$7:$R$2292,14,0)</f>
        <v>15.187200000000001</v>
      </c>
      <c r="Q10" s="66">
        <f t="shared" si="6"/>
        <v>8</v>
      </c>
      <c r="R10" s="65">
        <f>VLOOKUP($A10,'Return Data'!$B$7:$R$2292,16,0)</f>
        <v>8.5730000000000004</v>
      </c>
      <c r="S10" s="67">
        <f t="shared" si="7"/>
        <v>7</v>
      </c>
    </row>
    <row r="11" spans="1:19" x14ac:dyDescent="0.3">
      <c r="A11" s="82" t="s">
        <v>866</v>
      </c>
      <c r="B11" s="64">
        <f>VLOOKUP($A11,'Return Data'!$B$7:$R$2292,3,0)</f>
        <v>44616</v>
      </c>
      <c r="C11" s="65">
        <f>VLOOKUP($A11,'Return Data'!$B$7:$R$2292,4,0)</f>
        <v>46.456099999999999</v>
      </c>
      <c r="D11" s="65">
        <f>VLOOKUP($A11,'Return Data'!$B$7:$R$2292,9,0)</f>
        <v>87.319500000000005</v>
      </c>
      <c r="E11" s="66">
        <f t="shared" si="0"/>
        <v>5</v>
      </c>
      <c r="F11" s="65">
        <f>VLOOKUP($A11,'Return Data'!$B$7:$R$2292,10,0)</f>
        <v>39.0642</v>
      </c>
      <c r="G11" s="66">
        <f t="shared" si="1"/>
        <v>5</v>
      </c>
      <c r="H11" s="65">
        <f>VLOOKUP($A11,'Return Data'!$B$7:$R$2292,11,0)</f>
        <v>19.951799999999999</v>
      </c>
      <c r="I11" s="66">
        <f t="shared" si="2"/>
        <v>3</v>
      </c>
      <c r="J11" s="65">
        <f>VLOOKUP($A11,'Return Data'!$B$7:$R$2292,12,0)</f>
        <v>9.7028999999999996</v>
      </c>
      <c r="K11" s="66">
        <f t="shared" si="3"/>
        <v>3</v>
      </c>
      <c r="L11" s="65">
        <f>VLOOKUP($A11,'Return Data'!$B$7:$R$2292,13,0)</f>
        <v>11.7636</v>
      </c>
      <c r="M11" s="66">
        <f t="shared" si="4"/>
        <v>5</v>
      </c>
      <c r="N11" s="65">
        <f>VLOOKUP($A11,'Return Data'!$B$7:$R$2292,17,0)</f>
        <v>8.7693999999999992</v>
      </c>
      <c r="O11" s="66">
        <f t="shared" si="5"/>
        <v>9</v>
      </c>
      <c r="P11" s="65">
        <f>VLOOKUP($A11,'Return Data'!$B$7:$R$2292,14,0)</f>
        <v>15.2173</v>
      </c>
      <c r="Q11" s="66">
        <f t="shared" si="6"/>
        <v>7</v>
      </c>
      <c r="R11" s="65">
        <f>VLOOKUP($A11,'Return Data'!$B$7:$R$2292,16,0)</f>
        <v>8.1129999999999995</v>
      </c>
      <c r="S11" s="67">
        <f t="shared" si="7"/>
        <v>8</v>
      </c>
    </row>
    <row r="12" spans="1:19" x14ac:dyDescent="0.3">
      <c r="A12" s="82" t="s">
        <v>868</v>
      </c>
      <c r="B12" s="64">
        <f>VLOOKUP($A12,'Return Data'!$B$7:$R$2292,3,0)</f>
        <v>44616</v>
      </c>
      <c r="C12" s="65">
        <f>VLOOKUP($A12,'Return Data'!$B$7:$R$2292,4,0)</f>
        <v>4834.2790000000005</v>
      </c>
      <c r="D12" s="65">
        <f>VLOOKUP($A12,'Return Data'!$B$7:$R$2292,9,0)</f>
        <v>88.547200000000004</v>
      </c>
      <c r="E12" s="66">
        <f t="shared" si="0"/>
        <v>1</v>
      </c>
      <c r="F12" s="65">
        <f>VLOOKUP($A12,'Return Data'!$B$7:$R$2292,10,0)</f>
        <v>39.743099999999998</v>
      </c>
      <c r="G12" s="66">
        <f t="shared" si="1"/>
        <v>1</v>
      </c>
      <c r="H12" s="65">
        <f>VLOOKUP($A12,'Return Data'!$B$7:$R$2292,11,0)</f>
        <v>20.378699999999998</v>
      </c>
      <c r="I12" s="66">
        <f t="shared" si="2"/>
        <v>1</v>
      </c>
      <c r="J12" s="65">
        <f>VLOOKUP($A12,'Return Data'!$B$7:$R$2292,12,0)</f>
        <v>10.020899999999999</v>
      </c>
      <c r="K12" s="66">
        <f t="shared" si="3"/>
        <v>1</v>
      </c>
      <c r="L12" s="65">
        <f>VLOOKUP($A12,'Return Data'!$B$7:$R$2292,13,0)</f>
        <v>12.185499999999999</v>
      </c>
      <c r="M12" s="66">
        <f t="shared" si="4"/>
        <v>1</v>
      </c>
      <c r="N12" s="65">
        <f>VLOOKUP($A12,'Return Data'!$B$7:$R$2292,17,0)</f>
        <v>9.0884999999999998</v>
      </c>
      <c r="O12" s="66">
        <f t="shared" si="5"/>
        <v>3</v>
      </c>
      <c r="P12" s="65">
        <f>VLOOKUP($A12,'Return Data'!$B$7:$R$2292,14,0)</f>
        <v>15.419600000000001</v>
      </c>
      <c r="Q12" s="66">
        <f t="shared" si="6"/>
        <v>6</v>
      </c>
      <c r="R12" s="65">
        <f>VLOOKUP($A12,'Return Data'!$B$7:$R$2292,16,0)</f>
        <v>5.0803000000000003</v>
      </c>
      <c r="S12" s="67">
        <f t="shared" si="7"/>
        <v>11</v>
      </c>
    </row>
    <row r="13" spans="1:19" x14ac:dyDescent="0.3">
      <c r="A13" s="82" t="s">
        <v>870</v>
      </c>
      <c r="B13" s="64">
        <f>VLOOKUP($A13,'Return Data'!$B$7:$R$2292,3,0)</f>
        <v>44616</v>
      </c>
      <c r="C13" s="65">
        <f>VLOOKUP($A13,'Return Data'!$B$7:$R$2292,4,0)</f>
        <v>4716.3548000000001</v>
      </c>
      <c r="D13" s="65">
        <f>VLOOKUP($A13,'Return Data'!$B$7:$R$2292,9,0)</f>
        <v>87.577100000000002</v>
      </c>
      <c r="E13" s="66">
        <f t="shared" si="0"/>
        <v>3</v>
      </c>
      <c r="F13" s="65">
        <f>VLOOKUP($A13,'Return Data'!$B$7:$R$2292,10,0)</f>
        <v>39.172699999999999</v>
      </c>
      <c r="G13" s="66">
        <f t="shared" si="1"/>
        <v>3</v>
      </c>
      <c r="H13" s="65">
        <f>VLOOKUP($A13,'Return Data'!$B$7:$R$2292,11,0)</f>
        <v>19.974900000000002</v>
      </c>
      <c r="I13" s="66">
        <f t="shared" si="2"/>
        <v>2</v>
      </c>
      <c r="J13" s="65">
        <f>VLOOKUP($A13,'Return Data'!$B$7:$R$2292,12,0)</f>
        <v>9.7118000000000002</v>
      </c>
      <c r="K13" s="66">
        <f t="shared" si="3"/>
        <v>2</v>
      </c>
      <c r="L13" s="65">
        <f>VLOOKUP($A13,'Return Data'!$B$7:$R$2292,13,0)</f>
        <v>11.8764</v>
      </c>
      <c r="M13" s="66">
        <f t="shared" si="4"/>
        <v>2</v>
      </c>
      <c r="N13" s="65">
        <f>VLOOKUP($A13,'Return Data'!$B$7:$R$2292,17,0)</f>
        <v>9.0992999999999995</v>
      </c>
      <c r="O13" s="66">
        <f t="shared" si="5"/>
        <v>2</v>
      </c>
      <c r="P13" s="65">
        <f>VLOOKUP($A13,'Return Data'!$B$7:$R$2292,14,0)</f>
        <v>15.581099999999999</v>
      </c>
      <c r="Q13" s="66">
        <f t="shared" si="6"/>
        <v>1</v>
      </c>
      <c r="R13" s="65">
        <f>VLOOKUP($A13,'Return Data'!$B$7:$R$2292,16,0)</f>
        <v>8.9941999999999993</v>
      </c>
      <c r="S13" s="67">
        <f t="shared" si="7"/>
        <v>6</v>
      </c>
    </row>
    <row r="14" spans="1:19" x14ac:dyDescent="0.3">
      <c r="A14" s="82" t="s">
        <v>872</v>
      </c>
      <c r="B14" s="64">
        <f>VLOOKUP($A14,'Return Data'!$B$7:$R$2292,3,0)</f>
        <v>44616</v>
      </c>
      <c r="C14" s="65">
        <f>VLOOKUP($A14,'Return Data'!$B$7:$R$2292,4,0)</f>
        <v>45.397300000000001</v>
      </c>
      <c r="D14" s="65">
        <f>VLOOKUP($A14,'Return Data'!$B$7:$R$2292,9,0)</f>
        <v>86.978499999999997</v>
      </c>
      <c r="E14" s="66">
        <f t="shared" si="0"/>
        <v>9</v>
      </c>
      <c r="F14" s="65">
        <f>VLOOKUP($A14,'Return Data'!$B$7:$R$2292,10,0)</f>
        <v>38.874600000000001</v>
      </c>
      <c r="G14" s="66">
        <f t="shared" si="1"/>
        <v>10</v>
      </c>
      <c r="H14" s="65">
        <f>VLOOKUP($A14,'Return Data'!$B$7:$R$2292,11,0)</f>
        <v>19.810400000000001</v>
      </c>
      <c r="I14" s="66">
        <f t="shared" si="2"/>
        <v>7</v>
      </c>
      <c r="J14" s="65">
        <f>VLOOKUP($A14,'Return Data'!$B$7:$R$2292,12,0)</f>
        <v>9.6140000000000008</v>
      </c>
      <c r="K14" s="66">
        <f t="shared" si="3"/>
        <v>7</v>
      </c>
      <c r="L14" s="65">
        <f>VLOOKUP($A14,'Return Data'!$B$7:$R$2292,13,0)</f>
        <v>11.723000000000001</v>
      </c>
      <c r="M14" s="66">
        <f t="shared" si="4"/>
        <v>7</v>
      </c>
      <c r="N14" s="65">
        <f>VLOOKUP($A14,'Return Data'!$B$7:$R$2292,17,0)</f>
        <v>9.0086999999999993</v>
      </c>
      <c r="O14" s="66">
        <f t="shared" si="5"/>
        <v>5</v>
      </c>
      <c r="P14" s="65">
        <f>VLOOKUP($A14,'Return Data'!$B$7:$R$2292,14,0)</f>
        <v>15.4224</v>
      </c>
      <c r="Q14" s="66">
        <f t="shared" si="6"/>
        <v>5</v>
      </c>
      <c r="R14" s="65">
        <f>VLOOKUP($A14,'Return Data'!$B$7:$R$2292,16,0)</f>
        <v>11.900499999999999</v>
      </c>
      <c r="S14" s="67">
        <f t="shared" si="7"/>
        <v>1</v>
      </c>
    </row>
    <row r="15" spans="1:19" x14ac:dyDescent="0.3">
      <c r="A15" s="82" t="s">
        <v>874</v>
      </c>
      <c r="B15" s="64">
        <f>VLOOKUP($A15,'Return Data'!$B$7:$R$2292,3,0)</f>
        <v>44616</v>
      </c>
      <c r="C15" s="65">
        <f>VLOOKUP($A15,'Return Data'!$B$7:$R$2292,4,0)</f>
        <v>45.295499999999997</v>
      </c>
      <c r="D15" s="65">
        <f>VLOOKUP($A15,'Return Data'!$B$7:$R$2292,9,0)</f>
        <v>86.4542</v>
      </c>
      <c r="E15" s="66">
        <f t="shared" si="0"/>
        <v>11</v>
      </c>
      <c r="F15" s="65">
        <f>VLOOKUP($A15,'Return Data'!$B$7:$R$2292,10,0)</f>
        <v>39.009599999999999</v>
      </c>
      <c r="G15" s="66">
        <f t="shared" si="1"/>
        <v>7</v>
      </c>
      <c r="H15" s="65">
        <f>VLOOKUP($A15,'Return Data'!$B$7:$R$2292,11,0)</f>
        <v>18.8827</v>
      </c>
      <c r="I15" s="66">
        <f t="shared" si="2"/>
        <v>11</v>
      </c>
      <c r="J15" s="65">
        <f>VLOOKUP($A15,'Return Data'!$B$7:$R$2292,12,0)</f>
        <v>9.4442000000000004</v>
      </c>
      <c r="K15" s="66">
        <f t="shared" si="3"/>
        <v>10</v>
      </c>
      <c r="L15" s="65">
        <f>VLOOKUP($A15,'Return Data'!$B$7:$R$2292,13,0)</f>
        <v>11.107200000000001</v>
      </c>
      <c r="M15" s="66">
        <f t="shared" si="4"/>
        <v>11</v>
      </c>
      <c r="N15" s="65">
        <f>VLOOKUP($A15,'Return Data'!$B$7:$R$2292,17,0)</f>
        <v>8.7113999999999994</v>
      </c>
      <c r="O15" s="66">
        <f t="shared" si="5"/>
        <v>10</v>
      </c>
      <c r="P15" s="65">
        <f>VLOOKUP($A15,'Return Data'!$B$7:$R$2292,14,0)</f>
        <v>15.182399999999999</v>
      </c>
      <c r="Q15" s="66">
        <f t="shared" si="6"/>
        <v>9</v>
      </c>
      <c r="R15" s="65">
        <f>VLOOKUP($A15,'Return Data'!$B$7:$R$2292,16,0)</f>
        <v>11.0243</v>
      </c>
      <c r="S15" s="67">
        <f t="shared" si="7"/>
        <v>3</v>
      </c>
    </row>
    <row r="16" spans="1:19" x14ac:dyDescent="0.3">
      <c r="A16" s="82" t="s">
        <v>876</v>
      </c>
      <c r="B16" s="64">
        <f>VLOOKUP($A16,'Return Data'!$B$7:$R$2292,3,0)</f>
        <v>44616</v>
      </c>
      <c r="C16" s="65">
        <f>VLOOKUP($A16,'Return Data'!$B$7:$R$2292,4,0)</f>
        <v>45.072400000000002</v>
      </c>
      <c r="D16" s="65">
        <f>VLOOKUP($A16,'Return Data'!$B$7:$R$2292,9,0)</f>
        <v>87.401899999999998</v>
      </c>
      <c r="E16" s="66">
        <f t="shared" si="0"/>
        <v>4</v>
      </c>
      <c r="F16" s="65">
        <f>VLOOKUP($A16,'Return Data'!$B$7:$R$2292,10,0)</f>
        <v>39.070799999999998</v>
      </c>
      <c r="G16" s="66">
        <f t="shared" si="1"/>
        <v>4</v>
      </c>
      <c r="H16" s="65">
        <f>VLOOKUP($A16,'Return Data'!$B$7:$R$2292,11,0)</f>
        <v>19.809999999999999</v>
      </c>
      <c r="I16" s="66">
        <f t="shared" si="2"/>
        <v>8</v>
      </c>
      <c r="J16" s="65">
        <f>VLOOKUP($A16,'Return Data'!$B$7:$R$2292,12,0)</f>
        <v>9.4762000000000004</v>
      </c>
      <c r="K16" s="66">
        <f t="shared" si="3"/>
        <v>9</v>
      </c>
      <c r="L16" s="65">
        <f>VLOOKUP($A16,'Return Data'!$B$7:$R$2292,13,0)</f>
        <v>11.6031</v>
      </c>
      <c r="M16" s="66">
        <f t="shared" si="4"/>
        <v>9</v>
      </c>
      <c r="N16" s="65">
        <f>VLOOKUP($A16,'Return Data'!$B$7:$R$2292,17,0)</f>
        <v>8.7845999999999993</v>
      </c>
      <c r="O16" s="66">
        <f t="shared" si="5"/>
        <v>8</v>
      </c>
      <c r="P16" s="65">
        <f>VLOOKUP($A16,'Return Data'!$B$7:$R$2292,14,0)</f>
        <v>15.1731</v>
      </c>
      <c r="Q16" s="66">
        <f t="shared" si="6"/>
        <v>10</v>
      </c>
      <c r="R16" s="65">
        <f>VLOOKUP($A16,'Return Data'!$B$7:$R$2292,16,0)</f>
        <v>9.9953000000000003</v>
      </c>
      <c r="S16" s="67">
        <f t="shared" si="7"/>
        <v>4</v>
      </c>
    </row>
    <row r="17" spans="1:19" x14ac:dyDescent="0.3">
      <c r="A17" s="82" t="s">
        <v>879</v>
      </c>
      <c r="B17" s="64">
        <f>VLOOKUP($A17,'Return Data'!$B$7:$R$2292,3,0)</f>
        <v>44616</v>
      </c>
      <c r="C17" s="65">
        <f>VLOOKUP($A17,'Return Data'!$B$7:$R$2292,4,0)</f>
        <v>46.612699999999997</v>
      </c>
      <c r="D17" s="65">
        <f>VLOOKUP($A17,'Return Data'!$B$7:$R$2292,9,0)</f>
        <v>87.243399999999994</v>
      </c>
      <c r="E17" s="66">
        <f t="shared" si="0"/>
        <v>7</v>
      </c>
      <c r="F17" s="65">
        <f>VLOOKUP($A17,'Return Data'!$B$7:$R$2292,10,0)</f>
        <v>39.048400000000001</v>
      </c>
      <c r="G17" s="66">
        <f t="shared" si="1"/>
        <v>6</v>
      </c>
      <c r="H17" s="65">
        <f>VLOOKUP($A17,'Return Data'!$B$7:$R$2292,11,0)</f>
        <v>19.9011</v>
      </c>
      <c r="I17" s="66">
        <f t="shared" si="2"/>
        <v>4</v>
      </c>
      <c r="J17" s="65">
        <f>VLOOKUP($A17,'Return Data'!$B$7:$R$2292,12,0)</f>
        <v>9.6821000000000002</v>
      </c>
      <c r="K17" s="66">
        <f t="shared" si="3"/>
        <v>4</v>
      </c>
      <c r="L17" s="65">
        <f>VLOOKUP($A17,'Return Data'!$B$7:$R$2292,13,0)</f>
        <v>11.789300000000001</v>
      </c>
      <c r="M17" s="66">
        <f t="shared" si="4"/>
        <v>3</v>
      </c>
      <c r="N17" s="65">
        <f>VLOOKUP($A17,'Return Data'!$B$7:$R$2292,17,0)</f>
        <v>9.0376999999999992</v>
      </c>
      <c r="O17" s="66">
        <f t="shared" si="5"/>
        <v>4</v>
      </c>
      <c r="P17" s="65">
        <f>VLOOKUP($A17,'Return Data'!$B$7:$R$2292,14,0)</f>
        <v>15.4734</v>
      </c>
      <c r="Q17" s="66">
        <f t="shared" si="6"/>
        <v>4</v>
      </c>
      <c r="R17" s="65">
        <f>VLOOKUP($A17,'Return Data'!$B$7:$R$2292,16,0)</f>
        <v>9.49</v>
      </c>
      <c r="S17" s="67">
        <f t="shared" si="7"/>
        <v>5</v>
      </c>
    </row>
    <row r="18" spans="1:19" x14ac:dyDescent="0.3">
      <c r="A18" s="82" t="s">
        <v>880</v>
      </c>
      <c r="B18" s="64">
        <f>VLOOKUP($A18,'Return Data'!$B$7:$R$2292,3,0)</f>
        <v>44616</v>
      </c>
      <c r="C18" s="65">
        <f>VLOOKUP($A18,'Return Data'!$B$7:$R$2292,4,0)</f>
        <v>45.430199999999999</v>
      </c>
      <c r="D18" s="65">
        <f>VLOOKUP($A18,'Return Data'!$B$7:$R$2292,9,0)</f>
        <v>88.427800000000005</v>
      </c>
      <c r="E18" s="66">
        <f t="shared" si="0"/>
        <v>2</v>
      </c>
      <c r="F18" s="65">
        <f>VLOOKUP($A18,'Return Data'!$B$7:$R$2292,10,0)</f>
        <v>39.2029</v>
      </c>
      <c r="G18" s="66">
        <f t="shared" si="1"/>
        <v>2</v>
      </c>
      <c r="H18" s="65">
        <f>VLOOKUP($A18,'Return Data'!$B$7:$R$2292,11,0)</f>
        <v>19.6753</v>
      </c>
      <c r="I18" s="66">
        <f t="shared" si="2"/>
        <v>10</v>
      </c>
      <c r="J18" s="65">
        <f>VLOOKUP($A18,'Return Data'!$B$7:$R$2292,12,0)</f>
        <v>9.2463999999999995</v>
      </c>
      <c r="K18" s="66">
        <f t="shared" si="3"/>
        <v>11</v>
      </c>
      <c r="L18" s="65">
        <f>VLOOKUP($A18,'Return Data'!$B$7:$R$2292,13,0)</f>
        <v>11.3813</v>
      </c>
      <c r="M18" s="66">
        <f t="shared" si="4"/>
        <v>10</v>
      </c>
      <c r="N18" s="65">
        <f>VLOOKUP($A18,'Return Data'!$B$7:$R$2292,17,0)</f>
        <v>8.5129999999999999</v>
      </c>
      <c r="O18" s="66">
        <f t="shared" si="5"/>
        <v>11</v>
      </c>
      <c r="P18" s="65">
        <f>VLOOKUP($A18,'Return Data'!$B$7:$R$2292,14,0)</f>
        <v>15.001200000000001</v>
      </c>
      <c r="Q18" s="66">
        <f t="shared" si="6"/>
        <v>11</v>
      </c>
      <c r="R18" s="65">
        <f>VLOOKUP($A18,'Return Data'!$B$7:$R$2292,16,0)</f>
        <v>11.1234</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87.382236363636366</v>
      </c>
      <c r="E20" s="88"/>
      <c r="F20" s="89">
        <f>AVERAGE(F8:F18)</f>
        <v>39.085072727272724</v>
      </c>
      <c r="G20" s="88"/>
      <c r="H20" s="89">
        <f>AVERAGE(H8:H18)</f>
        <v>19.803590909090907</v>
      </c>
      <c r="I20" s="88"/>
      <c r="J20" s="89">
        <f>AVERAGE(J8:J18)</f>
        <v>9.6170000000000009</v>
      </c>
      <c r="K20" s="88"/>
      <c r="L20" s="89">
        <f>AVERAGE(L8:L18)</f>
        <v>11.695499999999999</v>
      </c>
      <c r="M20" s="88"/>
      <c r="N20" s="89">
        <f>AVERAGE(N8:N18)</f>
        <v>8.9194636363636377</v>
      </c>
      <c r="O20" s="88"/>
      <c r="P20" s="89">
        <f>AVERAGE(P8:P18)</f>
        <v>15.338281818181819</v>
      </c>
      <c r="Q20" s="88"/>
      <c r="R20" s="89">
        <f>AVERAGE(R8:R18)</f>
        <v>8.9988545454545452</v>
      </c>
      <c r="S20" s="90"/>
    </row>
    <row r="21" spans="1:19" x14ac:dyDescent="0.3">
      <c r="A21" s="87" t="s">
        <v>28</v>
      </c>
      <c r="B21" s="88"/>
      <c r="C21" s="88"/>
      <c r="D21" s="89">
        <f>MIN(D8:D18)</f>
        <v>86.4542</v>
      </c>
      <c r="E21" s="88"/>
      <c r="F21" s="89">
        <f>MIN(F8:F18)</f>
        <v>38.872999999999998</v>
      </c>
      <c r="G21" s="88"/>
      <c r="H21" s="89">
        <f>MIN(H8:H18)</f>
        <v>18.8827</v>
      </c>
      <c r="I21" s="88"/>
      <c r="J21" s="89">
        <f>MIN(J8:J18)</f>
        <v>9.2463999999999995</v>
      </c>
      <c r="K21" s="88"/>
      <c r="L21" s="89">
        <f>MIN(L8:L18)</f>
        <v>11.107200000000001</v>
      </c>
      <c r="M21" s="88"/>
      <c r="N21" s="89">
        <f>MIN(N8:N18)</f>
        <v>8.5129999999999999</v>
      </c>
      <c r="O21" s="88"/>
      <c r="P21" s="89">
        <f>MIN(P8:P18)</f>
        <v>15.001200000000001</v>
      </c>
      <c r="Q21" s="88"/>
      <c r="R21" s="89">
        <f>MIN(R8:R18)</f>
        <v>5.0803000000000003</v>
      </c>
      <c r="S21" s="90"/>
    </row>
    <row r="22" spans="1:19" ht="15" thickBot="1" x14ac:dyDescent="0.35">
      <c r="A22" s="91" t="s">
        <v>29</v>
      </c>
      <c r="B22" s="92"/>
      <c r="C22" s="92"/>
      <c r="D22" s="93">
        <f>MAX(D8:D18)</f>
        <v>88.547200000000004</v>
      </c>
      <c r="E22" s="92"/>
      <c r="F22" s="93">
        <f>MAX(F8:F18)</f>
        <v>39.743099999999998</v>
      </c>
      <c r="G22" s="92"/>
      <c r="H22" s="93">
        <f>MAX(H8:H18)</f>
        <v>20.378699999999998</v>
      </c>
      <c r="I22" s="92"/>
      <c r="J22" s="93">
        <f>MAX(J8:J18)</f>
        <v>10.020899999999999</v>
      </c>
      <c r="K22" s="92"/>
      <c r="L22" s="93">
        <f>MAX(L8:L18)</f>
        <v>12.185499999999999</v>
      </c>
      <c r="M22" s="92"/>
      <c r="N22" s="93">
        <f>MAX(N8:N18)</f>
        <v>9.1328999999999994</v>
      </c>
      <c r="O22" s="92"/>
      <c r="P22" s="93">
        <f>MAX(P8:P18)</f>
        <v>15.581099999999999</v>
      </c>
      <c r="Q22" s="92"/>
      <c r="R22" s="93">
        <f>MAX(R8:R18)</f>
        <v>11.900499999999999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860</v>
      </c>
      <c r="B8" s="64">
        <f>VLOOKUP($A8,'Return Data'!$B$7:$R$2292,3,0)</f>
        <v>44616</v>
      </c>
      <c r="C8" s="65">
        <f>VLOOKUP($A8,'Return Data'!$B$7:$R$2292,4,0)</f>
        <v>15.7774</v>
      </c>
      <c r="D8" s="65">
        <f>VLOOKUP($A8,'Return Data'!$B$7:$R$2292,9,0)</f>
        <v>70.749099999999999</v>
      </c>
      <c r="E8" s="66">
        <f>RANK(D8,D$8:D$18,0)</f>
        <v>5</v>
      </c>
      <c r="F8" s="65">
        <f>VLOOKUP($A8,'Return Data'!$B$7:$R$2292,10,0)</f>
        <v>30.274799999999999</v>
      </c>
      <c r="G8" s="66">
        <f>RANK(F8,F$8:F$18,0)</f>
        <v>8</v>
      </c>
      <c r="H8" s="65">
        <f>VLOOKUP($A8,'Return Data'!$B$7:$R$2292,11,0)</f>
        <v>14.7826</v>
      </c>
      <c r="I8" s="66">
        <f>RANK(H8,H$8:H$18,0)</f>
        <v>9</v>
      </c>
      <c r="J8" s="65">
        <f>VLOOKUP($A8,'Return Data'!$B$7:$R$2292,12,0)</f>
        <v>6.9837999999999996</v>
      </c>
      <c r="K8" s="66">
        <f>RANK(J8,J$8:J$18,0)</f>
        <v>7</v>
      </c>
      <c r="L8" s="65">
        <f>VLOOKUP($A8,'Return Data'!$B$7:$R$2292,13,0)</f>
        <v>9.3345000000000002</v>
      </c>
      <c r="M8" s="66">
        <f>RANK(L8,L$8:L$18,0)</f>
        <v>3</v>
      </c>
      <c r="N8" s="65">
        <f>VLOOKUP($A8,'Return Data'!$B$7:$R$2292,17,0)</f>
        <v>8.1103000000000005</v>
      </c>
      <c r="O8" s="66">
        <f>RANK(N8,N$8:N$18,0)</f>
        <v>1</v>
      </c>
      <c r="P8" s="65">
        <f>VLOOKUP($A8,'Return Data'!$B$7:$R$2292,14,0)</f>
        <v>13.566000000000001</v>
      </c>
      <c r="Q8" s="66">
        <f>RANK(P8,P$8:P$18,0)</f>
        <v>11</v>
      </c>
      <c r="R8" s="65">
        <f>VLOOKUP($A8,'Return Data'!$B$7:$R$2292,16,0)</f>
        <v>4.6943999999999999</v>
      </c>
      <c r="S8" s="67">
        <f>RANK(R8,R$8:R$18,0)</f>
        <v>6</v>
      </c>
    </row>
    <row r="9" spans="1:19" x14ac:dyDescent="0.3">
      <c r="A9" s="82" t="s">
        <v>862</v>
      </c>
      <c r="B9" s="64">
        <f>VLOOKUP($A9,'Return Data'!$B$7:$R$2292,3,0)</f>
        <v>44616</v>
      </c>
      <c r="C9" s="65">
        <f>VLOOKUP($A9,'Return Data'!$B$7:$R$2292,4,0)</f>
        <v>15.7592</v>
      </c>
      <c r="D9" s="65">
        <f>VLOOKUP($A9,'Return Data'!$B$7:$R$2292,9,0)</f>
        <v>68.547499999999999</v>
      </c>
      <c r="E9" s="66">
        <f t="shared" ref="E9:E18" si="0">RANK(D9,D$8:D$18,0)</f>
        <v>8</v>
      </c>
      <c r="F9" s="65">
        <f>VLOOKUP($A9,'Return Data'!$B$7:$R$2292,10,0)</f>
        <v>31.999199999999998</v>
      </c>
      <c r="G9" s="66">
        <f t="shared" ref="G9:G18" si="1">RANK(F9,F$8:F$18,0)</f>
        <v>4</v>
      </c>
      <c r="H9" s="65">
        <f>VLOOKUP($A9,'Return Data'!$B$7:$R$2292,11,0)</f>
        <v>16.040800000000001</v>
      </c>
      <c r="I9" s="66">
        <f t="shared" ref="I9:I18" si="2">RANK(H9,H$8:H$18,0)</f>
        <v>4</v>
      </c>
      <c r="J9" s="65">
        <f>VLOOKUP($A9,'Return Data'!$B$7:$R$2292,12,0)</f>
        <v>7.2625999999999999</v>
      </c>
      <c r="K9" s="66">
        <f t="shared" ref="K9:K18" si="3">RANK(J9,J$8:J$18,0)</f>
        <v>3</v>
      </c>
      <c r="L9" s="65">
        <f>VLOOKUP($A9,'Return Data'!$B$7:$R$2292,13,0)</f>
        <v>9.1130999999999993</v>
      </c>
      <c r="M9" s="66">
        <f t="shared" ref="M9:M18" si="4">RANK(L9,L$8:L$18,0)</f>
        <v>4</v>
      </c>
      <c r="N9" s="65">
        <f>VLOOKUP($A9,'Return Data'!$B$7:$R$2292,17,0)</f>
        <v>8.0145</v>
      </c>
      <c r="O9" s="66">
        <f t="shared" ref="O9:O18" si="5">RANK(N9,N$8:N$18,0)</f>
        <v>3</v>
      </c>
      <c r="P9" s="65">
        <f>VLOOKUP($A9,'Return Data'!$B$7:$R$2292,14,0)</f>
        <v>14.5486</v>
      </c>
      <c r="Q9" s="66">
        <f t="shared" ref="Q9:Q18" si="6">RANK(P9,P$8:P$18,0)</f>
        <v>3</v>
      </c>
      <c r="R9" s="65">
        <f>VLOOKUP($A9,'Return Data'!$B$7:$R$2292,16,0)</f>
        <v>4.4897999999999998</v>
      </c>
      <c r="S9" s="67">
        <f t="shared" ref="S9:S18" si="7">RANK(R9,R$8:R$18,0)</f>
        <v>8</v>
      </c>
    </row>
    <row r="10" spans="1:19" x14ac:dyDescent="0.3">
      <c r="A10" s="82" t="s">
        <v>863</v>
      </c>
      <c r="B10" s="64">
        <f>VLOOKUP($A10,'Return Data'!$B$7:$R$2292,3,0)</f>
        <v>44616</v>
      </c>
      <c r="C10" s="65">
        <f>VLOOKUP($A10,'Return Data'!$B$7:$R$2292,4,0)</f>
        <v>18.445599999999999</v>
      </c>
      <c r="D10" s="65">
        <f>VLOOKUP($A10,'Return Data'!$B$7:$R$2292,9,0)</f>
        <v>114.7234</v>
      </c>
      <c r="E10" s="66">
        <f t="shared" si="0"/>
        <v>1</v>
      </c>
      <c r="F10" s="65">
        <f>VLOOKUP($A10,'Return Data'!$B$7:$R$2292,10,0)</f>
        <v>20.712299999999999</v>
      </c>
      <c r="G10" s="66">
        <f t="shared" si="1"/>
        <v>11</v>
      </c>
      <c r="H10" s="65">
        <f>VLOOKUP($A10,'Return Data'!$B$7:$R$2292,11,0)</f>
        <v>13.206899999999999</v>
      </c>
      <c r="I10" s="66">
        <f t="shared" si="2"/>
        <v>11</v>
      </c>
      <c r="J10" s="65">
        <f>VLOOKUP($A10,'Return Data'!$B$7:$R$2292,12,0)</f>
        <v>-11.2706</v>
      </c>
      <c r="K10" s="66">
        <f t="shared" si="3"/>
        <v>11</v>
      </c>
      <c r="L10" s="65">
        <f>VLOOKUP($A10,'Return Data'!$B$7:$R$2292,13,0)</f>
        <v>7.2755000000000001</v>
      </c>
      <c r="M10" s="66">
        <f t="shared" si="4"/>
        <v>11</v>
      </c>
      <c r="N10" s="65">
        <f>VLOOKUP($A10,'Return Data'!$B$7:$R$2292,17,0)</f>
        <v>7.6662999999999997</v>
      </c>
      <c r="O10" s="66">
        <f t="shared" si="5"/>
        <v>7</v>
      </c>
      <c r="P10" s="65">
        <f>VLOOKUP($A10,'Return Data'!$B$7:$R$2292,14,0)</f>
        <v>14.500299999999999</v>
      </c>
      <c r="Q10" s="66">
        <f t="shared" si="6"/>
        <v>4</v>
      </c>
      <c r="R10" s="65">
        <f>VLOOKUP($A10,'Return Data'!$B$7:$R$2292,16,0)</f>
        <v>4.3257000000000003</v>
      </c>
      <c r="S10" s="67">
        <f t="shared" si="7"/>
        <v>10</v>
      </c>
    </row>
    <row r="11" spans="1:19" x14ac:dyDescent="0.3">
      <c r="A11" s="82" t="s">
        <v>865</v>
      </c>
      <c r="B11" s="64">
        <f>VLOOKUP($A11,'Return Data'!$B$7:$R$2292,3,0)</f>
        <v>44616</v>
      </c>
      <c r="C11" s="65">
        <f>VLOOKUP($A11,'Return Data'!$B$7:$R$2292,4,0)</f>
        <v>16.198899999999998</v>
      </c>
      <c r="D11" s="65">
        <f>VLOOKUP($A11,'Return Data'!$B$7:$R$2292,9,0)</f>
        <v>67.450400000000002</v>
      </c>
      <c r="E11" s="66">
        <f t="shared" si="0"/>
        <v>9</v>
      </c>
      <c r="F11" s="65">
        <f>VLOOKUP($A11,'Return Data'!$B$7:$R$2292,10,0)</f>
        <v>31.256399999999999</v>
      </c>
      <c r="G11" s="66">
        <f t="shared" si="1"/>
        <v>5</v>
      </c>
      <c r="H11" s="65">
        <f>VLOOKUP($A11,'Return Data'!$B$7:$R$2292,11,0)</f>
        <v>15.605399999999999</v>
      </c>
      <c r="I11" s="66">
        <f t="shared" si="2"/>
        <v>6</v>
      </c>
      <c r="J11" s="65">
        <f>VLOOKUP($A11,'Return Data'!$B$7:$R$2292,12,0)</f>
        <v>6.7549000000000001</v>
      </c>
      <c r="K11" s="66">
        <f t="shared" si="3"/>
        <v>8</v>
      </c>
      <c r="L11" s="65">
        <f>VLOOKUP($A11,'Return Data'!$B$7:$R$2292,13,0)</f>
        <v>8.9558</v>
      </c>
      <c r="M11" s="66">
        <f t="shared" si="4"/>
        <v>6</v>
      </c>
      <c r="N11" s="65">
        <f>VLOOKUP($A11,'Return Data'!$B$7:$R$2292,17,0)</f>
        <v>7.6303000000000001</v>
      </c>
      <c r="O11" s="66">
        <f t="shared" si="5"/>
        <v>8</v>
      </c>
      <c r="P11" s="65">
        <f>VLOOKUP($A11,'Return Data'!$B$7:$R$2292,14,0)</f>
        <v>14.2811</v>
      </c>
      <c r="Q11" s="66">
        <f t="shared" si="6"/>
        <v>7</v>
      </c>
      <c r="R11" s="65">
        <f>VLOOKUP($A11,'Return Data'!$B$7:$R$2292,16,0)</f>
        <v>4.7834000000000003</v>
      </c>
      <c r="S11" s="67">
        <f t="shared" si="7"/>
        <v>5</v>
      </c>
    </row>
    <row r="12" spans="1:19" x14ac:dyDescent="0.3">
      <c r="A12" s="82" t="s">
        <v>867</v>
      </c>
      <c r="B12" s="64">
        <f>VLOOKUP($A12,'Return Data'!$B$7:$R$2292,3,0)</f>
        <v>44616</v>
      </c>
      <c r="C12" s="65">
        <f>VLOOKUP($A12,'Return Data'!$B$7:$R$2292,4,0)</f>
        <v>16.7471</v>
      </c>
      <c r="D12" s="65">
        <f>VLOOKUP($A12,'Return Data'!$B$7:$R$2292,9,0)</f>
        <v>70.546499999999995</v>
      </c>
      <c r="E12" s="66">
        <f t="shared" si="0"/>
        <v>6</v>
      </c>
      <c r="F12" s="65">
        <f>VLOOKUP($A12,'Return Data'!$B$7:$R$2292,10,0)</f>
        <v>31.0625</v>
      </c>
      <c r="G12" s="66">
        <f t="shared" si="1"/>
        <v>6</v>
      </c>
      <c r="H12" s="65">
        <f>VLOOKUP($A12,'Return Data'!$B$7:$R$2292,11,0)</f>
        <v>15.2575</v>
      </c>
      <c r="I12" s="66">
        <f t="shared" si="2"/>
        <v>7</v>
      </c>
      <c r="J12" s="65">
        <f>VLOOKUP($A12,'Return Data'!$B$7:$R$2292,12,0)</f>
        <v>7.1245000000000003</v>
      </c>
      <c r="K12" s="66">
        <f t="shared" si="3"/>
        <v>5</v>
      </c>
      <c r="L12" s="65">
        <f>VLOOKUP($A12,'Return Data'!$B$7:$R$2292,13,0)</f>
        <v>8.7304999999999993</v>
      </c>
      <c r="M12" s="66">
        <f t="shared" si="4"/>
        <v>8</v>
      </c>
      <c r="N12" s="65">
        <f>VLOOKUP($A12,'Return Data'!$B$7:$R$2292,17,0)</f>
        <v>7.8507999999999996</v>
      </c>
      <c r="O12" s="66">
        <f t="shared" si="5"/>
        <v>4</v>
      </c>
      <c r="P12" s="65">
        <f>VLOOKUP($A12,'Return Data'!$B$7:$R$2292,14,0)</f>
        <v>13.8202</v>
      </c>
      <c r="Q12" s="66">
        <f t="shared" si="6"/>
        <v>10</v>
      </c>
      <c r="R12" s="65">
        <f>VLOOKUP($A12,'Return Data'!$B$7:$R$2292,16,0)</f>
        <v>5.0926999999999998</v>
      </c>
      <c r="S12" s="67">
        <f t="shared" si="7"/>
        <v>4</v>
      </c>
    </row>
    <row r="13" spans="1:19" x14ac:dyDescent="0.3">
      <c r="A13" s="82" t="s">
        <v>869</v>
      </c>
      <c r="B13" s="64">
        <f>VLOOKUP($A13,'Return Data'!$B$7:$R$2292,3,0)</f>
        <v>44616</v>
      </c>
      <c r="C13" s="65">
        <f>VLOOKUP($A13,'Return Data'!$B$7:$R$2292,4,0)</f>
        <v>14.111700000000001</v>
      </c>
      <c r="D13" s="65">
        <f>VLOOKUP($A13,'Return Data'!$B$7:$R$2292,9,0)</f>
        <v>80.969499999999996</v>
      </c>
      <c r="E13" s="66">
        <f t="shared" si="0"/>
        <v>3</v>
      </c>
      <c r="F13" s="65">
        <f>VLOOKUP($A13,'Return Data'!$B$7:$R$2292,10,0)</f>
        <v>34.9634</v>
      </c>
      <c r="G13" s="66">
        <f t="shared" si="1"/>
        <v>2</v>
      </c>
      <c r="H13" s="65">
        <f>VLOOKUP($A13,'Return Data'!$B$7:$R$2292,11,0)</f>
        <v>16.866</v>
      </c>
      <c r="I13" s="66">
        <f t="shared" si="2"/>
        <v>2</v>
      </c>
      <c r="J13" s="65">
        <f>VLOOKUP($A13,'Return Data'!$B$7:$R$2292,12,0)</f>
        <v>9.4152000000000005</v>
      </c>
      <c r="K13" s="66">
        <f t="shared" si="3"/>
        <v>2</v>
      </c>
      <c r="L13" s="65">
        <f>VLOOKUP($A13,'Return Data'!$B$7:$R$2292,13,0)</f>
        <v>8.8940999999999999</v>
      </c>
      <c r="M13" s="66">
        <f t="shared" si="4"/>
        <v>7</v>
      </c>
      <c r="N13" s="65">
        <f>VLOOKUP($A13,'Return Data'!$B$7:$R$2292,17,0)</f>
        <v>7.7377000000000002</v>
      </c>
      <c r="O13" s="66">
        <f t="shared" si="5"/>
        <v>5</v>
      </c>
      <c r="P13" s="65">
        <f>VLOOKUP($A13,'Return Data'!$B$7:$R$2292,14,0)</f>
        <v>14.037599999999999</v>
      </c>
      <c r="Q13" s="66">
        <f t="shared" si="6"/>
        <v>9</v>
      </c>
      <c r="R13" s="65">
        <f>VLOOKUP($A13,'Return Data'!$B$7:$R$2292,16,0)</f>
        <v>3.6774</v>
      </c>
      <c r="S13" s="67">
        <f t="shared" si="7"/>
        <v>11</v>
      </c>
    </row>
    <row r="14" spans="1:19" x14ac:dyDescent="0.3">
      <c r="A14" s="82" t="s">
        <v>871</v>
      </c>
      <c r="B14" s="64">
        <f>VLOOKUP($A14,'Return Data'!$B$7:$R$2292,3,0)</f>
        <v>44616</v>
      </c>
      <c r="C14" s="65">
        <f>VLOOKUP($A14,'Return Data'!$B$7:$R$2292,4,0)</f>
        <v>15.7019</v>
      </c>
      <c r="D14" s="65">
        <f>VLOOKUP($A14,'Return Data'!$B$7:$R$2292,9,0)</f>
        <v>100.3806</v>
      </c>
      <c r="E14" s="66">
        <f t="shared" si="0"/>
        <v>2</v>
      </c>
      <c r="F14" s="65">
        <f>VLOOKUP($A14,'Return Data'!$B$7:$R$2292,10,0)</f>
        <v>40.073399999999999</v>
      </c>
      <c r="G14" s="66">
        <f t="shared" si="1"/>
        <v>1</v>
      </c>
      <c r="H14" s="65">
        <f>VLOOKUP($A14,'Return Data'!$B$7:$R$2292,11,0)</f>
        <v>20.891500000000001</v>
      </c>
      <c r="I14" s="66">
        <f t="shared" si="2"/>
        <v>1</v>
      </c>
      <c r="J14" s="65">
        <f>VLOOKUP($A14,'Return Data'!$B$7:$R$2292,12,0)</f>
        <v>9.8885000000000005</v>
      </c>
      <c r="K14" s="66">
        <f t="shared" si="3"/>
        <v>1</v>
      </c>
      <c r="L14" s="65">
        <f>VLOOKUP($A14,'Return Data'!$B$7:$R$2292,13,0)</f>
        <v>10.994899999999999</v>
      </c>
      <c r="M14" s="66">
        <f t="shared" si="4"/>
        <v>1</v>
      </c>
      <c r="N14" s="65">
        <f>VLOOKUP($A14,'Return Data'!$B$7:$R$2292,17,0)</f>
        <v>8.0799000000000003</v>
      </c>
      <c r="O14" s="66">
        <f t="shared" si="5"/>
        <v>2</v>
      </c>
      <c r="P14" s="65">
        <f>VLOOKUP($A14,'Return Data'!$B$7:$R$2292,14,0)</f>
        <v>14.8643</v>
      </c>
      <c r="Q14" s="66">
        <f t="shared" si="6"/>
        <v>1</v>
      </c>
      <c r="R14" s="65">
        <f>VLOOKUP($A14,'Return Data'!$B$7:$R$2292,16,0)</f>
        <v>4.5091999999999999</v>
      </c>
      <c r="S14" s="67">
        <f t="shared" si="7"/>
        <v>7</v>
      </c>
    </row>
    <row r="15" spans="1:19" x14ac:dyDescent="0.3">
      <c r="A15" s="82" t="s">
        <v>873</v>
      </c>
      <c r="B15" s="64">
        <f>VLOOKUP($A15,'Return Data'!$B$7:$R$2292,3,0)</f>
        <v>44616</v>
      </c>
      <c r="C15" s="65">
        <f>VLOOKUP($A15,'Return Data'!$B$7:$R$2292,4,0)</f>
        <v>20.920100000000001</v>
      </c>
      <c r="D15" s="65">
        <f>VLOOKUP($A15,'Return Data'!$B$7:$R$2292,9,0)</f>
        <v>67.154300000000006</v>
      </c>
      <c r="E15" s="66">
        <f t="shared" si="0"/>
        <v>10</v>
      </c>
      <c r="F15" s="65">
        <f>VLOOKUP($A15,'Return Data'!$B$7:$R$2292,10,0)</f>
        <v>26.8552</v>
      </c>
      <c r="G15" s="66">
        <f t="shared" si="1"/>
        <v>10</v>
      </c>
      <c r="H15" s="65">
        <f>VLOOKUP($A15,'Return Data'!$B$7:$R$2292,11,0)</f>
        <v>14.831200000000001</v>
      </c>
      <c r="I15" s="66">
        <f t="shared" si="2"/>
        <v>8</v>
      </c>
      <c r="J15" s="65">
        <f>VLOOKUP($A15,'Return Data'!$B$7:$R$2292,12,0)</f>
        <v>6.3639999999999999</v>
      </c>
      <c r="K15" s="66">
        <f t="shared" si="3"/>
        <v>10</v>
      </c>
      <c r="L15" s="65">
        <f>VLOOKUP($A15,'Return Data'!$B$7:$R$2292,13,0)</f>
        <v>8.2138000000000009</v>
      </c>
      <c r="M15" s="66">
        <f t="shared" si="4"/>
        <v>10</v>
      </c>
      <c r="N15" s="65">
        <f>VLOOKUP($A15,'Return Data'!$B$7:$R$2292,17,0)</f>
        <v>7.5076000000000001</v>
      </c>
      <c r="O15" s="66">
        <f t="shared" si="5"/>
        <v>9</v>
      </c>
      <c r="P15" s="65">
        <f>VLOOKUP($A15,'Return Data'!$B$7:$R$2292,14,0)</f>
        <v>14.6172</v>
      </c>
      <c r="Q15" s="66">
        <f t="shared" si="6"/>
        <v>2</v>
      </c>
      <c r="R15" s="65">
        <f>VLOOKUP($A15,'Return Data'!$B$7:$R$2292,16,0)</f>
        <v>6.9873000000000003</v>
      </c>
      <c r="S15" s="67">
        <f t="shared" si="7"/>
        <v>1</v>
      </c>
    </row>
    <row r="16" spans="1:19" x14ac:dyDescent="0.3">
      <c r="A16" s="82" t="s">
        <v>875</v>
      </c>
      <c r="B16" s="64">
        <f>VLOOKUP($A16,'Return Data'!$B$7:$R$2292,3,0)</f>
        <v>44616</v>
      </c>
      <c r="C16" s="65">
        <f>VLOOKUP($A16,'Return Data'!$B$7:$R$2292,4,0)</f>
        <v>20.860900000000001</v>
      </c>
      <c r="D16" s="65">
        <f>VLOOKUP($A16,'Return Data'!$B$7:$R$2292,9,0)</f>
        <v>71.901700000000005</v>
      </c>
      <c r="E16" s="66">
        <f t="shared" si="0"/>
        <v>4</v>
      </c>
      <c r="F16" s="65">
        <f>VLOOKUP($A16,'Return Data'!$B$7:$R$2292,10,0)</f>
        <v>32.5381</v>
      </c>
      <c r="G16" s="66">
        <f t="shared" si="1"/>
        <v>3</v>
      </c>
      <c r="H16" s="65">
        <f>VLOOKUP($A16,'Return Data'!$B$7:$R$2292,11,0)</f>
        <v>16.156600000000001</v>
      </c>
      <c r="I16" s="66">
        <f t="shared" si="2"/>
        <v>3</v>
      </c>
      <c r="J16" s="65">
        <f>VLOOKUP($A16,'Return Data'!$B$7:$R$2292,12,0)</f>
        <v>7.1866000000000003</v>
      </c>
      <c r="K16" s="66">
        <f t="shared" si="3"/>
        <v>4</v>
      </c>
      <c r="L16" s="65">
        <f>VLOOKUP($A16,'Return Data'!$B$7:$R$2292,13,0)</f>
        <v>9.4255999999999993</v>
      </c>
      <c r="M16" s="66">
        <f t="shared" si="4"/>
        <v>2</v>
      </c>
      <c r="N16" s="65">
        <f>VLOOKUP($A16,'Return Data'!$B$7:$R$2292,17,0)</f>
        <v>7.1894999999999998</v>
      </c>
      <c r="O16" s="66">
        <f t="shared" si="5"/>
        <v>10</v>
      </c>
      <c r="P16" s="65">
        <f>VLOOKUP($A16,'Return Data'!$B$7:$R$2292,14,0)</f>
        <v>14.3597</v>
      </c>
      <c r="Q16" s="66">
        <f t="shared" si="6"/>
        <v>5</v>
      </c>
      <c r="R16" s="65">
        <f>VLOOKUP($A16,'Return Data'!$B$7:$R$2292,16,0)</f>
        <v>6.9272</v>
      </c>
      <c r="S16" s="67">
        <f t="shared" si="7"/>
        <v>2</v>
      </c>
    </row>
    <row r="17" spans="1:19" x14ac:dyDescent="0.3">
      <c r="A17" s="82" t="s">
        <v>877</v>
      </c>
      <c r="B17" s="64">
        <f>VLOOKUP($A17,'Return Data'!$B$7:$R$2292,3,0)</f>
        <v>44616</v>
      </c>
      <c r="C17" s="65">
        <f>VLOOKUP($A17,'Return Data'!$B$7:$R$2292,4,0)</f>
        <v>20.411100000000001</v>
      </c>
      <c r="D17" s="65">
        <f>VLOOKUP($A17,'Return Data'!$B$7:$R$2292,9,0)</f>
        <v>64.8874</v>
      </c>
      <c r="E17" s="66">
        <f t="shared" si="0"/>
        <v>11</v>
      </c>
      <c r="F17" s="65">
        <f>VLOOKUP($A17,'Return Data'!$B$7:$R$2292,10,0)</f>
        <v>29.2544</v>
      </c>
      <c r="G17" s="66">
        <f t="shared" si="1"/>
        <v>9</v>
      </c>
      <c r="H17" s="65">
        <f>VLOOKUP($A17,'Return Data'!$B$7:$R$2292,11,0)</f>
        <v>14.473800000000001</v>
      </c>
      <c r="I17" s="66">
        <f t="shared" si="2"/>
        <v>10</v>
      </c>
      <c r="J17" s="65">
        <f>VLOOKUP($A17,'Return Data'!$B$7:$R$2292,12,0)</f>
        <v>6.5106000000000002</v>
      </c>
      <c r="K17" s="66">
        <f t="shared" si="3"/>
        <v>9</v>
      </c>
      <c r="L17" s="65">
        <f>VLOOKUP($A17,'Return Data'!$B$7:$R$2292,13,0)</f>
        <v>8.4785000000000004</v>
      </c>
      <c r="M17" s="66">
        <f t="shared" si="4"/>
        <v>9</v>
      </c>
      <c r="N17" s="65">
        <f>VLOOKUP($A17,'Return Data'!$B$7:$R$2292,17,0)</f>
        <v>6.9653999999999998</v>
      </c>
      <c r="O17" s="66">
        <f t="shared" si="5"/>
        <v>11</v>
      </c>
      <c r="P17" s="65">
        <f>VLOOKUP($A17,'Return Data'!$B$7:$R$2292,14,0)</f>
        <v>14.1106</v>
      </c>
      <c r="Q17" s="66">
        <f t="shared" si="6"/>
        <v>8</v>
      </c>
      <c r="R17" s="65">
        <f>VLOOKUP($A17,'Return Data'!$B$7:$R$2292,16,0)</f>
        <v>6.8438999999999997</v>
      </c>
      <c r="S17" s="67">
        <f t="shared" si="7"/>
        <v>3</v>
      </c>
    </row>
    <row r="18" spans="1:19" x14ac:dyDescent="0.3">
      <c r="A18" s="82" t="s">
        <v>878</v>
      </c>
      <c r="B18" s="64">
        <f>VLOOKUP($A18,'Return Data'!$B$7:$R$2292,3,0)</f>
        <v>44616</v>
      </c>
      <c r="C18" s="65">
        <f>VLOOKUP($A18,'Return Data'!$B$7:$R$2292,4,0)</f>
        <v>15.776300000000001</v>
      </c>
      <c r="D18" s="65">
        <f>VLOOKUP($A18,'Return Data'!$B$7:$R$2292,9,0)</f>
        <v>69.137699999999995</v>
      </c>
      <c r="E18" s="66">
        <f t="shared" si="0"/>
        <v>7</v>
      </c>
      <c r="F18" s="65">
        <f>VLOOKUP($A18,'Return Data'!$B$7:$R$2292,10,0)</f>
        <v>30.9862</v>
      </c>
      <c r="G18" s="66">
        <f t="shared" si="1"/>
        <v>7</v>
      </c>
      <c r="H18" s="65">
        <f>VLOOKUP($A18,'Return Data'!$B$7:$R$2292,11,0)</f>
        <v>15.835599999999999</v>
      </c>
      <c r="I18" s="66">
        <f t="shared" si="2"/>
        <v>5</v>
      </c>
      <c r="J18" s="65">
        <f>VLOOKUP($A18,'Return Data'!$B$7:$R$2292,12,0)</f>
        <v>7.1127000000000002</v>
      </c>
      <c r="K18" s="66">
        <f t="shared" si="3"/>
        <v>6</v>
      </c>
      <c r="L18" s="65">
        <f>VLOOKUP($A18,'Return Data'!$B$7:$R$2292,13,0)</f>
        <v>9.0729000000000006</v>
      </c>
      <c r="M18" s="66">
        <f t="shared" si="4"/>
        <v>5</v>
      </c>
      <c r="N18" s="65">
        <f>VLOOKUP($A18,'Return Data'!$B$7:$R$2292,17,0)</f>
        <v>7.7332999999999998</v>
      </c>
      <c r="O18" s="66">
        <f t="shared" si="5"/>
        <v>6</v>
      </c>
      <c r="P18" s="65">
        <f>VLOOKUP($A18,'Return Data'!$B$7:$R$2292,14,0)</f>
        <v>14.3527</v>
      </c>
      <c r="Q18" s="66">
        <f t="shared" si="6"/>
        <v>6</v>
      </c>
      <c r="R18" s="65">
        <f>VLOOKUP($A18,'Return Data'!$B$7:$R$2292,16,0)</f>
        <v>4.4550000000000001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76.949827272727262</v>
      </c>
      <c r="E20" s="88"/>
      <c r="F20" s="89">
        <f>AVERAGE(F8:F18)</f>
        <v>30.906899999999997</v>
      </c>
      <c r="G20" s="88"/>
      <c r="H20" s="89">
        <f>AVERAGE(H8:H18)</f>
        <v>15.813445454545455</v>
      </c>
      <c r="I20" s="88"/>
      <c r="J20" s="89">
        <f>AVERAGE(J8:J18)</f>
        <v>5.7575272727272733</v>
      </c>
      <c r="K20" s="88"/>
      <c r="L20" s="89">
        <f>AVERAGE(L8:L18)</f>
        <v>8.9535636363636382</v>
      </c>
      <c r="M20" s="88"/>
      <c r="N20" s="89">
        <f>AVERAGE(N8:N18)</f>
        <v>7.6805090909090916</v>
      </c>
      <c r="O20" s="88"/>
      <c r="P20" s="89">
        <f>AVERAGE(P8:P18)</f>
        <v>14.278027272727273</v>
      </c>
      <c r="Q20" s="88"/>
      <c r="R20" s="89">
        <f>AVERAGE(R8:R18)</f>
        <v>5.1623636363636356</v>
      </c>
      <c r="S20" s="90"/>
    </row>
    <row r="21" spans="1:19" x14ac:dyDescent="0.3">
      <c r="A21" s="87" t="s">
        <v>28</v>
      </c>
      <c r="B21" s="88"/>
      <c r="C21" s="88"/>
      <c r="D21" s="89">
        <f>MIN(D8:D18)</f>
        <v>64.8874</v>
      </c>
      <c r="E21" s="88"/>
      <c r="F21" s="89">
        <f>MIN(F8:F18)</f>
        <v>20.712299999999999</v>
      </c>
      <c r="G21" s="88"/>
      <c r="H21" s="89">
        <f>MIN(H8:H18)</f>
        <v>13.206899999999999</v>
      </c>
      <c r="I21" s="88"/>
      <c r="J21" s="89">
        <f>MIN(J8:J18)</f>
        <v>-11.2706</v>
      </c>
      <c r="K21" s="88"/>
      <c r="L21" s="89">
        <f>MIN(L8:L18)</f>
        <v>7.2755000000000001</v>
      </c>
      <c r="M21" s="88"/>
      <c r="N21" s="89">
        <f>MIN(N8:N18)</f>
        <v>6.9653999999999998</v>
      </c>
      <c r="O21" s="88"/>
      <c r="P21" s="89">
        <f>MIN(P8:P18)</f>
        <v>13.566000000000001</v>
      </c>
      <c r="Q21" s="88"/>
      <c r="R21" s="89">
        <f>MIN(R8:R18)</f>
        <v>3.6774</v>
      </c>
      <c r="S21" s="90"/>
    </row>
    <row r="22" spans="1:19" ht="15" thickBot="1" x14ac:dyDescent="0.35">
      <c r="A22" s="91" t="s">
        <v>29</v>
      </c>
      <c r="B22" s="92"/>
      <c r="C22" s="92"/>
      <c r="D22" s="93">
        <f>MAX(D8:D18)</f>
        <v>114.7234</v>
      </c>
      <c r="E22" s="92"/>
      <c r="F22" s="93">
        <f>MAX(F8:F18)</f>
        <v>40.073399999999999</v>
      </c>
      <c r="G22" s="92"/>
      <c r="H22" s="93">
        <f>MAX(H8:H18)</f>
        <v>20.891500000000001</v>
      </c>
      <c r="I22" s="92"/>
      <c r="J22" s="93">
        <f>MAX(J8:J18)</f>
        <v>9.8885000000000005</v>
      </c>
      <c r="K22" s="92"/>
      <c r="L22" s="93">
        <f>MAX(L8:L18)</f>
        <v>10.994899999999999</v>
      </c>
      <c r="M22" s="92"/>
      <c r="N22" s="93">
        <f>MAX(N8:N18)</f>
        <v>8.1103000000000005</v>
      </c>
      <c r="O22" s="92"/>
      <c r="P22" s="93">
        <f>MAX(P8:P18)</f>
        <v>14.8643</v>
      </c>
      <c r="Q22" s="92"/>
      <c r="R22" s="93">
        <f>MAX(R8:R18)</f>
        <v>6.9873000000000003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646</v>
      </c>
      <c r="B8" s="64">
        <f>VLOOKUP($A8,'Return Data'!$B$7:$R$2292,3,0)</f>
        <v>44616</v>
      </c>
      <c r="C8" s="65">
        <f>VLOOKUP($A8,'Return Data'!$B$7:$R$2292,4,0)</f>
        <v>17.1585</v>
      </c>
      <c r="D8" s="65">
        <f>VLOOKUP($A8,'Return Data'!$B$7:$R$2292,9,0)</f>
        <v>5.7232000000000003</v>
      </c>
      <c r="E8" s="66">
        <f t="shared" ref="E8:E25" si="0">RANK(D8,D$8:D$25,0)</f>
        <v>12</v>
      </c>
      <c r="F8" s="65">
        <f>VLOOKUP($A8,'Return Data'!$B$7:$R$2292,10,0)</f>
        <v>5.0983000000000001</v>
      </c>
      <c r="G8" s="66">
        <f t="shared" ref="G8:G25" si="1">RANK(F8,F$8:F$25,0)</f>
        <v>7</v>
      </c>
      <c r="H8" s="65">
        <f>VLOOKUP($A8,'Return Data'!$B$7:$R$2292,11,0)</f>
        <v>5.2926000000000002</v>
      </c>
      <c r="I8" s="66">
        <f t="shared" ref="I8:I25" si="2">RANK(H8,H$8:H$25,0)</f>
        <v>11</v>
      </c>
      <c r="J8" s="65">
        <f>VLOOKUP($A8,'Return Data'!$B$7:$R$2292,12,0)</f>
        <v>6.0194000000000001</v>
      </c>
      <c r="K8" s="66">
        <f t="shared" ref="K8:K25" si="3">RANK(J8,J$8:J$25,0)</f>
        <v>11</v>
      </c>
      <c r="L8" s="65">
        <f>VLOOKUP($A8,'Return Data'!$B$7:$R$2292,13,0)</f>
        <v>7.0579999999999998</v>
      </c>
      <c r="M8" s="66">
        <f t="shared" ref="M8:M25" si="4">RANK(L8,L$8:L$25,0)</f>
        <v>12</v>
      </c>
      <c r="N8" s="65">
        <f>VLOOKUP($A8,'Return Data'!$B$7:$R$2292,17,0)</f>
        <v>8.06</v>
      </c>
      <c r="O8" s="66">
        <f t="shared" ref="O8:O23" si="5">RANK(N8,N$8:N$25,0)</f>
        <v>4</v>
      </c>
      <c r="P8" s="65">
        <f>VLOOKUP($A8,'Return Data'!$B$7:$R$2292,14,0)</f>
        <v>6.9557000000000002</v>
      </c>
      <c r="Q8" s="66">
        <f>RANK(P8,P$8:P$25,0)</f>
        <v>8</v>
      </c>
      <c r="R8" s="65">
        <f>VLOOKUP($A8,'Return Data'!$B$7:$R$2292,16,0)</f>
        <v>8.173</v>
      </c>
      <c r="S8" s="67">
        <f t="shared" ref="S8:S25" si="6">RANK(R8,R$8:R$25,0)</f>
        <v>8</v>
      </c>
    </row>
    <row r="9" spans="1:19" x14ac:dyDescent="0.3">
      <c r="A9" s="82" t="s">
        <v>648</v>
      </c>
      <c r="B9" s="64">
        <f>VLOOKUP($A9,'Return Data'!$B$7:$R$2292,3,0)</f>
        <v>44616</v>
      </c>
      <c r="C9" s="65">
        <f>VLOOKUP($A9,'Return Data'!$B$7:$R$2292,4,0)</f>
        <v>0.41570000000000001</v>
      </c>
      <c r="D9" s="65">
        <f>VLOOKUP($A9,'Return Data'!$B$7:$R$2292,9,0)</f>
        <v>0</v>
      </c>
      <c r="E9" s="66">
        <f t="shared" si="0"/>
        <v>16</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-13.7628</v>
      </c>
      <c r="O9" s="66">
        <f t="shared" si="5"/>
        <v>16</v>
      </c>
      <c r="P9" s="65"/>
      <c r="Q9" s="66"/>
      <c r="R9" s="65">
        <f>VLOOKUP($A9,'Return Data'!$B$7:$R$2292,16,0)</f>
        <v>-11.438800000000001</v>
      </c>
      <c r="S9" s="67">
        <f t="shared" si="6"/>
        <v>18</v>
      </c>
    </row>
    <row r="10" spans="1:19" x14ac:dyDescent="0.3">
      <c r="A10" s="82" t="s">
        <v>650</v>
      </c>
      <c r="B10" s="64">
        <f>VLOOKUP($A10,'Return Data'!$B$7:$R$2292,3,0)</f>
        <v>44616</v>
      </c>
      <c r="C10" s="65">
        <f>VLOOKUP($A10,'Return Data'!$B$7:$R$2292,4,0)</f>
        <v>18.660799999999998</v>
      </c>
      <c r="D10" s="65">
        <f>VLOOKUP($A10,'Return Data'!$B$7:$R$2292,9,0)</f>
        <v>5.8909000000000002</v>
      </c>
      <c r="E10" s="66">
        <f t="shared" si="0"/>
        <v>9</v>
      </c>
      <c r="F10" s="65">
        <f>VLOOKUP($A10,'Return Data'!$B$7:$R$2292,10,0)</f>
        <v>5.0904999999999996</v>
      </c>
      <c r="G10" s="66">
        <f t="shared" si="1"/>
        <v>8</v>
      </c>
      <c r="H10" s="65">
        <f>VLOOKUP($A10,'Return Data'!$B$7:$R$2292,11,0)</f>
        <v>5.1006999999999998</v>
      </c>
      <c r="I10" s="66">
        <f t="shared" si="2"/>
        <v>12</v>
      </c>
      <c r="J10" s="65">
        <f>VLOOKUP($A10,'Return Data'!$B$7:$R$2292,12,0)</f>
        <v>5.9962</v>
      </c>
      <c r="K10" s="66">
        <f t="shared" si="3"/>
        <v>12</v>
      </c>
      <c r="L10" s="65">
        <f>VLOOKUP($A10,'Return Data'!$B$7:$R$2292,13,0)</f>
        <v>7.0823</v>
      </c>
      <c r="M10" s="66">
        <f t="shared" si="4"/>
        <v>11</v>
      </c>
      <c r="N10" s="65">
        <f>VLOOKUP($A10,'Return Data'!$B$7:$R$2292,17,0)</f>
        <v>7.4771000000000001</v>
      </c>
      <c r="O10" s="66">
        <f t="shared" si="5"/>
        <v>6</v>
      </c>
      <c r="P10" s="65">
        <f>VLOOKUP($A10,'Return Data'!$B$7:$R$2292,14,0)</f>
        <v>7.1763000000000003</v>
      </c>
      <c r="Q10" s="66">
        <f t="shared" ref="Q10:Q23" si="7">RANK(P10,P$8:P$25,0)</f>
        <v>7</v>
      </c>
      <c r="R10" s="65">
        <f>VLOOKUP($A10,'Return Data'!$B$7:$R$2292,16,0)</f>
        <v>8.5322999999999993</v>
      </c>
      <c r="S10" s="67">
        <f t="shared" si="6"/>
        <v>7</v>
      </c>
    </row>
    <row r="11" spans="1:19" x14ac:dyDescent="0.3">
      <c r="A11" s="82" t="s">
        <v>654</v>
      </c>
      <c r="B11" s="64">
        <f>VLOOKUP($A11,'Return Data'!$B$7:$R$2292,3,0)</f>
        <v>44616</v>
      </c>
      <c r="C11" s="65">
        <f>VLOOKUP($A11,'Return Data'!$B$7:$R$2292,4,0)</f>
        <v>18.919499999999999</v>
      </c>
      <c r="D11" s="65">
        <f>VLOOKUP($A11,'Return Data'!$B$7:$R$2292,9,0)</f>
        <v>9.4474999999999998</v>
      </c>
      <c r="E11" s="66">
        <f t="shared" si="0"/>
        <v>2</v>
      </c>
      <c r="F11" s="65">
        <f>VLOOKUP($A11,'Return Data'!$B$7:$R$2292,10,0)</f>
        <v>6.2732999999999999</v>
      </c>
      <c r="G11" s="66">
        <f t="shared" si="1"/>
        <v>2</v>
      </c>
      <c r="H11" s="65">
        <f>VLOOKUP($A11,'Return Data'!$B$7:$R$2292,11,0)</f>
        <v>23.401399999999999</v>
      </c>
      <c r="I11" s="66">
        <f t="shared" si="2"/>
        <v>3</v>
      </c>
      <c r="J11" s="65">
        <f>VLOOKUP($A11,'Return Data'!$B$7:$R$2292,12,0)</f>
        <v>17.403099999999998</v>
      </c>
      <c r="K11" s="66">
        <f t="shared" si="3"/>
        <v>3</v>
      </c>
      <c r="L11" s="65">
        <f>VLOOKUP($A11,'Return Data'!$B$7:$R$2292,13,0)</f>
        <v>19.619499999999999</v>
      </c>
      <c r="M11" s="66">
        <f t="shared" si="4"/>
        <v>2</v>
      </c>
      <c r="N11" s="65">
        <f>VLOOKUP($A11,'Return Data'!$B$7:$R$2292,17,0)</f>
        <v>10.7905</v>
      </c>
      <c r="O11" s="66">
        <f t="shared" si="5"/>
        <v>1</v>
      </c>
      <c r="P11" s="65">
        <f>VLOOKUP($A11,'Return Data'!$B$7:$R$2292,14,0)</f>
        <v>8.6052</v>
      </c>
      <c r="Q11" s="66">
        <f t="shared" si="7"/>
        <v>3</v>
      </c>
      <c r="R11" s="65">
        <f>VLOOKUP($A11,'Return Data'!$B$7:$R$2292,16,0)</f>
        <v>9.4055</v>
      </c>
      <c r="S11" s="67">
        <f t="shared" si="6"/>
        <v>2</v>
      </c>
    </row>
    <row r="12" spans="1:19" x14ac:dyDescent="0.3">
      <c r="A12" s="82" t="s">
        <v>656</v>
      </c>
      <c r="B12" s="64">
        <f>VLOOKUP($A12,'Return Data'!$B$7:$R$2292,3,0)</f>
        <v>44616</v>
      </c>
      <c r="C12" s="65">
        <f>VLOOKUP($A12,'Return Data'!$B$7:$R$2292,4,0)</f>
        <v>4.6657999999999999</v>
      </c>
      <c r="D12" s="65">
        <f>VLOOKUP($A12,'Return Data'!$B$7:$R$2292,9,0)</f>
        <v>71.126800000000003</v>
      </c>
      <c r="E12" s="66">
        <f t="shared" si="0"/>
        <v>1</v>
      </c>
      <c r="F12" s="65">
        <f>VLOOKUP($A12,'Return Data'!$B$7:$R$2292,10,0)</f>
        <v>25.434699999999999</v>
      </c>
      <c r="G12" s="66">
        <f t="shared" si="1"/>
        <v>1</v>
      </c>
      <c r="H12" s="65">
        <f>VLOOKUP($A12,'Return Data'!$B$7:$R$2292,11,0)</f>
        <v>14.2057</v>
      </c>
      <c r="I12" s="66">
        <f t="shared" si="2"/>
        <v>4</v>
      </c>
      <c r="J12" s="65">
        <f>VLOOKUP($A12,'Return Data'!$B$7:$R$2292,12,0)</f>
        <v>12.8462</v>
      </c>
      <c r="K12" s="66">
        <f t="shared" si="3"/>
        <v>5</v>
      </c>
      <c r="L12" s="65">
        <f>VLOOKUP($A12,'Return Data'!$B$7:$R$2292,13,0)</f>
        <v>15.722099999999999</v>
      </c>
      <c r="M12" s="66">
        <f t="shared" si="4"/>
        <v>4</v>
      </c>
      <c r="N12" s="65">
        <f>VLOOKUP($A12,'Return Data'!$B$7:$R$2292,17,0)</f>
        <v>-21.575399999999998</v>
      </c>
      <c r="O12" s="66">
        <f t="shared" si="5"/>
        <v>17</v>
      </c>
      <c r="P12" s="65">
        <f>VLOOKUP($A12,'Return Data'!$B$7:$R$2292,14,0)</f>
        <v>-29.282900000000001</v>
      </c>
      <c r="Q12" s="66">
        <f t="shared" si="7"/>
        <v>16</v>
      </c>
      <c r="R12" s="65">
        <f>VLOOKUP($A12,'Return Data'!$B$7:$R$2292,16,0)</f>
        <v>-10.322100000000001</v>
      </c>
      <c r="S12" s="67">
        <f t="shared" si="6"/>
        <v>17</v>
      </c>
    </row>
    <row r="13" spans="1:19" x14ac:dyDescent="0.3">
      <c r="A13" s="82" t="s">
        <v>658</v>
      </c>
      <c r="B13" s="64">
        <f>VLOOKUP($A13,'Return Data'!$B$7:$R$2292,3,0)</f>
        <v>44616</v>
      </c>
      <c r="C13" s="65">
        <f>VLOOKUP($A13,'Return Data'!$B$7:$R$2292,4,0)</f>
        <v>32.887900000000002</v>
      </c>
      <c r="D13" s="65">
        <f>VLOOKUP($A13,'Return Data'!$B$7:$R$2292,9,0)</f>
        <v>4.0811000000000002</v>
      </c>
      <c r="E13" s="66">
        <f t="shared" si="0"/>
        <v>15</v>
      </c>
      <c r="F13" s="65">
        <f>VLOOKUP($A13,'Return Data'!$B$7:$R$2292,10,0)</f>
        <v>2.9630000000000001</v>
      </c>
      <c r="G13" s="66">
        <f t="shared" si="1"/>
        <v>15</v>
      </c>
      <c r="H13" s="65">
        <f>VLOOKUP($A13,'Return Data'!$B$7:$R$2292,11,0)</f>
        <v>2.5790999999999999</v>
      </c>
      <c r="I13" s="66">
        <f t="shared" si="2"/>
        <v>16</v>
      </c>
      <c r="J13" s="65">
        <f>VLOOKUP($A13,'Return Data'!$B$7:$R$2292,12,0)</f>
        <v>2.8071999999999999</v>
      </c>
      <c r="K13" s="66">
        <f t="shared" si="3"/>
        <v>16</v>
      </c>
      <c r="L13" s="65">
        <f>VLOOKUP($A13,'Return Data'!$B$7:$R$2292,13,0)</f>
        <v>3.5493999999999999</v>
      </c>
      <c r="M13" s="66">
        <f t="shared" si="4"/>
        <v>16</v>
      </c>
      <c r="N13" s="65">
        <f>VLOOKUP($A13,'Return Data'!$B$7:$R$2292,17,0)</f>
        <v>4.0117000000000003</v>
      </c>
      <c r="O13" s="66">
        <f t="shared" si="5"/>
        <v>15</v>
      </c>
      <c r="P13" s="65">
        <f>VLOOKUP($A13,'Return Data'!$B$7:$R$2292,14,0)</f>
        <v>4.6086999999999998</v>
      </c>
      <c r="Q13" s="66">
        <f t="shared" si="7"/>
        <v>12</v>
      </c>
      <c r="R13" s="65">
        <f>VLOOKUP($A13,'Return Data'!$B$7:$R$2292,16,0)</f>
        <v>6.6771000000000003</v>
      </c>
      <c r="S13" s="67">
        <f t="shared" si="6"/>
        <v>12</v>
      </c>
    </row>
    <row r="14" spans="1:19" x14ac:dyDescent="0.3">
      <c r="A14" s="82" t="s">
        <v>661</v>
      </c>
      <c r="B14" s="64">
        <f>VLOOKUP($A14,'Return Data'!$B$7:$R$2292,3,0)</f>
        <v>44616</v>
      </c>
      <c r="C14" s="65">
        <f>VLOOKUP($A14,'Return Data'!$B$7:$R$2292,4,0)</f>
        <v>23.965800000000002</v>
      </c>
      <c r="D14" s="65">
        <f>VLOOKUP($A14,'Return Data'!$B$7:$R$2292,9,0)</f>
        <v>-8.4819999999999993</v>
      </c>
      <c r="E14" s="66">
        <f t="shared" si="0"/>
        <v>18</v>
      </c>
      <c r="F14" s="65">
        <f>VLOOKUP($A14,'Return Data'!$B$7:$R$2292,10,0)</f>
        <v>0.21199999999999999</v>
      </c>
      <c r="G14" s="66">
        <f t="shared" si="1"/>
        <v>16</v>
      </c>
      <c r="H14" s="65">
        <f>VLOOKUP($A14,'Return Data'!$B$7:$R$2292,11,0)</f>
        <v>12.7439</v>
      </c>
      <c r="I14" s="66">
        <f t="shared" si="2"/>
        <v>5</v>
      </c>
      <c r="J14" s="65">
        <f>VLOOKUP($A14,'Return Data'!$B$7:$R$2292,12,0)</f>
        <v>7.7938000000000001</v>
      </c>
      <c r="K14" s="66">
        <f t="shared" si="3"/>
        <v>6</v>
      </c>
      <c r="L14" s="65">
        <f>VLOOKUP($A14,'Return Data'!$B$7:$R$2292,13,0)</f>
        <v>11.1777</v>
      </c>
      <c r="M14" s="66">
        <f t="shared" si="4"/>
        <v>6</v>
      </c>
      <c r="N14" s="65">
        <f>VLOOKUP($A14,'Return Data'!$B$7:$R$2292,17,0)</f>
        <v>8.0198999999999998</v>
      </c>
      <c r="O14" s="66">
        <f t="shared" si="5"/>
        <v>5</v>
      </c>
      <c r="P14" s="65">
        <f>VLOOKUP($A14,'Return Data'!$B$7:$R$2292,14,0)</f>
        <v>5.6285999999999996</v>
      </c>
      <c r="Q14" s="66">
        <f t="shared" si="7"/>
        <v>9</v>
      </c>
      <c r="R14" s="65">
        <f>VLOOKUP($A14,'Return Data'!$B$7:$R$2292,16,0)</f>
        <v>8.5375999999999994</v>
      </c>
      <c r="S14" s="67">
        <f t="shared" si="6"/>
        <v>6</v>
      </c>
    </row>
    <row r="15" spans="1:19" x14ac:dyDescent="0.3">
      <c r="A15" s="82" t="s">
        <v>669</v>
      </c>
      <c r="B15" s="64">
        <f>VLOOKUP($A15,'Return Data'!$B$7:$R$2292,3,0)</f>
        <v>44616</v>
      </c>
      <c r="C15" s="65">
        <f>VLOOKUP($A15,'Return Data'!$B$7:$R$2292,4,0)</f>
        <v>20.521599999999999</v>
      </c>
      <c r="D15" s="65">
        <f>VLOOKUP($A15,'Return Data'!$B$7:$R$2292,9,0)</f>
        <v>6.4379999999999997</v>
      </c>
      <c r="E15" s="66">
        <f t="shared" si="0"/>
        <v>7</v>
      </c>
      <c r="F15" s="65">
        <f>VLOOKUP($A15,'Return Data'!$B$7:$R$2292,10,0)</f>
        <v>5.1742999999999997</v>
      </c>
      <c r="G15" s="66">
        <f t="shared" si="1"/>
        <v>5</v>
      </c>
      <c r="H15" s="65">
        <f>VLOOKUP($A15,'Return Data'!$B$7:$R$2292,11,0)</f>
        <v>5.4006999999999996</v>
      </c>
      <c r="I15" s="66">
        <f t="shared" si="2"/>
        <v>9</v>
      </c>
      <c r="J15" s="65">
        <f>VLOOKUP($A15,'Return Data'!$B$7:$R$2292,12,0)</f>
        <v>6.5411999999999999</v>
      </c>
      <c r="K15" s="66">
        <f t="shared" si="3"/>
        <v>9</v>
      </c>
      <c r="L15" s="65">
        <f>VLOOKUP($A15,'Return Data'!$B$7:$R$2292,13,0)</f>
        <v>7.8773</v>
      </c>
      <c r="M15" s="66">
        <f t="shared" si="4"/>
        <v>7</v>
      </c>
      <c r="N15" s="65">
        <f>VLOOKUP($A15,'Return Data'!$B$7:$R$2292,17,0)</f>
        <v>8.5998999999999999</v>
      </c>
      <c r="O15" s="66">
        <f t="shared" si="5"/>
        <v>2</v>
      </c>
      <c r="P15" s="65">
        <f>VLOOKUP($A15,'Return Data'!$B$7:$R$2292,14,0)</f>
        <v>9.3477999999999994</v>
      </c>
      <c r="Q15" s="66">
        <f t="shared" si="7"/>
        <v>1</v>
      </c>
      <c r="R15" s="65">
        <f>VLOOKUP($A15,'Return Data'!$B$7:$R$2292,16,0)</f>
        <v>9.4940999999999995</v>
      </c>
      <c r="S15" s="67">
        <f t="shared" si="6"/>
        <v>1</v>
      </c>
    </row>
    <row r="16" spans="1:19" x14ac:dyDescent="0.3">
      <c r="A16" s="82" t="s">
        <v>671</v>
      </c>
      <c r="B16" s="64">
        <f>VLOOKUP($A16,'Return Data'!$B$7:$R$2292,3,0)</f>
        <v>44616</v>
      </c>
      <c r="C16" s="65">
        <f>VLOOKUP($A16,'Return Data'!$B$7:$R$2292,4,0)</f>
        <v>27.0243</v>
      </c>
      <c r="D16" s="65">
        <f>VLOOKUP($A16,'Return Data'!$B$7:$R$2292,9,0)</f>
        <v>8.8716000000000008</v>
      </c>
      <c r="E16" s="66">
        <f t="shared" si="0"/>
        <v>3</v>
      </c>
      <c r="F16" s="65">
        <f>VLOOKUP($A16,'Return Data'!$B$7:$R$2292,10,0)</f>
        <v>6.0739999999999998</v>
      </c>
      <c r="G16" s="66">
        <f t="shared" si="1"/>
        <v>3</v>
      </c>
      <c r="H16" s="65">
        <f>VLOOKUP($A16,'Return Data'!$B$7:$R$2292,11,0)</f>
        <v>6.2739000000000003</v>
      </c>
      <c r="I16" s="66">
        <f t="shared" si="2"/>
        <v>8</v>
      </c>
      <c r="J16" s="65">
        <f>VLOOKUP($A16,'Return Data'!$B$7:$R$2292,12,0)</f>
        <v>7.0877999999999997</v>
      </c>
      <c r="K16" s="66">
        <f t="shared" si="3"/>
        <v>7</v>
      </c>
      <c r="L16" s="65">
        <f>VLOOKUP($A16,'Return Data'!$B$7:$R$2292,13,0)</f>
        <v>7.6562000000000001</v>
      </c>
      <c r="M16" s="66">
        <f t="shared" si="4"/>
        <v>8</v>
      </c>
      <c r="N16" s="65">
        <f>VLOOKUP($A16,'Return Data'!$B$7:$R$2292,17,0)</f>
        <v>8.1133000000000006</v>
      </c>
      <c r="O16" s="66">
        <f t="shared" si="5"/>
        <v>3</v>
      </c>
      <c r="P16" s="65">
        <f>VLOOKUP($A16,'Return Data'!$B$7:$R$2292,14,0)</f>
        <v>9.2087000000000003</v>
      </c>
      <c r="Q16" s="66">
        <f t="shared" si="7"/>
        <v>2</v>
      </c>
      <c r="R16" s="65">
        <f>VLOOKUP($A16,'Return Data'!$B$7:$R$2292,16,0)</f>
        <v>9.2832000000000008</v>
      </c>
      <c r="S16" s="67">
        <f t="shared" si="6"/>
        <v>3</v>
      </c>
    </row>
    <row r="17" spans="1:19" x14ac:dyDescent="0.3">
      <c r="A17" s="82" t="s">
        <v>673</v>
      </c>
      <c r="B17" s="64">
        <f>VLOOKUP($A17,'Return Data'!$B$7:$R$2292,3,0)</f>
        <v>44616</v>
      </c>
      <c r="C17" s="65">
        <f>VLOOKUP($A17,'Return Data'!$B$7:$R$2292,4,0)</f>
        <v>16.330300000000001</v>
      </c>
      <c r="D17" s="65">
        <f>VLOOKUP($A17,'Return Data'!$B$7:$R$2292,9,0)</f>
        <v>7.6486999999999998</v>
      </c>
      <c r="E17" s="66">
        <f t="shared" si="0"/>
        <v>5</v>
      </c>
      <c r="F17" s="65">
        <f>VLOOKUP($A17,'Return Data'!$B$7:$R$2292,10,0)</f>
        <v>5.1459000000000001</v>
      </c>
      <c r="G17" s="66">
        <f t="shared" si="1"/>
        <v>6</v>
      </c>
      <c r="H17" s="65">
        <f>VLOOKUP($A17,'Return Data'!$B$7:$R$2292,11,0)</f>
        <v>26.089200000000002</v>
      </c>
      <c r="I17" s="66">
        <f t="shared" si="2"/>
        <v>2</v>
      </c>
      <c r="J17" s="65">
        <f>VLOOKUP($A17,'Return Data'!$B$7:$R$2292,12,0)</f>
        <v>19.777699999999999</v>
      </c>
      <c r="K17" s="66">
        <f t="shared" si="3"/>
        <v>2</v>
      </c>
      <c r="L17" s="65">
        <f>VLOOKUP($A17,'Return Data'!$B$7:$R$2292,13,0)</f>
        <v>16.993500000000001</v>
      </c>
      <c r="M17" s="66">
        <f t="shared" si="4"/>
        <v>3</v>
      </c>
      <c r="N17" s="65">
        <f>VLOOKUP($A17,'Return Data'!$B$7:$R$2292,17,0)</f>
        <v>6.0415000000000001</v>
      </c>
      <c r="O17" s="66">
        <f t="shared" si="5"/>
        <v>10</v>
      </c>
      <c r="P17" s="65">
        <f>VLOOKUP($A17,'Return Data'!$B$7:$R$2292,14,0)</f>
        <v>2.7898000000000001</v>
      </c>
      <c r="Q17" s="66">
        <f t="shared" si="7"/>
        <v>14</v>
      </c>
      <c r="R17" s="65">
        <f>VLOOKUP($A17,'Return Data'!$B$7:$R$2292,16,0)</f>
        <v>6.3334999999999999</v>
      </c>
      <c r="S17" s="67">
        <f t="shared" si="6"/>
        <v>14</v>
      </c>
    </row>
    <row r="18" spans="1:19" x14ac:dyDescent="0.3">
      <c r="A18" s="82" t="s">
        <v>674</v>
      </c>
      <c r="B18" s="64">
        <f>VLOOKUP($A18,'Return Data'!$B$7:$R$2292,3,0)</f>
        <v>44616</v>
      </c>
      <c r="C18" s="65">
        <f>VLOOKUP($A18,'Return Data'!$B$7:$R$2292,4,0)</f>
        <v>14.245200000000001</v>
      </c>
      <c r="D18" s="65">
        <f>VLOOKUP($A18,'Return Data'!$B$7:$R$2292,9,0)</f>
        <v>5.8643999999999998</v>
      </c>
      <c r="E18" s="66">
        <f t="shared" si="0"/>
        <v>10</v>
      </c>
      <c r="F18" s="65">
        <f>VLOOKUP($A18,'Return Data'!$B$7:$R$2292,10,0)</f>
        <v>3.6425999999999998</v>
      </c>
      <c r="G18" s="66">
        <f t="shared" si="1"/>
        <v>12</v>
      </c>
      <c r="H18" s="65">
        <f>VLOOKUP($A18,'Return Data'!$B$7:$R$2292,11,0)</f>
        <v>4.1860999999999997</v>
      </c>
      <c r="I18" s="66">
        <f t="shared" si="2"/>
        <v>14</v>
      </c>
      <c r="J18" s="65">
        <f>VLOOKUP($A18,'Return Data'!$B$7:$R$2292,12,0)</f>
        <v>4.8475000000000001</v>
      </c>
      <c r="K18" s="66">
        <f t="shared" si="3"/>
        <v>14</v>
      </c>
      <c r="L18" s="65">
        <f>VLOOKUP($A18,'Return Data'!$B$7:$R$2292,13,0)</f>
        <v>5.6828000000000003</v>
      </c>
      <c r="M18" s="66">
        <f t="shared" si="4"/>
        <v>14</v>
      </c>
      <c r="N18" s="65">
        <f>VLOOKUP($A18,'Return Data'!$B$7:$R$2292,17,0)</f>
        <v>5.8693999999999997</v>
      </c>
      <c r="O18" s="66">
        <f t="shared" si="5"/>
        <v>11</v>
      </c>
      <c r="P18" s="65">
        <f>VLOOKUP($A18,'Return Data'!$B$7:$R$2292,14,0)</f>
        <v>7.5693000000000001</v>
      </c>
      <c r="Q18" s="66">
        <f t="shared" si="7"/>
        <v>5</v>
      </c>
      <c r="R18" s="65">
        <f>VLOOKUP($A18,'Return Data'!$B$7:$R$2292,16,0)</f>
        <v>7.3582000000000001</v>
      </c>
      <c r="S18" s="67">
        <f t="shared" si="6"/>
        <v>11</v>
      </c>
    </row>
    <row r="19" spans="1:19" x14ac:dyDescent="0.3">
      <c r="A19" s="82" t="s">
        <v>677</v>
      </c>
      <c r="B19" s="64">
        <f>VLOOKUP($A19,'Return Data'!$B$7:$R$2292,3,0)</f>
        <v>44616</v>
      </c>
      <c r="C19" s="65">
        <f>VLOOKUP($A19,'Return Data'!$B$7:$R$2292,4,0)</f>
        <v>1592.8259</v>
      </c>
      <c r="D19" s="65">
        <f>VLOOKUP($A19,'Return Data'!$B$7:$R$2292,9,0)</f>
        <v>4.4993999999999996</v>
      </c>
      <c r="E19" s="66">
        <f t="shared" si="0"/>
        <v>14</v>
      </c>
      <c r="F19" s="65">
        <f>VLOOKUP($A19,'Return Data'!$B$7:$R$2292,10,0)</f>
        <v>3.2473999999999998</v>
      </c>
      <c r="G19" s="66">
        <f t="shared" si="1"/>
        <v>14</v>
      </c>
      <c r="H19" s="65">
        <f>VLOOKUP($A19,'Return Data'!$B$7:$R$2292,11,0)</f>
        <v>3.5625</v>
      </c>
      <c r="I19" s="66">
        <f t="shared" si="2"/>
        <v>15</v>
      </c>
      <c r="J19" s="65">
        <f>VLOOKUP($A19,'Return Data'!$B$7:$R$2292,12,0)</f>
        <v>3.9792000000000001</v>
      </c>
      <c r="K19" s="66">
        <f t="shared" si="3"/>
        <v>15</v>
      </c>
      <c r="L19" s="65">
        <f>VLOOKUP($A19,'Return Data'!$B$7:$R$2292,13,0)</f>
        <v>5.1021999999999998</v>
      </c>
      <c r="M19" s="66">
        <f t="shared" si="4"/>
        <v>15</v>
      </c>
      <c r="N19" s="65">
        <f>VLOOKUP($A19,'Return Data'!$B$7:$R$2292,17,0)</f>
        <v>6.1180000000000003</v>
      </c>
      <c r="O19" s="66">
        <f t="shared" si="5"/>
        <v>9</v>
      </c>
      <c r="P19" s="65">
        <f>VLOOKUP($A19,'Return Data'!$B$7:$R$2292,14,0)</f>
        <v>5.4245000000000001</v>
      </c>
      <c r="Q19" s="66">
        <f t="shared" si="7"/>
        <v>10</v>
      </c>
      <c r="R19" s="65">
        <f>VLOOKUP($A19,'Return Data'!$B$7:$R$2292,16,0)</f>
        <v>6.4215999999999998</v>
      </c>
      <c r="S19" s="67">
        <f t="shared" si="6"/>
        <v>13</v>
      </c>
    </row>
    <row r="20" spans="1:19" x14ac:dyDescent="0.3">
      <c r="A20" s="82" t="s">
        <v>679</v>
      </c>
      <c r="B20" s="64">
        <f>VLOOKUP($A20,'Return Data'!$B$7:$R$2292,3,0)</f>
        <v>44616</v>
      </c>
      <c r="C20" s="65">
        <f>VLOOKUP($A20,'Return Data'!$B$7:$R$2292,4,0)</f>
        <v>26.7911</v>
      </c>
      <c r="D20" s="65">
        <f>VLOOKUP($A20,'Return Data'!$B$7:$R$2292,9,0)</f>
        <v>7.9241000000000001</v>
      </c>
      <c r="E20" s="66">
        <f t="shared" si="0"/>
        <v>4</v>
      </c>
      <c r="F20" s="65">
        <f>VLOOKUP($A20,'Return Data'!$B$7:$R$2292,10,0)</f>
        <v>4.9143999999999997</v>
      </c>
      <c r="G20" s="66">
        <f t="shared" si="1"/>
        <v>9</v>
      </c>
      <c r="H20" s="65">
        <f>VLOOKUP($A20,'Return Data'!$B$7:$R$2292,11,0)</f>
        <v>5.3563999999999998</v>
      </c>
      <c r="I20" s="66">
        <f t="shared" si="2"/>
        <v>10</v>
      </c>
      <c r="J20" s="65">
        <f>VLOOKUP($A20,'Return Data'!$B$7:$R$2292,12,0)</f>
        <v>6.2499000000000002</v>
      </c>
      <c r="K20" s="66">
        <f t="shared" si="3"/>
        <v>10</v>
      </c>
      <c r="L20" s="65">
        <f>VLOOKUP($A20,'Return Data'!$B$7:$R$2292,13,0)</f>
        <v>7.2618</v>
      </c>
      <c r="M20" s="66">
        <f t="shared" si="4"/>
        <v>9</v>
      </c>
      <c r="N20" s="65">
        <f>VLOOKUP($A20,'Return Data'!$B$7:$R$2292,17,0)</f>
        <v>6.3152999999999997</v>
      </c>
      <c r="O20" s="66">
        <f t="shared" si="5"/>
        <v>8</v>
      </c>
      <c r="P20" s="65">
        <f>VLOOKUP($A20,'Return Data'!$B$7:$R$2292,14,0)</f>
        <v>7.9554</v>
      </c>
      <c r="Q20" s="66">
        <f t="shared" si="7"/>
        <v>4</v>
      </c>
      <c r="R20" s="65">
        <f>VLOOKUP($A20,'Return Data'!$B$7:$R$2292,16,0)</f>
        <v>8.9072999999999993</v>
      </c>
      <c r="S20" s="67">
        <f t="shared" si="6"/>
        <v>5</v>
      </c>
    </row>
    <row r="21" spans="1:19" x14ac:dyDescent="0.3">
      <c r="A21" s="82" t="s">
        <v>680</v>
      </c>
      <c r="B21" s="64">
        <f>VLOOKUP($A21,'Return Data'!$B$7:$R$2292,3,0)</f>
        <v>44616</v>
      </c>
      <c r="C21" s="65">
        <f>VLOOKUP($A21,'Return Data'!$B$7:$R$2292,4,0)</f>
        <v>24.835799999999999</v>
      </c>
      <c r="D21" s="65">
        <f>VLOOKUP($A21,'Return Data'!$B$7:$R$2292,9,0)</f>
        <v>4.6596000000000002</v>
      </c>
      <c r="E21" s="66">
        <f t="shared" si="0"/>
        <v>13</v>
      </c>
      <c r="F21" s="65">
        <f>VLOOKUP($A21,'Return Data'!$B$7:$R$2292,10,0)</f>
        <v>3.2808999999999999</v>
      </c>
      <c r="G21" s="66">
        <f t="shared" si="1"/>
        <v>13</v>
      </c>
      <c r="H21" s="65">
        <f>VLOOKUP($A21,'Return Data'!$B$7:$R$2292,11,0)</f>
        <v>7.3152999999999997</v>
      </c>
      <c r="I21" s="66">
        <f t="shared" si="2"/>
        <v>6</v>
      </c>
      <c r="J21" s="65">
        <f>VLOOKUP($A21,'Return Data'!$B$7:$R$2292,12,0)</f>
        <v>6.7789000000000001</v>
      </c>
      <c r="K21" s="66">
        <f t="shared" si="3"/>
        <v>8</v>
      </c>
      <c r="L21" s="65">
        <f>VLOOKUP($A21,'Return Data'!$B$7:$R$2292,13,0)</f>
        <v>7.2329999999999997</v>
      </c>
      <c r="M21" s="66">
        <f t="shared" si="4"/>
        <v>10</v>
      </c>
      <c r="N21" s="65">
        <f>VLOOKUP($A21,'Return Data'!$B$7:$R$2292,17,0)</f>
        <v>5.5084999999999997</v>
      </c>
      <c r="O21" s="66">
        <f t="shared" si="5"/>
        <v>12</v>
      </c>
      <c r="P21" s="65">
        <f>VLOOKUP($A21,'Return Data'!$B$7:$R$2292,14,0)</f>
        <v>5.0979999999999999</v>
      </c>
      <c r="Q21" s="66">
        <f t="shared" si="7"/>
        <v>11</v>
      </c>
      <c r="R21" s="65">
        <f>VLOOKUP($A21,'Return Data'!$B$7:$R$2292,16,0)</f>
        <v>7.4501999999999997</v>
      </c>
      <c r="S21" s="67">
        <f t="shared" si="6"/>
        <v>9</v>
      </c>
    </row>
    <row r="22" spans="1:19" x14ac:dyDescent="0.3">
      <c r="A22" s="82" t="s">
        <v>682</v>
      </c>
      <c r="B22" s="64">
        <f>VLOOKUP($A22,'Return Data'!$B$7:$R$2292,3,0)</f>
        <v>44616</v>
      </c>
      <c r="C22" s="65">
        <f>VLOOKUP($A22,'Return Data'!$B$7:$R$2292,4,0)</f>
        <v>29.738299999999999</v>
      </c>
      <c r="D22" s="65">
        <f>VLOOKUP($A22,'Return Data'!$B$7:$R$2292,9,0)</f>
        <v>7.13</v>
      </c>
      <c r="E22" s="66">
        <f t="shared" si="0"/>
        <v>6</v>
      </c>
      <c r="F22" s="65">
        <f>VLOOKUP($A22,'Return Data'!$B$7:$R$2292,10,0)</f>
        <v>5.5956999999999999</v>
      </c>
      <c r="G22" s="66">
        <f t="shared" si="1"/>
        <v>4</v>
      </c>
      <c r="H22" s="65">
        <f>VLOOKUP($A22,'Return Data'!$B$7:$R$2292,11,0)</f>
        <v>6.3562000000000003</v>
      </c>
      <c r="I22" s="66">
        <f t="shared" si="2"/>
        <v>7</v>
      </c>
      <c r="J22" s="65">
        <f>VLOOKUP($A22,'Return Data'!$B$7:$R$2292,12,0)</f>
        <v>15.376200000000001</v>
      </c>
      <c r="K22" s="66">
        <f t="shared" si="3"/>
        <v>4</v>
      </c>
      <c r="L22" s="65">
        <f>VLOOKUP($A22,'Return Data'!$B$7:$R$2292,13,0)</f>
        <v>14.0198</v>
      </c>
      <c r="M22" s="66">
        <f t="shared" si="4"/>
        <v>5</v>
      </c>
      <c r="N22" s="65">
        <f>VLOOKUP($A22,'Return Data'!$B$7:$R$2292,17,0)</f>
        <v>4.2054999999999998</v>
      </c>
      <c r="O22" s="66">
        <f t="shared" si="5"/>
        <v>14</v>
      </c>
      <c r="P22" s="65">
        <f>VLOOKUP($A22,'Return Data'!$B$7:$R$2292,14,0)</f>
        <v>3.4079999999999999</v>
      </c>
      <c r="Q22" s="66">
        <f t="shared" si="7"/>
        <v>13</v>
      </c>
      <c r="R22" s="65">
        <f>VLOOKUP($A22,'Return Data'!$B$7:$R$2292,16,0)</f>
        <v>7.3765000000000001</v>
      </c>
      <c r="S22" s="67">
        <f t="shared" si="6"/>
        <v>10</v>
      </c>
    </row>
    <row r="23" spans="1:19" x14ac:dyDescent="0.3">
      <c r="A23" s="82" t="s">
        <v>691</v>
      </c>
      <c r="B23" s="64">
        <f>VLOOKUP($A23,'Return Data'!$B$7:$R$2292,3,0)</f>
        <v>44616</v>
      </c>
      <c r="C23" s="65">
        <f>VLOOKUP($A23,'Return Data'!$B$7:$R$2292,4,0)</f>
        <v>38.075800000000001</v>
      </c>
      <c r="D23" s="65">
        <f>VLOOKUP($A23,'Return Data'!$B$7:$R$2292,9,0)</f>
        <v>6.0453999999999999</v>
      </c>
      <c r="E23" s="66">
        <f t="shared" si="0"/>
        <v>8</v>
      </c>
      <c r="F23" s="65">
        <f>VLOOKUP($A23,'Return Data'!$B$7:$R$2292,10,0)</f>
        <v>4.6680999999999999</v>
      </c>
      <c r="G23" s="66">
        <f t="shared" si="1"/>
        <v>10</v>
      </c>
      <c r="H23" s="65">
        <f>VLOOKUP($A23,'Return Data'!$B$7:$R$2292,11,0)</f>
        <v>4.7986000000000004</v>
      </c>
      <c r="I23" s="66">
        <f t="shared" si="2"/>
        <v>13</v>
      </c>
      <c r="J23" s="65">
        <f>VLOOKUP($A23,'Return Data'!$B$7:$R$2292,12,0)</f>
        <v>5.7563000000000004</v>
      </c>
      <c r="K23" s="66">
        <f t="shared" si="3"/>
        <v>13</v>
      </c>
      <c r="L23" s="65">
        <f>VLOOKUP($A23,'Return Data'!$B$7:$R$2292,13,0)</f>
        <v>6.4863999999999997</v>
      </c>
      <c r="M23" s="66">
        <f t="shared" si="4"/>
        <v>13</v>
      </c>
      <c r="N23" s="65">
        <f>VLOOKUP($A23,'Return Data'!$B$7:$R$2292,17,0)</f>
        <v>7.2572000000000001</v>
      </c>
      <c r="O23" s="66">
        <f t="shared" si="5"/>
        <v>7</v>
      </c>
      <c r="P23" s="65">
        <f>VLOOKUP($A23,'Return Data'!$B$7:$R$2292,14,0)</f>
        <v>7.5415000000000001</v>
      </c>
      <c r="Q23" s="66">
        <f t="shared" si="7"/>
        <v>6</v>
      </c>
      <c r="R23" s="65">
        <f>VLOOKUP($A23,'Return Data'!$B$7:$R$2292,16,0)</f>
        <v>8.9282000000000004</v>
      </c>
      <c r="S23" s="67">
        <f t="shared" si="6"/>
        <v>4</v>
      </c>
    </row>
    <row r="24" spans="1:19" x14ac:dyDescent="0.3">
      <c r="A24" s="82" t="s">
        <v>699</v>
      </c>
      <c r="B24" s="64">
        <f>VLOOKUP($A24,'Return Data'!$B$7:$R$2292,3,0)</f>
        <v>0</v>
      </c>
      <c r="C24" s="65">
        <f>VLOOKUP($A24,'Return Data'!$B$7:$R$2292,4,0)</f>
        <v>0</v>
      </c>
      <c r="D24" s="65">
        <f>VLOOKUP($A24,'Return Data'!$B$7:$R$2292,9,0)</f>
        <v>0</v>
      </c>
      <c r="E24" s="66">
        <f t="shared" si="0"/>
        <v>16</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701</v>
      </c>
      <c r="B25" s="64">
        <f>VLOOKUP($A25,'Return Data'!$B$7:$R$2292,3,0)</f>
        <v>44616</v>
      </c>
      <c r="C25" s="65">
        <f>VLOOKUP($A25,'Return Data'!$B$7:$R$2292,4,0)</f>
        <v>15.224600000000001</v>
      </c>
      <c r="D25" s="65">
        <f>VLOOKUP($A25,'Return Data'!$B$7:$R$2292,9,0)</f>
        <v>5.7743000000000002</v>
      </c>
      <c r="E25" s="66">
        <f t="shared" si="0"/>
        <v>11</v>
      </c>
      <c r="F25" s="65">
        <f>VLOOKUP($A25,'Return Data'!$B$7:$R$2292,10,0)</f>
        <v>4.5679999999999996</v>
      </c>
      <c r="G25" s="66">
        <f t="shared" si="1"/>
        <v>11</v>
      </c>
      <c r="H25" s="65">
        <f>VLOOKUP($A25,'Return Data'!$B$7:$R$2292,11,0)</f>
        <v>37.43</v>
      </c>
      <c r="I25" s="66">
        <f t="shared" si="2"/>
        <v>1</v>
      </c>
      <c r="J25" s="65">
        <f>VLOOKUP($A25,'Return Data'!$B$7:$R$2292,12,0)</f>
        <v>27.438099999999999</v>
      </c>
      <c r="K25" s="66">
        <f t="shared" si="3"/>
        <v>1</v>
      </c>
      <c r="L25" s="65">
        <f>VLOOKUP($A25,'Return Data'!$B$7:$R$2292,13,0)</f>
        <v>22.809699999999999</v>
      </c>
      <c r="M25" s="66">
        <f t="shared" si="4"/>
        <v>1</v>
      </c>
      <c r="N25" s="65">
        <f>VLOOKUP($A25,'Return Data'!$B$7:$R$2292,17,0)</f>
        <v>5.1374000000000004</v>
      </c>
      <c r="O25" s="66">
        <f>RANK(N25,N$8:N$25,0)</f>
        <v>13</v>
      </c>
      <c r="P25" s="65">
        <f>VLOOKUP($A25,'Return Data'!$B$7:$R$2292,14,0)</f>
        <v>-5.0605000000000002</v>
      </c>
      <c r="Q25" s="66">
        <f>RANK(P25,P$8:P$25,0)</f>
        <v>15</v>
      </c>
      <c r="R25" s="65">
        <f>VLOOKUP($A25,'Return Data'!$B$7:$R$2292,16,0)</f>
        <v>4.5597000000000003</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8.4801666666666691</v>
      </c>
      <c r="E27" s="88"/>
      <c r="F27" s="89">
        <f>AVERAGE(F8:F25)</f>
        <v>5.0768388888888882</v>
      </c>
      <c r="G27" s="88"/>
      <c r="H27" s="89">
        <f>AVERAGE(H8:H25)</f>
        <v>9.4495722222222227</v>
      </c>
      <c r="I27" s="88"/>
      <c r="J27" s="89">
        <f>AVERAGE(J8:J25)</f>
        <v>8.7054833333333317</v>
      </c>
      <c r="K27" s="88"/>
      <c r="L27" s="89">
        <f>AVERAGE(L8:L25)</f>
        <v>9.1850944444444433</v>
      </c>
      <c r="M27" s="88"/>
      <c r="N27" s="89">
        <f>AVERAGE(N8:N25)</f>
        <v>3.8933529411764702</v>
      </c>
      <c r="O27" s="88"/>
      <c r="P27" s="89">
        <f>AVERAGE(P8:P25)</f>
        <v>3.56088125</v>
      </c>
      <c r="Q27" s="88"/>
      <c r="R27" s="89">
        <f>AVERAGE(R8:R25)</f>
        <v>5.3153944444444434</v>
      </c>
      <c r="S27" s="90"/>
    </row>
    <row r="28" spans="1:19" x14ac:dyDescent="0.3">
      <c r="A28" s="87" t="s">
        <v>28</v>
      </c>
      <c r="B28" s="88"/>
      <c r="C28" s="88"/>
      <c r="D28" s="89">
        <f>MIN(D8:D25)</f>
        <v>-8.4819999999999993</v>
      </c>
      <c r="E28" s="88"/>
      <c r="F28" s="89">
        <f>MIN(F8:F25)</f>
        <v>0</v>
      </c>
      <c r="G28" s="88"/>
      <c r="H28" s="89">
        <f>MIN(H8:H25)</f>
        <v>0</v>
      </c>
      <c r="I28" s="88"/>
      <c r="J28" s="89">
        <f>MIN(J8:J25)</f>
        <v>0</v>
      </c>
      <c r="K28" s="88"/>
      <c r="L28" s="89">
        <f>MIN(L8:L25)</f>
        <v>0</v>
      </c>
      <c r="M28" s="88"/>
      <c r="N28" s="89">
        <f>MIN(N8:N25)</f>
        <v>-21.575399999999998</v>
      </c>
      <c r="O28" s="88"/>
      <c r="P28" s="89">
        <f>MIN(P8:P25)</f>
        <v>-29.282900000000001</v>
      </c>
      <c r="Q28" s="88"/>
      <c r="R28" s="89">
        <f>MIN(R8:R25)</f>
        <v>-11.438800000000001</v>
      </c>
      <c r="S28" s="90"/>
    </row>
    <row r="29" spans="1:19" ht="15" thickBot="1" x14ac:dyDescent="0.35">
      <c r="A29" s="91" t="s">
        <v>29</v>
      </c>
      <c r="B29" s="92"/>
      <c r="C29" s="92"/>
      <c r="D29" s="93">
        <f>MAX(D8:D25)</f>
        <v>71.126800000000003</v>
      </c>
      <c r="E29" s="92"/>
      <c r="F29" s="93">
        <f>MAX(F8:F25)</f>
        <v>25.434699999999999</v>
      </c>
      <c r="G29" s="92"/>
      <c r="H29" s="93">
        <f>MAX(H8:H25)</f>
        <v>37.43</v>
      </c>
      <c r="I29" s="92"/>
      <c r="J29" s="93">
        <f>MAX(J8:J25)</f>
        <v>27.438099999999999</v>
      </c>
      <c r="K29" s="92"/>
      <c r="L29" s="93">
        <f>MAX(L8:L25)</f>
        <v>22.809699999999999</v>
      </c>
      <c r="M29" s="92"/>
      <c r="N29" s="93">
        <f>MAX(N8:N25)</f>
        <v>10.7905</v>
      </c>
      <c r="O29" s="92"/>
      <c r="P29" s="93">
        <f>MAX(P8:P25)</f>
        <v>9.3477999999999994</v>
      </c>
      <c r="Q29" s="92"/>
      <c r="R29" s="93">
        <f>MAX(R8:R25)</f>
        <v>9.4940999999999995</v>
      </c>
      <c r="S29" s="94"/>
    </row>
    <row r="30" spans="1:19" x14ac:dyDescent="0.3">
      <c r="A30" s="112" t="s">
        <v>433</v>
      </c>
    </row>
    <row r="31" spans="1:19" x14ac:dyDescent="0.3">
      <c r="A31" s="14" t="s">
        <v>340</v>
      </c>
    </row>
  </sheetData>
  <sheetProtection algorithmName="SHA-512" hashValue="xKYEvxN3iz6noXMvlv6KI+Zx9CVNniIcyx/rIg4BNDdcPV9W81oAFx3K9/5BfNKOgVgfFX9boMYs+AMZFT+uew==" saltValue="3lrWpElUCIWtrkGYR5bgQ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647</v>
      </c>
      <c r="B8" s="64">
        <f>VLOOKUP($A8,'Return Data'!$B$7:$R$2292,3,0)</f>
        <v>44616</v>
      </c>
      <c r="C8" s="65">
        <f>VLOOKUP($A8,'Return Data'!$B$7:$R$2292,4,0)</f>
        <v>16.129200000000001</v>
      </c>
      <c r="D8" s="65">
        <f>VLOOKUP($A8,'Return Data'!$B$7:$R$2292,9,0)</f>
        <v>4.8156999999999996</v>
      </c>
      <c r="E8" s="66">
        <f t="shared" ref="E8:E25" si="0">RANK(D8,D$8:D$25,0)</f>
        <v>12</v>
      </c>
      <c r="F8" s="65">
        <f>VLOOKUP($A8,'Return Data'!$B$7:$R$2292,10,0)</f>
        <v>4.2663000000000002</v>
      </c>
      <c r="G8" s="66">
        <f t="shared" ref="G8:G25" si="1">RANK(F8,F$8:F$25,0)</f>
        <v>7</v>
      </c>
      <c r="H8" s="65">
        <f>VLOOKUP($A8,'Return Data'!$B$7:$R$2292,11,0)</f>
        <v>4.4785000000000004</v>
      </c>
      <c r="I8" s="66">
        <f t="shared" ref="I8:I25" si="2">RANK(H8,H$8:H$25,0)</f>
        <v>10</v>
      </c>
      <c r="J8" s="65">
        <f>VLOOKUP($A8,'Return Data'!$B$7:$R$2292,12,0)</f>
        <v>5.2069999999999999</v>
      </c>
      <c r="K8" s="66">
        <f t="shared" ref="K8:K25" si="3">RANK(J8,J$8:J$25,0)</f>
        <v>11</v>
      </c>
      <c r="L8" s="65">
        <f>VLOOKUP($A8,'Return Data'!$B$7:$R$2292,13,0)</f>
        <v>6.1612999999999998</v>
      </c>
      <c r="M8" s="66">
        <f t="shared" ref="M8:M25" si="4">RANK(L8,L$8:L$25,0)</f>
        <v>11</v>
      </c>
      <c r="N8" s="65">
        <f>VLOOKUP($A8,'Return Data'!$B$7:$R$2292,17,0)</f>
        <v>7.1885000000000003</v>
      </c>
      <c r="O8" s="66">
        <f t="shared" ref="O8:O23" si="5">RANK(N8,N$8:N$25,0)</f>
        <v>5</v>
      </c>
      <c r="P8" s="65">
        <f>VLOOKUP($A8,'Return Data'!$B$7:$R$2292,14,0)</f>
        <v>6.0743</v>
      </c>
      <c r="Q8" s="66">
        <f>RANK(P8,P$8:P$25,0)</f>
        <v>7</v>
      </c>
      <c r="R8" s="65">
        <f>VLOOKUP($A8,'Return Data'!$B$7:$R$2292,16,0)</f>
        <v>7.2022000000000004</v>
      </c>
      <c r="S8" s="67">
        <f t="shared" ref="S8:S25" si="6">RANK(R8,R$8:R$25,0)</f>
        <v>8</v>
      </c>
    </row>
    <row r="9" spans="1:19" x14ac:dyDescent="0.3">
      <c r="A9" s="82" t="s">
        <v>649</v>
      </c>
      <c r="B9" s="64">
        <f>VLOOKUP($A9,'Return Data'!$B$7:$R$2292,3,0)</f>
        <v>44616</v>
      </c>
      <c r="C9" s="65">
        <f>VLOOKUP($A9,'Return Data'!$B$7:$R$2292,4,0)</f>
        <v>0.39800000000000002</v>
      </c>
      <c r="D9" s="65">
        <f>VLOOKUP($A9,'Return Data'!$B$7:$R$2292,9,0)</f>
        <v>0</v>
      </c>
      <c r="E9" s="66">
        <f t="shared" si="0"/>
        <v>16</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-13.7636</v>
      </c>
      <c r="O9" s="66">
        <f t="shared" si="5"/>
        <v>16</v>
      </c>
      <c r="P9" s="65"/>
      <c r="Q9" s="66"/>
      <c r="R9" s="65">
        <f>VLOOKUP($A9,'Return Data'!$B$7:$R$2292,16,0)</f>
        <v>-11.436500000000001</v>
      </c>
      <c r="S9" s="67">
        <f t="shared" si="6"/>
        <v>18</v>
      </c>
    </row>
    <row r="10" spans="1:19" x14ac:dyDescent="0.3">
      <c r="A10" s="82" t="s">
        <v>651</v>
      </c>
      <c r="B10" s="64">
        <f>VLOOKUP($A10,'Return Data'!$B$7:$R$2292,3,0)</f>
        <v>44616</v>
      </c>
      <c r="C10" s="65">
        <f>VLOOKUP($A10,'Return Data'!$B$7:$R$2292,4,0)</f>
        <v>17.136399999999998</v>
      </c>
      <c r="D10" s="65">
        <f>VLOOKUP($A10,'Return Data'!$B$7:$R$2292,9,0)</f>
        <v>5.0303000000000004</v>
      </c>
      <c r="E10" s="66">
        <f t="shared" si="0"/>
        <v>9</v>
      </c>
      <c r="F10" s="65">
        <f>VLOOKUP($A10,'Return Data'!$B$7:$R$2292,10,0)</f>
        <v>4.2187000000000001</v>
      </c>
      <c r="G10" s="66">
        <f t="shared" si="1"/>
        <v>8</v>
      </c>
      <c r="H10" s="65">
        <f>VLOOKUP($A10,'Return Data'!$B$7:$R$2292,11,0)</f>
        <v>4.2133000000000003</v>
      </c>
      <c r="I10" s="66">
        <f t="shared" si="2"/>
        <v>12</v>
      </c>
      <c r="J10" s="65">
        <f>VLOOKUP($A10,'Return Data'!$B$7:$R$2292,12,0)</f>
        <v>5.0608000000000004</v>
      </c>
      <c r="K10" s="66">
        <f t="shared" si="3"/>
        <v>13</v>
      </c>
      <c r="L10" s="65">
        <f>VLOOKUP($A10,'Return Data'!$B$7:$R$2292,13,0)</f>
        <v>6.0808</v>
      </c>
      <c r="M10" s="66">
        <f t="shared" si="4"/>
        <v>12</v>
      </c>
      <c r="N10" s="65">
        <f>VLOOKUP($A10,'Return Data'!$B$7:$R$2292,17,0)</f>
        <v>6.3929999999999998</v>
      </c>
      <c r="O10" s="66">
        <f t="shared" si="5"/>
        <v>7</v>
      </c>
      <c r="P10" s="65">
        <f>VLOOKUP($A10,'Return Data'!$B$7:$R$2292,14,0)</f>
        <v>6.0278999999999998</v>
      </c>
      <c r="Q10" s="66">
        <f t="shared" ref="Q10:Q23" si="7">RANK(P10,P$8:P$25,0)</f>
        <v>8</v>
      </c>
      <c r="R10" s="65">
        <f>VLOOKUP($A10,'Return Data'!$B$7:$R$2292,16,0)</f>
        <v>7.3250999999999999</v>
      </c>
      <c r="S10" s="67">
        <f t="shared" si="6"/>
        <v>7</v>
      </c>
    </row>
    <row r="11" spans="1:19" x14ac:dyDescent="0.3">
      <c r="A11" s="82" t="s">
        <v>652</v>
      </c>
      <c r="B11" s="64">
        <f>VLOOKUP($A11,'Return Data'!$B$7:$R$2292,3,0)</f>
        <v>44616</v>
      </c>
      <c r="C11" s="65">
        <f>VLOOKUP($A11,'Return Data'!$B$7:$R$2292,4,0)</f>
        <v>17.653400000000001</v>
      </c>
      <c r="D11" s="65">
        <f>VLOOKUP($A11,'Return Data'!$B$7:$R$2292,9,0)</f>
        <v>8.6129999999999995</v>
      </c>
      <c r="E11" s="66">
        <f t="shared" si="0"/>
        <v>2</v>
      </c>
      <c r="F11" s="65">
        <f>VLOOKUP($A11,'Return Data'!$B$7:$R$2292,10,0)</f>
        <v>5.4749999999999996</v>
      </c>
      <c r="G11" s="66">
        <f t="shared" si="1"/>
        <v>2</v>
      </c>
      <c r="H11" s="65">
        <f>VLOOKUP($A11,'Return Data'!$B$7:$R$2292,11,0)</f>
        <v>22.555</v>
      </c>
      <c r="I11" s="66">
        <f t="shared" si="2"/>
        <v>3</v>
      </c>
      <c r="J11" s="65">
        <f>VLOOKUP($A11,'Return Data'!$B$7:$R$2292,12,0)</f>
        <v>16.598199999999999</v>
      </c>
      <c r="K11" s="66">
        <f t="shared" si="3"/>
        <v>3</v>
      </c>
      <c r="L11" s="65">
        <f>VLOOKUP($A11,'Return Data'!$B$7:$R$2292,13,0)</f>
        <v>18.771699999999999</v>
      </c>
      <c r="M11" s="66">
        <f t="shared" si="4"/>
        <v>2</v>
      </c>
      <c r="N11" s="65">
        <f>VLOOKUP($A11,'Return Data'!$B$7:$R$2292,17,0)</f>
        <v>9.9931000000000001</v>
      </c>
      <c r="O11" s="66">
        <f t="shared" si="5"/>
        <v>1</v>
      </c>
      <c r="P11" s="65">
        <f>VLOOKUP($A11,'Return Data'!$B$7:$R$2292,14,0)</f>
        <v>7.7747999999999999</v>
      </c>
      <c r="Q11" s="66">
        <f t="shared" si="7"/>
        <v>3</v>
      </c>
      <c r="R11" s="65">
        <f>VLOOKUP($A11,'Return Data'!$B$7:$R$2292,16,0)</f>
        <v>8.3422999999999998</v>
      </c>
      <c r="S11" s="67">
        <f t="shared" si="6"/>
        <v>3</v>
      </c>
    </row>
    <row r="12" spans="1:19" x14ac:dyDescent="0.3">
      <c r="A12" s="82" t="s">
        <v>657</v>
      </c>
      <c r="B12" s="64">
        <f>VLOOKUP($A12,'Return Data'!$B$7:$R$2292,3,0)</f>
        <v>44616</v>
      </c>
      <c r="C12" s="65">
        <f>VLOOKUP($A12,'Return Data'!$B$7:$R$2292,4,0)</f>
        <v>4.6016000000000004</v>
      </c>
      <c r="D12" s="65">
        <f>VLOOKUP($A12,'Return Data'!$B$7:$R$2292,9,0)</f>
        <v>70.826899999999995</v>
      </c>
      <c r="E12" s="66">
        <f t="shared" si="0"/>
        <v>1</v>
      </c>
      <c r="F12" s="65">
        <f>VLOOKUP($A12,'Return Data'!$B$7:$R$2292,10,0)</f>
        <v>25.1389</v>
      </c>
      <c r="G12" s="66">
        <f t="shared" si="1"/>
        <v>1</v>
      </c>
      <c r="H12" s="65">
        <f>VLOOKUP($A12,'Return Data'!$B$7:$R$2292,11,0)</f>
        <v>13.903700000000001</v>
      </c>
      <c r="I12" s="66">
        <f t="shared" si="2"/>
        <v>4</v>
      </c>
      <c r="J12" s="65">
        <f>VLOOKUP($A12,'Return Data'!$B$7:$R$2292,12,0)</f>
        <v>12.5419</v>
      </c>
      <c r="K12" s="66">
        <f t="shared" si="3"/>
        <v>5</v>
      </c>
      <c r="L12" s="65">
        <f>VLOOKUP($A12,'Return Data'!$B$7:$R$2292,13,0)</f>
        <v>15.3977</v>
      </c>
      <c r="M12" s="66">
        <f t="shared" si="4"/>
        <v>4</v>
      </c>
      <c r="N12" s="65">
        <f>VLOOKUP($A12,'Return Data'!$B$7:$R$2292,17,0)</f>
        <v>-21.793900000000001</v>
      </c>
      <c r="O12" s="66">
        <f t="shared" si="5"/>
        <v>17</v>
      </c>
      <c r="P12" s="65">
        <f>VLOOKUP($A12,'Return Data'!$B$7:$R$2292,14,0)</f>
        <v>-29.4756</v>
      </c>
      <c r="Q12" s="66">
        <f t="shared" si="7"/>
        <v>16</v>
      </c>
      <c r="R12" s="65">
        <f>VLOOKUP($A12,'Return Data'!$B$7:$R$2292,16,0)</f>
        <v>-10.499499999999999</v>
      </c>
      <c r="S12" s="67">
        <f t="shared" si="6"/>
        <v>17</v>
      </c>
    </row>
    <row r="13" spans="1:19" x14ac:dyDescent="0.3">
      <c r="A13" s="82" t="s">
        <v>659</v>
      </c>
      <c r="B13" s="64">
        <f>VLOOKUP($A13,'Return Data'!$B$7:$R$2292,3,0)</f>
        <v>44616</v>
      </c>
      <c r="C13" s="65">
        <f>VLOOKUP($A13,'Return Data'!$B$7:$R$2292,4,0)</f>
        <v>30.933900000000001</v>
      </c>
      <c r="D13" s="65">
        <f>VLOOKUP($A13,'Return Data'!$B$7:$R$2292,9,0)</f>
        <v>3.1255999999999999</v>
      </c>
      <c r="E13" s="66">
        <f t="shared" si="0"/>
        <v>15</v>
      </c>
      <c r="F13" s="65">
        <f>VLOOKUP($A13,'Return Data'!$B$7:$R$2292,10,0)</f>
        <v>2.0070000000000001</v>
      </c>
      <c r="G13" s="66">
        <f t="shared" si="1"/>
        <v>15</v>
      </c>
      <c r="H13" s="65">
        <f>VLOOKUP($A13,'Return Data'!$B$7:$R$2292,11,0)</f>
        <v>1.6469</v>
      </c>
      <c r="I13" s="66">
        <f t="shared" si="2"/>
        <v>16</v>
      </c>
      <c r="J13" s="65">
        <f>VLOOKUP($A13,'Return Data'!$B$7:$R$2292,12,0)</f>
        <v>1.9007000000000001</v>
      </c>
      <c r="K13" s="66">
        <f t="shared" si="3"/>
        <v>16</v>
      </c>
      <c r="L13" s="65">
        <f>VLOOKUP($A13,'Return Data'!$B$7:$R$2292,13,0)</f>
        <v>2.6598999999999999</v>
      </c>
      <c r="M13" s="66">
        <f t="shared" si="4"/>
        <v>16</v>
      </c>
      <c r="N13" s="65">
        <f>VLOOKUP($A13,'Return Data'!$B$7:$R$2292,17,0)</f>
        <v>3.1657000000000002</v>
      </c>
      <c r="O13" s="66">
        <f t="shared" si="5"/>
        <v>15</v>
      </c>
      <c r="P13" s="65">
        <f>VLOOKUP($A13,'Return Data'!$B$7:$R$2292,14,0)</f>
        <v>3.7442000000000002</v>
      </c>
      <c r="Q13" s="66">
        <f t="shared" si="7"/>
        <v>12</v>
      </c>
      <c r="R13" s="65">
        <f>VLOOKUP($A13,'Return Data'!$B$7:$R$2292,16,0)</f>
        <v>6.1908000000000003</v>
      </c>
      <c r="S13" s="67">
        <f t="shared" si="6"/>
        <v>12</v>
      </c>
    </row>
    <row r="14" spans="1:19" x14ac:dyDescent="0.3">
      <c r="A14" s="82" t="s">
        <v>660</v>
      </c>
      <c r="B14" s="64">
        <f>VLOOKUP($A14,'Return Data'!$B$7:$R$2292,3,0)</f>
        <v>44616</v>
      </c>
      <c r="C14" s="65">
        <f>VLOOKUP($A14,'Return Data'!$B$7:$R$2292,4,0)</f>
        <v>22.4986</v>
      </c>
      <c r="D14" s="65">
        <f>VLOOKUP($A14,'Return Data'!$B$7:$R$2292,9,0)</f>
        <v>-8.4792000000000005</v>
      </c>
      <c r="E14" s="66">
        <f t="shared" si="0"/>
        <v>18</v>
      </c>
      <c r="F14" s="65">
        <f>VLOOKUP($A14,'Return Data'!$B$7:$R$2292,10,0)</f>
        <v>0.2117</v>
      </c>
      <c r="G14" s="66">
        <f t="shared" si="1"/>
        <v>16</v>
      </c>
      <c r="H14" s="65">
        <f>VLOOKUP($A14,'Return Data'!$B$7:$R$2292,11,0)</f>
        <v>12.743600000000001</v>
      </c>
      <c r="I14" s="66">
        <f t="shared" si="2"/>
        <v>5</v>
      </c>
      <c r="J14" s="65">
        <f>VLOOKUP($A14,'Return Data'!$B$7:$R$2292,12,0)</f>
        <v>7.7935999999999996</v>
      </c>
      <c r="K14" s="66">
        <f t="shared" si="3"/>
        <v>6</v>
      </c>
      <c r="L14" s="65">
        <f>VLOOKUP($A14,'Return Data'!$B$7:$R$2292,13,0)</f>
        <v>11.1404</v>
      </c>
      <c r="M14" s="66">
        <f t="shared" si="4"/>
        <v>6</v>
      </c>
      <c r="N14" s="65">
        <f>VLOOKUP($A14,'Return Data'!$B$7:$R$2292,17,0)</f>
        <v>7.6828000000000003</v>
      </c>
      <c r="O14" s="66">
        <f t="shared" si="5"/>
        <v>3</v>
      </c>
      <c r="P14" s="65">
        <f>VLOOKUP($A14,'Return Data'!$B$7:$R$2292,14,0)</f>
        <v>5.1634000000000002</v>
      </c>
      <c r="Q14" s="66">
        <f t="shared" si="7"/>
        <v>9</v>
      </c>
      <c r="R14" s="65">
        <f>VLOOKUP($A14,'Return Data'!$B$7:$R$2292,16,0)</f>
        <v>8.2535000000000007</v>
      </c>
      <c r="S14" s="67">
        <f t="shared" si="6"/>
        <v>4</v>
      </c>
    </row>
    <row r="15" spans="1:19" x14ac:dyDescent="0.3">
      <c r="A15" s="82" t="s">
        <v>668</v>
      </c>
      <c r="B15" s="64">
        <f>VLOOKUP($A15,'Return Data'!$B$7:$R$2292,3,0)</f>
        <v>44616</v>
      </c>
      <c r="C15" s="65">
        <f>VLOOKUP($A15,'Return Data'!$B$7:$R$2292,4,0)</f>
        <v>19.385200000000001</v>
      </c>
      <c r="D15" s="65">
        <f>VLOOKUP($A15,'Return Data'!$B$7:$R$2292,9,0)</f>
        <v>5.7432999999999996</v>
      </c>
      <c r="E15" s="66">
        <f t="shared" si="0"/>
        <v>7</v>
      </c>
      <c r="F15" s="65">
        <f>VLOOKUP($A15,'Return Data'!$B$7:$R$2292,10,0)</f>
        <v>4.4871999999999996</v>
      </c>
      <c r="G15" s="66">
        <f t="shared" si="1"/>
        <v>5</v>
      </c>
      <c r="H15" s="65">
        <f>VLOOKUP($A15,'Return Data'!$B$7:$R$2292,11,0)</f>
        <v>4.7518000000000002</v>
      </c>
      <c r="I15" s="66">
        <f t="shared" si="2"/>
        <v>9</v>
      </c>
      <c r="J15" s="65">
        <f>VLOOKUP($A15,'Return Data'!$B$7:$R$2292,12,0)</f>
        <v>5.9104000000000001</v>
      </c>
      <c r="K15" s="66">
        <f t="shared" si="3"/>
        <v>9</v>
      </c>
      <c r="L15" s="65">
        <f>VLOOKUP($A15,'Return Data'!$B$7:$R$2292,13,0)</f>
        <v>7.2462999999999997</v>
      </c>
      <c r="M15" s="66">
        <f t="shared" si="4"/>
        <v>7</v>
      </c>
      <c r="N15" s="65">
        <f>VLOOKUP($A15,'Return Data'!$B$7:$R$2292,17,0)</f>
        <v>8.0249000000000006</v>
      </c>
      <c r="O15" s="66">
        <f t="shared" si="5"/>
        <v>2</v>
      </c>
      <c r="P15" s="65">
        <f>VLOOKUP($A15,'Return Data'!$B$7:$R$2292,14,0)</f>
        <v>8.8079000000000001</v>
      </c>
      <c r="Q15" s="66">
        <f t="shared" si="7"/>
        <v>1</v>
      </c>
      <c r="R15" s="65">
        <f>VLOOKUP($A15,'Return Data'!$B$7:$R$2292,16,0)</f>
        <v>8.7098999999999993</v>
      </c>
      <c r="S15" s="67">
        <f t="shared" si="6"/>
        <v>1</v>
      </c>
    </row>
    <row r="16" spans="1:19" x14ac:dyDescent="0.3">
      <c r="A16" s="82" t="s">
        <v>670</v>
      </c>
      <c r="B16" s="64">
        <f>VLOOKUP($A16,'Return Data'!$B$7:$R$2292,3,0)</f>
        <v>44616</v>
      </c>
      <c r="C16" s="65">
        <f>VLOOKUP($A16,'Return Data'!$B$7:$R$2292,4,0)</f>
        <v>25.072399999999998</v>
      </c>
      <c r="D16" s="65">
        <f>VLOOKUP($A16,'Return Data'!$B$7:$R$2292,9,0)</f>
        <v>8.3092000000000006</v>
      </c>
      <c r="E16" s="66">
        <f t="shared" si="0"/>
        <v>3</v>
      </c>
      <c r="F16" s="65">
        <f>VLOOKUP($A16,'Return Data'!$B$7:$R$2292,10,0)</f>
        <v>5.4329000000000001</v>
      </c>
      <c r="G16" s="66">
        <f t="shared" si="1"/>
        <v>3</v>
      </c>
      <c r="H16" s="65">
        <f>VLOOKUP($A16,'Return Data'!$B$7:$R$2292,11,0)</f>
        <v>5.6128</v>
      </c>
      <c r="I16" s="66">
        <f t="shared" si="2"/>
        <v>8</v>
      </c>
      <c r="J16" s="65">
        <f>VLOOKUP($A16,'Return Data'!$B$7:$R$2292,12,0)</f>
        <v>6.4001999999999999</v>
      </c>
      <c r="K16" s="66">
        <f t="shared" si="3"/>
        <v>7</v>
      </c>
      <c r="L16" s="65">
        <f>VLOOKUP($A16,'Return Data'!$B$7:$R$2292,13,0)</f>
        <v>6.9541000000000004</v>
      </c>
      <c r="M16" s="66">
        <f t="shared" si="4"/>
        <v>8</v>
      </c>
      <c r="N16" s="65">
        <f>VLOOKUP($A16,'Return Data'!$B$7:$R$2292,17,0)</f>
        <v>7.4044999999999996</v>
      </c>
      <c r="O16" s="66">
        <f t="shared" si="5"/>
        <v>4</v>
      </c>
      <c r="P16" s="65">
        <f>VLOOKUP($A16,'Return Data'!$B$7:$R$2292,14,0)</f>
        <v>8.5227000000000004</v>
      </c>
      <c r="Q16" s="66">
        <f t="shared" si="7"/>
        <v>2</v>
      </c>
      <c r="R16" s="65">
        <f>VLOOKUP($A16,'Return Data'!$B$7:$R$2292,16,0)</f>
        <v>8.5249000000000006</v>
      </c>
      <c r="S16" s="67">
        <f t="shared" si="6"/>
        <v>2</v>
      </c>
    </row>
    <row r="17" spans="1:19" x14ac:dyDescent="0.3">
      <c r="A17" s="82" t="s">
        <v>672</v>
      </c>
      <c r="B17" s="64">
        <f>VLOOKUP($A17,'Return Data'!$B$7:$R$2292,3,0)</f>
        <v>44616</v>
      </c>
      <c r="C17" s="65">
        <f>VLOOKUP($A17,'Return Data'!$B$7:$R$2292,4,0)</f>
        <v>15.271800000000001</v>
      </c>
      <c r="D17" s="65">
        <f>VLOOKUP($A17,'Return Data'!$B$7:$R$2292,9,0)</f>
        <v>6.9097</v>
      </c>
      <c r="E17" s="66">
        <f t="shared" si="0"/>
        <v>5</v>
      </c>
      <c r="F17" s="65">
        <f>VLOOKUP($A17,'Return Data'!$B$7:$R$2292,10,0)</f>
        <v>4.4050000000000002</v>
      </c>
      <c r="G17" s="66">
        <f t="shared" si="1"/>
        <v>6</v>
      </c>
      <c r="H17" s="65">
        <f>VLOOKUP($A17,'Return Data'!$B$7:$R$2292,11,0)</f>
        <v>25.263000000000002</v>
      </c>
      <c r="I17" s="66">
        <f t="shared" si="2"/>
        <v>2</v>
      </c>
      <c r="J17" s="65">
        <f>VLOOKUP($A17,'Return Data'!$B$7:$R$2292,12,0)</f>
        <v>18.940100000000001</v>
      </c>
      <c r="K17" s="66">
        <f t="shared" si="3"/>
        <v>2</v>
      </c>
      <c r="L17" s="65">
        <f>VLOOKUP($A17,'Return Data'!$B$7:$R$2292,13,0)</f>
        <v>16.142399999999999</v>
      </c>
      <c r="M17" s="66">
        <f t="shared" si="4"/>
        <v>3</v>
      </c>
      <c r="N17" s="65">
        <f>VLOOKUP($A17,'Return Data'!$B$7:$R$2292,17,0)</f>
        <v>5.3122999999999996</v>
      </c>
      <c r="O17" s="66">
        <f t="shared" si="5"/>
        <v>8</v>
      </c>
      <c r="P17" s="65">
        <f>VLOOKUP($A17,'Return Data'!$B$7:$R$2292,14,0)</f>
        <v>2.09</v>
      </c>
      <c r="Q17" s="66">
        <f t="shared" si="7"/>
        <v>14</v>
      </c>
      <c r="R17" s="65">
        <f>VLOOKUP($A17,'Return Data'!$B$7:$R$2292,16,0)</f>
        <v>5.4448999999999996</v>
      </c>
      <c r="S17" s="67">
        <f t="shared" si="6"/>
        <v>14</v>
      </c>
    </row>
    <row r="18" spans="1:19" x14ac:dyDescent="0.3">
      <c r="A18" s="82" t="s">
        <v>675</v>
      </c>
      <c r="B18" s="64">
        <f>VLOOKUP($A18,'Return Data'!$B$7:$R$2292,3,0)</f>
        <v>44616</v>
      </c>
      <c r="C18" s="65">
        <f>VLOOKUP($A18,'Return Data'!$B$7:$R$2292,4,0)</f>
        <v>13.558</v>
      </c>
      <c r="D18" s="65">
        <f>VLOOKUP($A18,'Return Data'!$B$7:$R$2292,9,0)</f>
        <v>4.9097</v>
      </c>
      <c r="E18" s="66">
        <f t="shared" si="0"/>
        <v>11</v>
      </c>
      <c r="F18" s="65">
        <f>VLOOKUP($A18,'Return Data'!$B$7:$R$2292,10,0)</f>
        <v>2.6898</v>
      </c>
      <c r="G18" s="66">
        <f t="shared" si="1"/>
        <v>12</v>
      </c>
      <c r="H18" s="65">
        <f>VLOOKUP($A18,'Return Data'!$B$7:$R$2292,11,0)</f>
        <v>3.2250999999999999</v>
      </c>
      <c r="I18" s="66">
        <f t="shared" si="2"/>
        <v>14</v>
      </c>
      <c r="J18" s="65">
        <f>VLOOKUP($A18,'Return Data'!$B$7:$R$2292,12,0)</f>
        <v>3.8713000000000002</v>
      </c>
      <c r="K18" s="66">
        <f t="shared" si="3"/>
        <v>14</v>
      </c>
      <c r="L18" s="65">
        <f>VLOOKUP($A18,'Return Data'!$B$7:$R$2292,13,0)</f>
        <v>4.6779999999999999</v>
      </c>
      <c r="M18" s="66">
        <f t="shared" si="4"/>
        <v>14</v>
      </c>
      <c r="N18" s="65">
        <f>VLOOKUP($A18,'Return Data'!$B$7:$R$2292,17,0)</f>
        <v>4.8581000000000003</v>
      </c>
      <c r="O18" s="66">
        <f t="shared" si="5"/>
        <v>10</v>
      </c>
      <c r="P18" s="65">
        <f>VLOOKUP($A18,'Return Data'!$B$7:$R$2292,14,0)</f>
        <v>6.5853000000000002</v>
      </c>
      <c r="Q18" s="66">
        <f t="shared" si="7"/>
        <v>6</v>
      </c>
      <c r="R18" s="65">
        <f>VLOOKUP($A18,'Return Data'!$B$7:$R$2292,16,0)</f>
        <v>6.2983000000000002</v>
      </c>
      <c r="S18" s="67">
        <f t="shared" si="6"/>
        <v>10</v>
      </c>
    </row>
    <row r="19" spans="1:19" x14ac:dyDescent="0.3">
      <c r="A19" s="82" t="s">
        <v>676</v>
      </c>
      <c r="B19" s="64">
        <f>VLOOKUP($A19,'Return Data'!$B$7:$R$2292,3,0)</f>
        <v>44616</v>
      </c>
      <c r="C19" s="65">
        <f>VLOOKUP($A19,'Return Data'!$B$7:$R$2292,4,0)</f>
        <v>1488.2230999999999</v>
      </c>
      <c r="D19" s="65">
        <f>VLOOKUP($A19,'Return Data'!$B$7:$R$2292,9,0)</f>
        <v>3.2755000000000001</v>
      </c>
      <c r="E19" s="66">
        <f t="shared" si="0"/>
        <v>14</v>
      </c>
      <c r="F19" s="65">
        <f>VLOOKUP($A19,'Return Data'!$B$7:$R$2292,10,0)</f>
        <v>2.0280999999999998</v>
      </c>
      <c r="G19" s="66">
        <f t="shared" si="1"/>
        <v>14</v>
      </c>
      <c r="H19" s="65">
        <f>VLOOKUP($A19,'Return Data'!$B$7:$R$2292,11,0)</f>
        <v>2.3489</v>
      </c>
      <c r="I19" s="66">
        <f t="shared" si="2"/>
        <v>15</v>
      </c>
      <c r="J19" s="65">
        <f>VLOOKUP($A19,'Return Data'!$B$7:$R$2292,12,0)</f>
        <v>2.7584</v>
      </c>
      <c r="K19" s="66">
        <f t="shared" si="3"/>
        <v>15</v>
      </c>
      <c r="L19" s="65">
        <f>VLOOKUP($A19,'Return Data'!$B$7:$R$2292,13,0)</f>
        <v>3.8691</v>
      </c>
      <c r="M19" s="66">
        <f t="shared" si="4"/>
        <v>15</v>
      </c>
      <c r="N19" s="65">
        <f>VLOOKUP($A19,'Return Data'!$B$7:$R$2292,17,0)</f>
        <v>4.8512000000000004</v>
      </c>
      <c r="O19" s="66">
        <f t="shared" si="5"/>
        <v>11</v>
      </c>
      <c r="P19" s="65">
        <f>VLOOKUP($A19,'Return Data'!$B$7:$R$2292,14,0)</f>
        <v>4.2301000000000002</v>
      </c>
      <c r="Q19" s="66">
        <f t="shared" si="7"/>
        <v>11</v>
      </c>
      <c r="R19" s="65">
        <f>VLOOKUP($A19,'Return Data'!$B$7:$R$2292,16,0)</f>
        <v>5.4595000000000002</v>
      </c>
      <c r="S19" s="67">
        <f t="shared" si="6"/>
        <v>13</v>
      </c>
    </row>
    <row r="20" spans="1:19" x14ac:dyDescent="0.3">
      <c r="A20" s="82" t="s">
        <v>678</v>
      </c>
      <c r="B20" s="64">
        <f>VLOOKUP($A20,'Return Data'!$B$7:$R$2292,3,0)</f>
        <v>44616</v>
      </c>
      <c r="C20" s="65">
        <f>VLOOKUP($A20,'Return Data'!$B$7:$R$2292,4,0)</f>
        <v>24.587199999999999</v>
      </c>
      <c r="D20" s="65">
        <f>VLOOKUP($A20,'Return Data'!$B$7:$R$2292,9,0)</f>
        <v>6.9122000000000003</v>
      </c>
      <c r="E20" s="66">
        <f t="shared" si="0"/>
        <v>4</v>
      </c>
      <c r="F20" s="65">
        <f>VLOOKUP($A20,'Return Data'!$B$7:$R$2292,10,0)</f>
        <v>3.9058999999999999</v>
      </c>
      <c r="G20" s="66">
        <f t="shared" si="1"/>
        <v>10</v>
      </c>
      <c r="H20" s="65">
        <f>VLOOKUP($A20,'Return Data'!$B$7:$R$2292,11,0)</f>
        <v>4.3407999999999998</v>
      </c>
      <c r="I20" s="66">
        <f t="shared" si="2"/>
        <v>11</v>
      </c>
      <c r="J20" s="65">
        <f>VLOOKUP($A20,'Return Data'!$B$7:$R$2292,12,0)</f>
        <v>5.2168000000000001</v>
      </c>
      <c r="K20" s="66">
        <f t="shared" si="3"/>
        <v>10</v>
      </c>
      <c r="L20" s="65">
        <f>VLOOKUP($A20,'Return Data'!$B$7:$R$2292,13,0)</f>
        <v>6.1954000000000002</v>
      </c>
      <c r="M20" s="66">
        <f t="shared" si="4"/>
        <v>10</v>
      </c>
      <c r="N20" s="65">
        <f>VLOOKUP($A20,'Return Data'!$B$7:$R$2292,17,0)</f>
        <v>5.2445000000000004</v>
      </c>
      <c r="O20" s="66">
        <f t="shared" si="5"/>
        <v>9</v>
      </c>
      <c r="P20" s="65">
        <f>VLOOKUP($A20,'Return Data'!$B$7:$R$2292,14,0)</f>
        <v>6.8924000000000003</v>
      </c>
      <c r="Q20" s="66">
        <f t="shared" si="7"/>
        <v>4</v>
      </c>
      <c r="R20" s="65">
        <f>VLOOKUP($A20,'Return Data'!$B$7:$R$2292,16,0)</f>
        <v>7.9222000000000001</v>
      </c>
      <c r="S20" s="67">
        <f t="shared" si="6"/>
        <v>5</v>
      </c>
    </row>
    <row r="21" spans="1:19" x14ac:dyDescent="0.3">
      <c r="A21" s="82" t="s">
        <v>2021</v>
      </c>
      <c r="B21" s="64">
        <f>VLOOKUP($A21,'Return Data'!$B$7:$R$2292,3,0)</f>
        <v>44616</v>
      </c>
      <c r="C21" s="65">
        <f>VLOOKUP($A21,'Return Data'!$B$7:$R$2292,4,0)</f>
        <v>23.5337</v>
      </c>
      <c r="D21" s="65">
        <f>VLOOKUP($A21,'Return Data'!$B$7:$R$2292,9,0)</f>
        <v>3.855</v>
      </c>
      <c r="E21" s="66">
        <f t="shared" si="0"/>
        <v>13</v>
      </c>
      <c r="F21" s="65">
        <f>VLOOKUP($A21,'Return Data'!$B$7:$R$2292,10,0)</f>
        <v>2.4750000000000001</v>
      </c>
      <c r="G21" s="66">
        <f t="shared" si="1"/>
        <v>13</v>
      </c>
      <c r="H21" s="65">
        <f>VLOOKUP($A21,'Return Data'!$B$7:$R$2292,11,0)</f>
        <v>6.4877000000000002</v>
      </c>
      <c r="I21" s="66">
        <f t="shared" si="2"/>
        <v>6</v>
      </c>
      <c r="J21" s="65">
        <f>VLOOKUP($A21,'Return Data'!$B$7:$R$2292,12,0)</f>
        <v>5.9405999999999999</v>
      </c>
      <c r="K21" s="66">
        <f t="shared" si="3"/>
        <v>8</v>
      </c>
      <c r="L21" s="65">
        <f>VLOOKUP($A21,'Return Data'!$B$7:$R$2292,13,0)</f>
        <v>6.3795000000000002</v>
      </c>
      <c r="M21" s="66">
        <f t="shared" si="4"/>
        <v>9</v>
      </c>
      <c r="N21" s="65">
        <f>VLOOKUP($A21,'Return Data'!$B$7:$R$2292,17,0)</f>
        <v>4.5613999999999999</v>
      </c>
      <c r="O21" s="66">
        <f t="shared" si="5"/>
        <v>12</v>
      </c>
      <c r="P21" s="65">
        <f>VLOOKUP($A21,'Return Data'!$B$7:$R$2292,14,0)</f>
        <v>4.2312000000000003</v>
      </c>
      <c r="Q21" s="66">
        <f t="shared" si="7"/>
        <v>10</v>
      </c>
      <c r="R21" s="65">
        <f>VLOOKUP($A21,'Return Data'!$B$7:$R$2292,16,0)</f>
        <v>7.1523000000000003</v>
      </c>
      <c r="S21" s="67">
        <f t="shared" si="6"/>
        <v>9</v>
      </c>
    </row>
    <row r="22" spans="1:19" x14ac:dyDescent="0.3">
      <c r="A22" s="82" t="s">
        <v>681</v>
      </c>
      <c r="B22" s="64">
        <f>VLOOKUP($A22,'Return Data'!$B$7:$R$2292,3,0)</f>
        <v>44616</v>
      </c>
      <c r="C22" s="65">
        <f>VLOOKUP($A22,'Return Data'!$B$7:$R$2292,4,0)</f>
        <v>27.686399999999999</v>
      </c>
      <c r="D22" s="65">
        <f>VLOOKUP($A22,'Return Data'!$B$7:$R$2292,9,0)</f>
        <v>6.5041000000000002</v>
      </c>
      <c r="E22" s="66">
        <f t="shared" si="0"/>
        <v>6</v>
      </c>
      <c r="F22" s="65">
        <f>VLOOKUP($A22,'Return Data'!$B$7:$R$2292,10,0)</f>
        <v>4.9649999999999999</v>
      </c>
      <c r="G22" s="66">
        <f t="shared" si="1"/>
        <v>4</v>
      </c>
      <c r="H22" s="65">
        <f>VLOOKUP($A22,'Return Data'!$B$7:$R$2292,11,0)</f>
        <v>5.7149999999999999</v>
      </c>
      <c r="I22" s="66">
        <f t="shared" si="2"/>
        <v>7</v>
      </c>
      <c r="J22" s="65">
        <f>VLOOKUP($A22,'Return Data'!$B$7:$R$2292,12,0)</f>
        <v>14.6838</v>
      </c>
      <c r="K22" s="66">
        <f t="shared" si="3"/>
        <v>4</v>
      </c>
      <c r="L22" s="65">
        <f>VLOOKUP($A22,'Return Data'!$B$7:$R$2292,13,0)</f>
        <v>13.312799999999999</v>
      </c>
      <c r="M22" s="66">
        <f t="shared" si="4"/>
        <v>5</v>
      </c>
      <c r="N22" s="65">
        <f>VLOOKUP($A22,'Return Data'!$B$7:$R$2292,17,0)</f>
        <v>3.5615000000000001</v>
      </c>
      <c r="O22" s="66">
        <f t="shared" si="5"/>
        <v>14</v>
      </c>
      <c r="P22" s="65">
        <f>VLOOKUP($A22,'Return Data'!$B$7:$R$2292,14,0)</f>
        <v>2.7662</v>
      </c>
      <c r="Q22" s="66">
        <f t="shared" si="7"/>
        <v>13</v>
      </c>
      <c r="R22" s="65">
        <f>VLOOKUP($A22,'Return Data'!$B$7:$R$2292,16,0)</f>
        <v>6.2617000000000003</v>
      </c>
      <c r="S22" s="67">
        <f t="shared" si="6"/>
        <v>11</v>
      </c>
    </row>
    <row r="23" spans="1:19" x14ac:dyDescent="0.3">
      <c r="A23" s="82" t="s">
        <v>692</v>
      </c>
      <c r="B23" s="64">
        <f>VLOOKUP($A23,'Return Data'!$B$7:$R$2292,3,0)</f>
        <v>44616</v>
      </c>
      <c r="C23" s="65">
        <f>VLOOKUP($A23,'Return Data'!$B$7:$R$2292,4,0)</f>
        <v>36.0246</v>
      </c>
      <c r="D23" s="65">
        <f>VLOOKUP($A23,'Return Data'!$B$7:$R$2292,9,0)</f>
        <v>5.4142999999999999</v>
      </c>
      <c r="E23" s="66">
        <f t="shared" si="0"/>
        <v>8</v>
      </c>
      <c r="F23" s="65">
        <f>VLOOKUP($A23,'Return Data'!$B$7:$R$2292,10,0)</f>
        <v>4.0373000000000001</v>
      </c>
      <c r="G23" s="66">
        <f t="shared" si="1"/>
        <v>9</v>
      </c>
      <c r="H23" s="65">
        <f>VLOOKUP($A23,'Return Data'!$B$7:$R$2292,11,0)</f>
        <v>4.1574</v>
      </c>
      <c r="I23" s="66">
        <f t="shared" si="2"/>
        <v>13</v>
      </c>
      <c r="J23" s="65">
        <f>VLOOKUP($A23,'Return Data'!$B$7:$R$2292,12,0)</f>
        <v>5.1029</v>
      </c>
      <c r="K23" s="66">
        <f t="shared" si="3"/>
        <v>12</v>
      </c>
      <c r="L23" s="65">
        <f>VLOOKUP($A23,'Return Data'!$B$7:$R$2292,13,0)</f>
        <v>5.8198999999999996</v>
      </c>
      <c r="M23" s="66">
        <f t="shared" si="4"/>
        <v>13</v>
      </c>
      <c r="N23" s="65">
        <f>VLOOKUP($A23,'Return Data'!$B$7:$R$2292,17,0)</f>
        <v>6.5837000000000003</v>
      </c>
      <c r="O23" s="66">
        <f t="shared" si="5"/>
        <v>6</v>
      </c>
      <c r="P23" s="65">
        <f>VLOOKUP($A23,'Return Data'!$B$7:$R$2292,14,0)</f>
        <v>6.8825000000000003</v>
      </c>
      <c r="Q23" s="66">
        <f t="shared" si="7"/>
        <v>5</v>
      </c>
      <c r="R23" s="65">
        <f>VLOOKUP($A23,'Return Data'!$B$7:$R$2292,16,0)</f>
        <v>7.5414000000000003</v>
      </c>
      <c r="S23" s="67">
        <f t="shared" si="6"/>
        <v>6</v>
      </c>
    </row>
    <row r="24" spans="1:19" x14ac:dyDescent="0.3">
      <c r="A24" s="82" t="s">
        <v>700</v>
      </c>
      <c r="B24" s="64">
        <f>VLOOKUP($A24,'Return Data'!$B$7:$R$2292,3,0)</f>
        <v>0</v>
      </c>
      <c r="C24" s="65">
        <f>VLOOKUP($A24,'Return Data'!$B$7:$R$2292,4,0)</f>
        <v>0</v>
      </c>
      <c r="D24" s="65">
        <f>VLOOKUP($A24,'Return Data'!$B$7:$R$2292,9,0)</f>
        <v>0</v>
      </c>
      <c r="E24" s="66">
        <f t="shared" si="0"/>
        <v>16</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702</v>
      </c>
      <c r="B25" s="64">
        <f>VLOOKUP($A25,'Return Data'!$B$7:$R$2292,3,0)</f>
        <v>44616</v>
      </c>
      <c r="C25" s="65">
        <f>VLOOKUP($A25,'Return Data'!$B$7:$R$2292,4,0)</f>
        <v>13.8078</v>
      </c>
      <c r="D25" s="65">
        <f>VLOOKUP($A25,'Return Data'!$B$7:$R$2292,9,0)</f>
        <v>5.0182000000000002</v>
      </c>
      <c r="E25" s="66">
        <f t="shared" si="0"/>
        <v>10</v>
      </c>
      <c r="F25" s="65">
        <f>VLOOKUP($A25,'Return Data'!$B$7:$R$2292,10,0)</f>
        <v>3.8147000000000002</v>
      </c>
      <c r="G25" s="66">
        <f t="shared" si="1"/>
        <v>11</v>
      </c>
      <c r="H25" s="65">
        <f>VLOOKUP($A25,'Return Data'!$B$7:$R$2292,11,0)</f>
        <v>36.671199999999999</v>
      </c>
      <c r="I25" s="66">
        <f t="shared" si="2"/>
        <v>1</v>
      </c>
      <c r="J25" s="65">
        <f>VLOOKUP($A25,'Return Data'!$B$7:$R$2292,12,0)</f>
        <v>26.623200000000001</v>
      </c>
      <c r="K25" s="66">
        <f t="shared" si="3"/>
        <v>1</v>
      </c>
      <c r="L25" s="65">
        <f>VLOOKUP($A25,'Return Data'!$B$7:$R$2292,13,0)</f>
        <v>21.9404</v>
      </c>
      <c r="M25" s="66">
        <f t="shared" si="4"/>
        <v>1</v>
      </c>
      <c r="N25" s="65">
        <f>VLOOKUP($A25,'Return Data'!$B$7:$R$2292,17,0)</f>
        <v>4.3349000000000002</v>
      </c>
      <c r="O25" s="66">
        <f>RANK(N25,N$8:N$25,0)</f>
        <v>13</v>
      </c>
      <c r="P25" s="65">
        <f>VLOOKUP($A25,'Return Data'!$B$7:$R$2292,14,0)</f>
        <v>-5.8387000000000002</v>
      </c>
      <c r="Q25" s="66">
        <f>RANK(P25,P$8:P$25,0)</f>
        <v>15</v>
      </c>
      <c r="R25" s="65">
        <f>VLOOKUP($A25,'Return Data'!$B$7:$R$2292,16,0)</f>
        <v>3.5413999999999999</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7.821305555555556</v>
      </c>
      <c r="E27" s="88"/>
      <c r="F27" s="89">
        <f>AVERAGE(F8:F25)</f>
        <v>4.4199166666666674</v>
      </c>
      <c r="G27" s="88"/>
      <c r="H27" s="89">
        <f>AVERAGE(H8:H25)</f>
        <v>8.7841500000000003</v>
      </c>
      <c r="I27" s="88"/>
      <c r="J27" s="89">
        <f>AVERAGE(J8:J25)</f>
        <v>8.0305500000000016</v>
      </c>
      <c r="K27" s="88"/>
      <c r="L27" s="89">
        <f>AVERAGE(L8:L25)</f>
        <v>8.4860944444444453</v>
      </c>
      <c r="M27" s="88"/>
      <c r="N27" s="89">
        <f>AVERAGE(N8:N25)</f>
        <v>3.153094117647059</v>
      </c>
      <c r="O27" s="88"/>
      <c r="P27" s="89">
        <f>AVERAGE(P8:P25)</f>
        <v>2.7799125</v>
      </c>
      <c r="Q27" s="88"/>
      <c r="R27" s="89">
        <f>AVERAGE(R8:R25)</f>
        <v>4.5685777777777776</v>
      </c>
      <c r="S27" s="90"/>
    </row>
    <row r="28" spans="1:19" x14ac:dyDescent="0.3">
      <c r="A28" s="87" t="s">
        <v>28</v>
      </c>
      <c r="B28" s="88"/>
      <c r="C28" s="88"/>
      <c r="D28" s="89">
        <f>MIN(D8:D25)</f>
        <v>-8.4792000000000005</v>
      </c>
      <c r="E28" s="88"/>
      <c r="F28" s="89">
        <f>MIN(F8:F25)</f>
        <v>0</v>
      </c>
      <c r="G28" s="88"/>
      <c r="H28" s="89">
        <f>MIN(H8:H25)</f>
        <v>0</v>
      </c>
      <c r="I28" s="88"/>
      <c r="J28" s="89">
        <f>MIN(J8:J25)</f>
        <v>0</v>
      </c>
      <c r="K28" s="88"/>
      <c r="L28" s="89">
        <f>MIN(L8:L25)</f>
        <v>0</v>
      </c>
      <c r="M28" s="88"/>
      <c r="N28" s="89">
        <f>MIN(N8:N25)</f>
        <v>-21.793900000000001</v>
      </c>
      <c r="O28" s="88"/>
      <c r="P28" s="89">
        <f>MIN(P8:P25)</f>
        <v>-29.4756</v>
      </c>
      <c r="Q28" s="88"/>
      <c r="R28" s="89">
        <f>MIN(R8:R25)</f>
        <v>-11.436500000000001</v>
      </c>
      <c r="S28" s="90"/>
    </row>
    <row r="29" spans="1:19" ht="15" thickBot="1" x14ac:dyDescent="0.35">
      <c r="A29" s="91" t="s">
        <v>29</v>
      </c>
      <c r="B29" s="92"/>
      <c r="C29" s="92"/>
      <c r="D29" s="93">
        <f>MAX(D8:D25)</f>
        <v>70.826899999999995</v>
      </c>
      <c r="E29" s="92"/>
      <c r="F29" s="93">
        <f>MAX(F8:F25)</f>
        <v>25.1389</v>
      </c>
      <c r="G29" s="92"/>
      <c r="H29" s="93">
        <f>MAX(H8:H25)</f>
        <v>36.671199999999999</v>
      </c>
      <c r="I29" s="92"/>
      <c r="J29" s="93">
        <f>MAX(J8:J25)</f>
        <v>26.623200000000001</v>
      </c>
      <c r="K29" s="92"/>
      <c r="L29" s="93">
        <f>MAX(L8:L25)</f>
        <v>21.9404</v>
      </c>
      <c r="M29" s="92"/>
      <c r="N29" s="93">
        <f>MAX(N8:N25)</f>
        <v>9.9931000000000001</v>
      </c>
      <c r="O29" s="92"/>
      <c r="P29" s="93">
        <f>MAX(P8:P25)</f>
        <v>8.8079000000000001</v>
      </c>
      <c r="Q29" s="92"/>
      <c r="R29" s="93">
        <f>MAX(R8:R25)</f>
        <v>8.7098999999999993</v>
      </c>
      <c r="S29" s="94"/>
    </row>
    <row r="30" spans="1:19" x14ac:dyDescent="0.3">
      <c r="A30" s="112" t="s">
        <v>433</v>
      </c>
    </row>
    <row r="31" spans="1:19" x14ac:dyDescent="0.3">
      <c r="A31" s="14" t="s">
        <v>340</v>
      </c>
    </row>
  </sheetData>
  <sheetProtection algorithmName="SHA-512" hashValue="SPB/KaCIaf6Ya33o/JhdDZioCrr0GsmPTSsFp3whN+rcZb+QeghZ+tadXEwzQDJoTfrBi84208gO+3nfVvdkfA==" saltValue="FVppLEGrgp5mE/OVREsZf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44616</v>
      </c>
      <c r="C8" s="65">
        <f>VLOOKUP($A8,'Return Data'!$B$7:$R$2292,4,0)</f>
        <v>90.626999999999995</v>
      </c>
      <c r="D8" s="65">
        <f>VLOOKUP($A8,'Return Data'!$B$7:$R$2292,9,0)</f>
        <v>5.1844000000000001</v>
      </c>
      <c r="E8" s="66">
        <f t="shared" ref="E8:E26" si="0">RANK(D8,D$8:D$26,0)</f>
        <v>11</v>
      </c>
      <c r="F8" s="65">
        <f>VLOOKUP($A8,'Return Data'!$B$7:$R$2292,10,0)</f>
        <v>3.2073999999999998</v>
      </c>
      <c r="G8" s="66">
        <f t="shared" ref="G8:G26" si="1">RANK(F8,F$8:F$26,0)</f>
        <v>13</v>
      </c>
      <c r="H8" s="65">
        <f>VLOOKUP($A8,'Return Data'!$B$7:$R$2292,11,0)</f>
        <v>3.3315000000000001</v>
      </c>
      <c r="I8" s="66">
        <f t="shared" ref="I8:I26" si="2">RANK(H8,H$8:H$26,0)</f>
        <v>13</v>
      </c>
      <c r="J8" s="65">
        <f>VLOOKUP($A8,'Return Data'!$B$7:$R$2292,12,0)</f>
        <v>4.1630000000000003</v>
      </c>
      <c r="K8" s="66">
        <f t="shared" ref="K8:K26" si="3">RANK(J8,J$8:J$26,0)</f>
        <v>10</v>
      </c>
      <c r="L8" s="65">
        <f>VLOOKUP($A8,'Return Data'!$B$7:$R$2292,13,0)</f>
        <v>5.4103000000000003</v>
      </c>
      <c r="M8" s="66">
        <f t="shared" ref="M8:M26" si="4">RANK(L8,L$8:L$26,0)</f>
        <v>7</v>
      </c>
      <c r="N8" s="65">
        <f>VLOOKUP($A8,'Return Data'!$B$7:$R$2292,17,0)</f>
        <v>7.3662000000000001</v>
      </c>
      <c r="O8" s="66">
        <f t="shared" ref="O8:O23" si="5">RANK(N8,N$8:N$26,0)</f>
        <v>2</v>
      </c>
      <c r="P8" s="65">
        <f>VLOOKUP($A8,'Return Data'!$B$7:$R$2292,14,0)</f>
        <v>8.3854000000000006</v>
      </c>
      <c r="Q8" s="66">
        <f>RANK(P8,P$8:P$26,0)</f>
        <v>4</v>
      </c>
      <c r="R8" s="65">
        <f>VLOOKUP($A8,'Return Data'!$B$7:$R$2292,16,0)</f>
        <v>8.6193000000000008</v>
      </c>
      <c r="S8" s="67">
        <f t="shared" ref="S8:S26" si="6">RANK(R8,R$8:R$26,0)</f>
        <v>3</v>
      </c>
    </row>
    <row r="9" spans="1:19" x14ac:dyDescent="0.3">
      <c r="A9" s="82" t="s">
        <v>609</v>
      </c>
      <c r="B9" s="64">
        <f>VLOOKUP($A9,'Return Data'!$B$7:$R$2292,3,0)</f>
        <v>44616</v>
      </c>
      <c r="C9" s="65">
        <f>VLOOKUP($A9,'Return Data'!$B$7:$R$2292,4,0)</f>
        <v>14.1873</v>
      </c>
      <c r="D9" s="65">
        <f>VLOOKUP($A9,'Return Data'!$B$7:$R$2292,9,0)</f>
        <v>4.7830000000000004</v>
      </c>
      <c r="E9" s="66">
        <f t="shared" si="0"/>
        <v>16</v>
      </c>
      <c r="F9" s="65">
        <f>VLOOKUP($A9,'Return Data'!$B$7:$R$2292,10,0)</f>
        <v>4.0853000000000002</v>
      </c>
      <c r="G9" s="66">
        <f t="shared" si="1"/>
        <v>2</v>
      </c>
      <c r="H9" s="65">
        <f>VLOOKUP($A9,'Return Data'!$B$7:$R$2292,11,0)</f>
        <v>3.9371</v>
      </c>
      <c r="I9" s="66">
        <f t="shared" si="2"/>
        <v>4</v>
      </c>
      <c r="J9" s="65">
        <f>VLOOKUP($A9,'Return Data'!$B$7:$R$2292,12,0)</f>
        <v>4.3658999999999999</v>
      </c>
      <c r="K9" s="66">
        <f t="shared" si="3"/>
        <v>5</v>
      </c>
      <c r="L9" s="65">
        <f>VLOOKUP($A9,'Return Data'!$B$7:$R$2292,13,0)</f>
        <v>5.3330000000000002</v>
      </c>
      <c r="M9" s="66">
        <f t="shared" si="4"/>
        <v>9</v>
      </c>
      <c r="N9" s="65">
        <f>VLOOKUP($A9,'Return Data'!$B$7:$R$2292,17,0)</f>
        <v>7.4204999999999997</v>
      </c>
      <c r="O9" s="66">
        <f t="shared" si="5"/>
        <v>1</v>
      </c>
      <c r="P9" s="65">
        <f>VLOOKUP($A9,'Return Data'!$B$7:$R$2292,14,0)</f>
        <v>7.6284999999999998</v>
      </c>
      <c r="Q9" s="66">
        <f>RANK(P9,P$8:P$26,0)</f>
        <v>12</v>
      </c>
      <c r="R9" s="65">
        <f>VLOOKUP($A9,'Return Data'!$B$7:$R$2292,16,0)</f>
        <v>7.8612000000000002</v>
      </c>
      <c r="S9" s="67">
        <f t="shared" si="6"/>
        <v>15</v>
      </c>
    </row>
    <row r="10" spans="1:19" x14ac:dyDescent="0.3">
      <c r="A10" s="82" t="s">
        <v>612</v>
      </c>
      <c r="B10" s="64">
        <f>VLOOKUP($A10,'Return Data'!$B$7:$R$2292,3,0)</f>
        <v>44616</v>
      </c>
      <c r="C10" s="65">
        <f>VLOOKUP($A10,'Return Data'!$B$7:$R$2292,4,0)</f>
        <v>23.458500000000001</v>
      </c>
      <c r="D10" s="65">
        <f>VLOOKUP($A10,'Return Data'!$B$7:$R$2292,9,0)</f>
        <v>6.8708999999999998</v>
      </c>
      <c r="E10" s="66">
        <f t="shared" si="0"/>
        <v>3</v>
      </c>
      <c r="F10" s="65">
        <f>VLOOKUP($A10,'Return Data'!$B$7:$R$2292,10,0)</f>
        <v>2.8927</v>
      </c>
      <c r="G10" s="66">
        <f t="shared" si="1"/>
        <v>15</v>
      </c>
      <c r="H10" s="65">
        <f>VLOOKUP($A10,'Return Data'!$B$7:$R$2292,11,0)</f>
        <v>2.6339000000000001</v>
      </c>
      <c r="I10" s="66">
        <f t="shared" si="2"/>
        <v>19</v>
      </c>
      <c r="J10" s="65">
        <f>VLOOKUP($A10,'Return Data'!$B$7:$R$2292,12,0)</f>
        <v>3.5491000000000001</v>
      </c>
      <c r="K10" s="66">
        <f t="shared" si="3"/>
        <v>19</v>
      </c>
      <c r="L10" s="65">
        <f>VLOOKUP($A10,'Return Data'!$B$7:$R$2292,13,0)</f>
        <v>4.3536999999999999</v>
      </c>
      <c r="M10" s="66">
        <f t="shared" si="4"/>
        <v>18</v>
      </c>
      <c r="N10" s="65">
        <f>VLOOKUP($A10,'Return Data'!$B$7:$R$2292,17,0)</f>
        <v>5.7484999999999999</v>
      </c>
      <c r="O10" s="66">
        <f t="shared" si="5"/>
        <v>18</v>
      </c>
      <c r="P10" s="65">
        <f>VLOOKUP($A10,'Return Data'!$B$7:$R$2292,14,0)</f>
        <v>4.5162000000000004</v>
      </c>
      <c r="Q10" s="66">
        <f>RANK(P10,P$8:P$26,0)</f>
        <v>15</v>
      </c>
      <c r="R10" s="65">
        <f>VLOOKUP($A10,'Return Data'!$B$7:$R$2292,16,0)</f>
        <v>7.1942000000000004</v>
      </c>
      <c r="S10" s="67">
        <f t="shared" si="6"/>
        <v>18</v>
      </c>
    </row>
    <row r="11" spans="1:19" x14ac:dyDescent="0.3">
      <c r="A11" s="82" t="s">
        <v>613</v>
      </c>
      <c r="B11" s="64">
        <f>VLOOKUP($A11,'Return Data'!$B$7:$R$2292,3,0)</f>
        <v>44616</v>
      </c>
      <c r="C11" s="65">
        <f>VLOOKUP($A11,'Return Data'!$B$7:$R$2292,4,0)</f>
        <v>18.800999999999998</v>
      </c>
      <c r="D11" s="65">
        <f>VLOOKUP($A11,'Return Data'!$B$7:$R$2292,9,0)</f>
        <v>4.8483000000000001</v>
      </c>
      <c r="E11" s="66">
        <f t="shared" si="0"/>
        <v>14</v>
      </c>
      <c r="F11" s="65">
        <f>VLOOKUP($A11,'Return Data'!$B$7:$R$2292,10,0)</f>
        <v>3.5577999999999999</v>
      </c>
      <c r="G11" s="66">
        <f t="shared" si="1"/>
        <v>8</v>
      </c>
      <c r="H11" s="65">
        <f>VLOOKUP($A11,'Return Data'!$B$7:$R$2292,11,0)</f>
        <v>3.0283000000000002</v>
      </c>
      <c r="I11" s="66">
        <f t="shared" si="2"/>
        <v>17</v>
      </c>
      <c r="J11" s="65">
        <f>VLOOKUP($A11,'Return Data'!$B$7:$R$2292,12,0)</f>
        <v>3.6516999999999999</v>
      </c>
      <c r="K11" s="66">
        <f t="shared" si="3"/>
        <v>18</v>
      </c>
      <c r="L11" s="65">
        <f>VLOOKUP($A11,'Return Data'!$B$7:$R$2292,13,0)</f>
        <v>4.8635999999999999</v>
      </c>
      <c r="M11" s="66">
        <f t="shared" si="4"/>
        <v>17</v>
      </c>
      <c r="N11" s="65">
        <f>VLOOKUP($A11,'Return Data'!$B$7:$R$2292,17,0)</f>
        <v>6.1790000000000003</v>
      </c>
      <c r="O11" s="66">
        <f t="shared" si="5"/>
        <v>14</v>
      </c>
      <c r="P11" s="65">
        <f>VLOOKUP($A11,'Return Data'!$B$7:$R$2292,14,0)</f>
        <v>7.7069999999999999</v>
      </c>
      <c r="Q11" s="66">
        <f>RANK(P11,P$8:P$26,0)</f>
        <v>10</v>
      </c>
      <c r="R11" s="65">
        <f>VLOOKUP($A11,'Return Data'!$B$7:$R$2292,16,0)</f>
        <v>8.1561000000000003</v>
      </c>
      <c r="S11" s="67">
        <f t="shared" si="6"/>
        <v>11</v>
      </c>
    </row>
    <row r="12" spans="1:19" x14ac:dyDescent="0.3">
      <c r="A12" s="82" t="s">
        <v>615</v>
      </c>
      <c r="B12" s="64">
        <f>VLOOKUP($A12,'Return Data'!$B$7:$R$2292,3,0)</f>
        <v>44616</v>
      </c>
      <c r="C12" s="65">
        <f>VLOOKUP($A12,'Return Data'!$B$7:$R$2292,4,0)</f>
        <v>13.260899999999999</v>
      </c>
      <c r="D12" s="65">
        <f>VLOOKUP($A12,'Return Data'!$B$7:$R$2292,9,0)</f>
        <v>6.4276999999999997</v>
      </c>
      <c r="E12" s="66">
        <f t="shared" si="0"/>
        <v>5</v>
      </c>
      <c r="F12" s="65">
        <f>VLOOKUP($A12,'Return Data'!$B$7:$R$2292,10,0)</f>
        <v>4.0651999999999999</v>
      </c>
      <c r="G12" s="66">
        <f t="shared" si="1"/>
        <v>3</v>
      </c>
      <c r="H12" s="65">
        <f>VLOOKUP($A12,'Return Data'!$B$7:$R$2292,11,0)</f>
        <v>3.6873999999999998</v>
      </c>
      <c r="I12" s="66">
        <f t="shared" si="2"/>
        <v>6</v>
      </c>
      <c r="J12" s="65">
        <f>VLOOKUP($A12,'Return Data'!$B$7:$R$2292,12,0)</f>
        <v>3.8675999999999999</v>
      </c>
      <c r="K12" s="66">
        <f t="shared" si="3"/>
        <v>15</v>
      </c>
      <c r="L12" s="65">
        <f>VLOOKUP($A12,'Return Data'!$B$7:$R$2292,13,0)</f>
        <v>4.1557000000000004</v>
      </c>
      <c r="M12" s="66">
        <f t="shared" si="4"/>
        <v>19</v>
      </c>
      <c r="N12" s="65">
        <f>VLOOKUP($A12,'Return Data'!$B$7:$R$2292,17,0)</f>
        <v>6.0523999999999996</v>
      </c>
      <c r="O12" s="66">
        <f t="shared" si="5"/>
        <v>16</v>
      </c>
      <c r="P12" s="65"/>
      <c r="Q12" s="66"/>
      <c r="R12" s="65">
        <f>VLOOKUP($A12,'Return Data'!$B$7:$R$2292,16,0)</f>
        <v>8.4983000000000004</v>
      </c>
      <c r="S12" s="67">
        <f t="shared" si="6"/>
        <v>6</v>
      </c>
    </row>
    <row r="13" spans="1:19" x14ac:dyDescent="0.3">
      <c r="A13" s="82" t="s">
        <v>620</v>
      </c>
      <c r="B13" s="64">
        <f>VLOOKUP($A13,'Return Data'!$B$7:$R$2292,3,0)</f>
        <v>44616</v>
      </c>
      <c r="C13" s="65">
        <f>VLOOKUP($A13,'Return Data'!$B$7:$R$2292,4,0)</f>
        <v>85.191699999999997</v>
      </c>
      <c r="D13" s="65">
        <f>VLOOKUP($A13,'Return Data'!$B$7:$R$2292,9,0)</f>
        <v>5.2070999999999996</v>
      </c>
      <c r="E13" s="66">
        <f t="shared" si="0"/>
        <v>9</v>
      </c>
      <c r="F13" s="65">
        <f>VLOOKUP($A13,'Return Data'!$B$7:$R$2292,10,0)</f>
        <v>3.7029999999999998</v>
      </c>
      <c r="G13" s="66">
        <f t="shared" si="1"/>
        <v>5</v>
      </c>
      <c r="H13" s="65">
        <f>VLOOKUP($A13,'Return Data'!$B$7:$R$2292,11,0)</f>
        <v>3.7138</v>
      </c>
      <c r="I13" s="66">
        <f t="shared" si="2"/>
        <v>5</v>
      </c>
      <c r="J13" s="65">
        <f>VLOOKUP($A13,'Return Data'!$B$7:$R$2292,12,0)</f>
        <v>4.1791999999999998</v>
      </c>
      <c r="K13" s="66">
        <f t="shared" si="3"/>
        <v>8</v>
      </c>
      <c r="L13" s="65">
        <f>VLOOKUP($A13,'Return Data'!$B$7:$R$2292,13,0)</f>
        <v>5.3000999999999996</v>
      </c>
      <c r="M13" s="66">
        <f t="shared" si="4"/>
        <v>10</v>
      </c>
      <c r="N13" s="65">
        <f>VLOOKUP($A13,'Return Data'!$B$7:$R$2292,17,0)</f>
        <v>5.7485999999999997</v>
      </c>
      <c r="O13" s="66">
        <f t="shared" si="5"/>
        <v>17</v>
      </c>
      <c r="P13" s="65">
        <f>VLOOKUP($A13,'Return Data'!$B$7:$R$2292,14,0)</f>
        <v>7.7218999999999998</v>
      </c>
      <c r="Q13" s="66">
        <f t="shared" ref="Q13:Q21" si="7">RANK(P13,P$8:P$26,0)</f>
        <v>9</v>
      </c>
      <c r="R13" s="65">
        <f>VLOOKUP($A13,'Return Data'!$B$7:$R$2292,16,0)</f>
        <v>8.9367000000000001</v>
      </c>
      <c r="S13" s="67">
        <f t="shared" si="6"/>
        <v>2</v>
      </c>
    </row>
    <row r="14" spans="1:19" x14ac:dyDescent="0.3">
      <c r="A14" s="82" t="s">
        <v>623</v>
      </c>
      <c r="B14" s="64">
        <f>VLOOKUP($A14,'Return Data'!$B$7:$R$2292,3,0)</f>
        <v>44616</v>
      </c>
      <c r="C14" s="65">
        <f>VLOOKUP($A14,'Return Data'!$B$7:$R$2292,4,0)</f>
        <v>26.3551</v>
      </c>
      <c r="D14" s="65">
        <f>VLOOKUP($A14,'Return Data'!$B$7:$R$2292,9,0)</f>
        <v>5.1601999999999997</v>
      </c>
      <c r="E14" s="66">
        <f t="shared" si="0"/>
        <v>12</v>
      </c>
      <c r="F14" s="65">
        <f>VLOOKUP($A14,'Return Data'!$B$7:$R$2292,10,0)</f>
        <v>2.4872999999999998</v>
      </c>
      <c r="G14" s="66">
        <f t="shared" si="1"/>
        <v>16</v>
      </c>
      <c r="H14" s="65">
        <f>VLOOKUP($A14,'Return Data'!$B$7:$R$2292,11,0)</f>
        <v>3.6284000000000001</v>
      </c>
      <c r="I14" s="66">
        <f t="shared" si="2"/>
        <v>9</v>
      </c>
      <c r="J14" s="65">
        <f>VLOOKUP($A14,'Return Data'!$B$7:$R$2292,12,0)</f>
        <v>4.3201000000000001</v>
      </c>
      <c r="K14" s="66">
        <f t="shared" si="3"/>
        <v>7</v>
      </c>
      <c r="L14" s="65">
        <f>VLOOKUP($A14,'Return Data'!$B$7:$R$2292,13,0)</f>
        <v>5.6007999999999996</v>
      </c>
      <c r="M14" s="66">
        <f t="shared" si="4"/>
        <v>5</v>
      </c>
      <c r="N14" s="65">
        <f>VLOOKUP($A14,'Return Data'!$B$7:$R$2292,17,0)</f>
        <v>7.1665999999999999</v>
      </c>
      <c r="O14" s="66">
        <f t="shared" si="5"/>
        <v>4</v>
      </c>
      <c r="P14" s="65">
        <f>VLOOKUP($A14,'Return Data'!$B$7:$R$2292,14,0)</f>
        <v>8.5808999999999997</v>
      </c>
      <c r="Q14" s="66">
        <f t="shared" si="7"/>
        <v>3</v>
      </c>
      <c r="R14" s="65">
        <f>VLOOKUP($A14,'Return Data'!$B$7:$R$2292,16,0)</f>
        <v>8.5375999999999994</v>
      </c>
      <c r="S14" s="67">
        <f t="shared" si="6"/>
        <v>4</v>
      </c>
    </row>
    <row r="15" spans="1:19" x14ac:dyDescent="0.3">
      <c r="A15" s="82" t="s">
        <v>625</v>
      </c>
      <c r="B15" s="64">
        <f>VLOOKUP($A15,'Return Data'!$B$7:$R$2292,3,0)</f>
        <v>44616</v>
      </c>
      <c r="C15" s="65">
        <f>VLOOKUP($A15,'Return Data'!$B$7:$R$2292,4,0)</f>
        <v>24.482600000000001</v>
      </c>
      <c r="D15" s="65">
        <f>VLOOKUP($A15,'Return Data'!$B$7:$R$2292,9,0)</f>
        <v>4.7853000000000003</v>
      </c>
      <c r="E15" s="66">
        <f t="shared" si="0"/>
        <v>15</v>
      </c>
      <c r="F15" s="65">
        <f>VLOOKUP($A15,'Return Data'!$B$7:$R$2292,10,0)</f>
        <v>1.6319999999999999</v>
      </c>
      <c r="G15" s="66">
        <f t="shared" si="1"/>
        <v>18</v>
      </c>
      <c r="H15" s="65">
        <f>VLOOKUP($A15,'Return Data'!$B$7:$R$2292,11,0)</f>
        <v>3.6798999999999999</v>
      </c>
      <c r="I15" s="66">
        <f t="shared" si="2"/>
        <v>8</v>
      </c>
      <c r="J15" s="65">
        <f>VLOOKUP($A15,'Return Data'!$B$7:$R$2292,12,0)</f>
        <v>4.1017000000000001</v>
      </c>
      <c r="K15" s="66">
        <f t="shared" si="3"/>
        <v>11</v>
      </c>
      <c r="L15" s="65">
        <f>VLOOKUP($A15,'Return Data'!$B$7:$R$2292,13,0)</f>
        <v>4.8851000000000004</v>
      </c>
      <c r="M15" s="66">
        <f t="shared" si="4"/>
        <v>16</v>
      </c>
      <c r="N15" s="65">
        <f>VLOOKUP($A15,'Return Data'!$B$7:$R$2292,17,0)</f>
        <v>6.7872000000000003</v>
      </c>
      <c r="O15" s="66">
        <f t="shared" si="5"/>
        <v>6</v>
      </c>
      <c r="P15" s="65">
        <f>VLOOKUP($A15,'Return Data'!$B$7:$R$2292,14,0)</f>
        <v>8.1202000000000005</v>
      </c>
      <c r="Q15" s="66">
        <f t="shared" si="7"/>
        <v>7</v>
      </c>
      <c r="R15" s="65">
        <f>VLOOKUP($A15,'Return Data'!$B$7:$R$2292,16,0)</f>
        <v>8.5005000000000006</v>
      </c>
      <c r="S15" s="67">
        <f t="shared" si="6"/>
        <v>5</v>
      </c>
    </row>
    <row r="16" spans="1:19" x14ac:dyDescent="0.3">
      <c r="A16" s="82" t="s">
        <v>626</v>
      </c>
      <c r="B16" s="64">
        <f>VLOOKUP($A16,'Return Data'!$B$7:$R$2292,3,0)</f>
        <v>44616</v>
      </c>
      <c r="C16" s="65">
        <f>VLOOKUP($A16,'Return Data'!$B$7:$R$2292,4,0)</f>
        <v>15.987299999999999</v>
      </c>
      <c r="D16" s="65">
        <f>VLOOKUP($A16,'Return Data'!$B$7:$R$2292,9,0)</f>
        <v>6.3456000000000001</v>
      </c>
      <c r="E16" s="66">
        <f t="shared" si="0"/>
        <v>6</v>
      </c>
      <c r="F16" s="65">
        <f>VLOOKUP($A16,'Return Data'!$B$7:$R$2292,10,0)</f>
        <v>3.7374000000000001</v>
      </c>
      <c r="G16" s="66">
        <f t="shared" si="1"/>
        <v>4</v>
      </c>
      <c r="H16" s="65">
        <f>VLOOKUP($A16,'Return Data'!$B$7:$R$2292,11,0)</f>
        <v>3.4115000000000002</v>
      </c>
      <c r="I16" s="66">
        <f t="shared" si="2"/>
        <v>11</v>
      </c>
      <c r="J16" s="65">
        <f>VLOOKUP($A16,'Return Data'!$B$7:$R$2292,12,0)</f>
        <v>4.1760999999999999</v>
      </c>
      <c r="K16" s="66">
        <f t="shared" si="3"/>
        <v>9</v>
      </c>
      <c r="L16" s="65">
        <f>VLOOKUP($A16,'Return Data'!$B$7:$R$2292,13,0)</f>
        <v>5.6851000000000003</v>
      </c>
      <c r="M16" s="66">
        <f t="shared" si="4"/>
        <v>4</v>
      </c>
      <c r="N16" s="65">
        <f>VLOOKUP($A16,'Return Data'!$B$7:$R$2292,17,0)</f>
        <v>7.2709999999999999</v>
      </c>
      <c r="O16" s="66">
        <f t="shared" si="5"/>
        <v>3</v>
      </c>
      <c r="P16" s="65">
        <f>VLOOKUP($A16,'Return Data'!$B$7:$R$2292,14,0)</f>
        <v>7.9477000000000002</v>
      </c>
      <c r="Q16" s="66">
        <f t="shared" si="7"/>
        <v>8</v>
      </c>
      <c r="R16" s="65">
        <f>VLOOKUP($A16,'Return Data'!$B$7:$R$2292,16,0)</f>
        <v>7.9638999999999998</v>
      </c>
      <c r="S16" s="67">
        <f t="shared" si="6"/>
        <v>13</v>
      </c>
    </row>
    <row r="17" spans="1:19" x14ac:dyDescent="0.3">
      <c r="A17" s="82" t="s">
        <v>629</v>
      </c>
      <c r="B17" s="64">
        <f>VLOOKUP($A17,'Return Data'!$B$7:$R$2292,3,0)</f>
        <v>44616</v>
      </c>
      <c r="C17" s="65">
        <f>VLOOKUP($A17,'Return Data'!$B$7:$R$2292,4,0)</f>
        <v>2724.1549</v>
      </c>
      <c r="D17" s="65">
        <f>VLOOKUP($A17,'Return Data'!$B$7:$R$2292,9,0)</f>
        <v>5.6356999999999999</v>
      </c>
      <c r="E17" s="66">
        <f t="shared" si="0"/>
        <v>8</v>
      </c>
      <c r="F17" s="65">
        <f>VLOOKUP($A17,'Return Data'!$B$7:$R$2292,10,0)</f>
        <v>3.5897000000000001</v>
      </c>
      <c r="G17" s="66">
        <f t="shared" si="1"/>
        <v>7</v>
      </c>
      <c r="H17" s="65">
        <f>VLOOKUP($A17,'Return Data'!$B$7:$R$2292,11,0)</f>
        <v>3.1863000000000001</v>
      </c>
      <c r="I17" s="66">
        <f t="shared" si="2"/>
        <v>15</v>
      </c>
      <c r="J17" s="65">
        <f>VLOOKUP($A17,'Return Data'!$B$7:$R$2292,12,0)</f>
        <v>3.9498000000000002</v>
      </c>
      <c r="K17" s="66">
        <f t="shared" si="3"/>
        <v>13</v>
      </c>
      <c r="L17" s="65">
        <f>VLOOKUP($A17,'Return Data'!$B$7:$R$2292,13,0)</f>
        <v>5.0556000000000001</v>
      </c>
      <c r="M17" s="66">
        <f t="shared" si="4"/>
        <v>14</v>
      </c>
      <c r="N17" s="65">
        <f>VLOOKUP($A17,'Return Data'!$B$7:$R$2292,17,0)</f>
        <v>6.4222999999999999</v>
      </c>
      <c r="O17" s="66">
        <f t="shared" si="5"/>
        <v>12</v>
      </c>
      <c r="P17" s="65">
        <f>VLOOKUP($A17,'Return Data'!$B$7:$R$2292,14,0)</f>
        <v>8.2111999999999998</v>
      </c>
      <c r="Q17" s="66">
        <f t="shared" si="7"/>
        <v>5</v>
      </c>
      <c r="R17" s="65">
        <f>VLOOKUP($A17,'Return Data'!$B$7:$R$2292,16,0)</f>
        <v>7.7336999999999998</v>
      </c>
      <c r="S17" s="67">
        <f t="shared" si="6"/>
        <v>17</v>
      </c>
    </row>
    <row r="18" spans="1:19" x14ac:dyDescent="0.3">
      <c r="A18" s="82" t="s">
        <v>631</v>
      </c>
      <c r="B18" s="64">
        <f>VLOOKUP($A18,'Return Data'!$B$7:$R$2292,3,0)</f>
        <v>44616</v>
      </c>
      <c r="C18" s="65">
        <f>VLOOKUP($A18,'Return Data'!$B$7:$R$2292,4,0)</f>
        <v>3119.0077999999999</v>
      </c>
      <c r="D18" s="65">
        <f>VLOOKUP($A18,'Return Data'!$B$7:$R$2292,9,0)</f>
        <v>4.2287999999999997</v>
      </c>
      <c r="E18" s="66">
        <f t="shared" si="0"/>
        <v>19</v>
      </c>
      <c r="F18" s="65">
        <f>VLOOKUP($A18,'Return Data'!$B$7:$R$2292,10,0)</f>
        <v>3.1663999999999999</v>
      </c>
      <c r="G18" s="66">
        <f t="shared" si="1"/>
        <v>14</v>
      </c>
      <c r="H18" s="65">
        <f>VLOOKUP($A18,'Return Data'!$B$7:$R$2292,11,0)</f>
        <v>3.6842000000000001</v>
      </c>
      <c r="I18" s="66">
        <f t="shared" si="2"/>
        <v>7</v>
      </c>
      <c r="J18" s="65">
        <f>VLOOKUP($A18,'Return Data'!$B$7:$R$2292,12,0)</f>
        <v>4.4246999999999996</v>
      </c>
      <c r="K18" s="66">
        <f t="shared" si="3"/>
        <v>4</v>
      </c>
      <c r="L18" s="65">
        <f>VLOOKUP($A18,'Return Data'!$B$7:$R$2292,13,0)</f>
        <v>5.4005999999999998</v>
      </c>
      <c r="M18" s="66">
        <f t="shared" si="4"/>
        <v>8</v>
      </c>
      <c r="N18" s="65">
        <f>VLOOKUP($A18,'Return Data'!$B$7:$R$2292,17,0)</f>
        <v>6.4687999999999999</v>
      </c>
      <c r="O18" s="66">
        <f t="shared" si="5"/>
        <v>11</v>
      </c>
      <c r="P18" s="65">
        <f>VLOOKUP($A18,'Return Data'!$B$7:$R$2292,14,0)</f>
        <v>7.6908000000000003</v>
      </c>
      <c r="Q18" s="66">
        <f t="shared" si="7"/>
        <v>11</v>
      </c>
      <c r="R18" s="65">
        <f>VLOOKUP($A18,'Return Data'!$B$7:$R$2292,16,0)</f>
        <v>8.4011999999999993</v>
      </c>
      <c r="S18" s="67">
        <f t="shared" si="6"/>
        <v>8</v>
      </c>
    </row>
    <row r="19" spans="1:19" x14ac:dyDescent="0.3">
      <c r="A19" s="82" t="s">
        <v>632</v>
      </c>
      <c r="B19" s="64">
        <f>VLOOKUP($A19,'Return Data'!$B$7:$R$2292,3,0)</f>
        <v>44616</v>
      </c>
      <c r="C19" s="65">
        <f>VLOOKUP($A19,'Return Data'!$B$7:$R$2292,4,0)</f>
        <v>62.627099999999999</v>
      </c>
      <c r="D19" s="65">
        <f>VLOOKUP($A19,'Return Data'!$B$7:$R$2292,9,0)</f>
        <v>7.6523000000000003</v>
      </c>
      <c r="E19" s="66">
        <f t="shared" si="0"/>
        <v>1</v>
      </c>
      <c r="F19" s="65">
        <f>VLOOKUP($A19,'Return Data'!$B$7:$R$2292,10,0)</f>
        <v>1.7153</v>
      </c>
      <c r="G19" s="66">
        <f t="shared" si="1"/>
        <v>17</v>
      </c>
      <c r="H19" s="65">
        <f>VLOOKUP($A19,'Return Data'!$B$7:$R$2292,11,0)</f>
        <v>4.6734999999999998</v>
      </c>
      <c r="I19" s="66">
        <f t="shared" si="2"/>
        <v>2</v>
      </c>
      <c r="J19" s="65">
        <f>VLOOKUP($A19,'Return Data'!$B$7:$R$2292,12,0)</f>
        <v>4.5068000000000001</v>
      </c>
      <c r="K19" s="66">
        <f t="shared" si="3"/>
        <v>3</v>
      </c>
      <c r="L19" s="65">
        <f>VLOOKUP($A19,'Return Data'!$B$7:$R$2292,13,0)</f>
        <v>6.5045000000000002</v>
      </c>
      <c r="M19" s="66">
        <f t="shared" si="4"/>
        <v>2</v>
      </c>
      <c r="N19" s="65">
        <f>VLOOKUP($A19,'Return Data'!$B$7:$R$2292,17,0)</f>
        <v>6.7089999999999996</v>
      </c>
      <c r="O19" s="66">
        <f t="shared" si="5"/>
        <v>7</v>
      </c>
      <c r="P19" s="65">
        <f>VLOOKUP($A19,'Return Data'!$B$7:$R$2292,14,0)</f>
        <v>9.9507999999999992</v>
      </c>
      <c r="Q19" s="66">
        <f t="shared" si="7"/>
        <v>1</v>
      </c>
      <c r="R19" s="65">
        <f>VLOOKUP($A19,'Return Data'!$B$7:$R$2292,16,0)</f>
        <v>8.1104000000000003</v>
      </c>
      <c r="S19" s="67">
        <f t="shared" si="6"/>
        <v>12</v>
      </c>
    </row>
    <row r="20" spans="1:19" x14ac:dyDescent="0.3">
      <c r="A20" s="117" t="s">
        <v>1724</v>
      </c>
      <c r="B20" s="64">
        <f>VLOOKUP($A20,'Return Data'!$B$7:$R$2292,3,0)</f>
        <v>44616</v>
      </c>
      <c r="C20" s="65">
        <f>VLOOKUP($A20,'Return Data'!$B$7:$R$2292,4,0)</f>
        <v>49.341000000000001</v>
      </c>
      <c r="D20" s="65">
        <f>VLOOKUP($A20,'Return Data'!$B$7:$R$2292,9,0)</f>
        <v>6.1287000000000003</v>
      </c>
      <c r="E20" s="66">
        <f t="shared" si="0"/>
        <v>7</v>
      </c>
      <c r="F20" s="65">
        <f>VLOOKUP($A20,'Return Data'!$B$7:$R$2292,10,0)</f>
        <v>4.7743000000000002</v>
      </c>
      <c r="G20" s="66">
        <f t="shared" si="1"/>
        <v>1</v>
      </c>
      <c r="H20" s="65">
        <f>VLOOKUP($A20,'Return Data'!$B$7:$R$2292,11,0)</f>
        <v>4.3651999999999997</v>
      </c>
      <c r="I20" s="66">
        <f t="shared" si="2"/>
        <v>3</v>
      </c>
      <c r="J20" s="65">
        <f>VLOOKUP($A20,'Return Data'!$B$7:$R$2292,12,0)</f>
        <v>5.2077999999999998</v>
      </c>
      <c r="K20" s="66">
        <f t="shared" si="3"/>
        <v>2</v>
      </c>
      <c r="L20" s="65">
        <f>VLOOKUP($A20,'Return Data'!$B$7:$R$2292,13,0)</f>
        <v>6.0433000000000003</v>
      </c>
      <c r="M20" s="66">
        <f t="shared" si="4"/>
        <v>3</v>
      </c>
      <c r="N20" s="65">
        <f>VLOOKUP($A20,'Return Data'!$B$7:$R$2292,17,0)</f>
        <v>6.8807</v>
      </c>
      <c r="O20" s="66">
        <f t="shared" si="5"/>
        <v>5</v>
      </c>
      <c r="P20" s="65">
        <f>VLOOKUP($A20,'Return Data'!$B$7:$R$2292,14,0)</f>
        <v>7.5316000000000001</v>
      </c>
      <c r="Q20" s="66">
        <f t="shared" si="7"/>
        <v>13</v>
      </c>
      <c r="R20" s="65">
        <f>VLOOKUP($A20,'Return Data'!$B$7:$R$2292,16,0)</f>
        <v>8.2543000000000006</v>
      </c>
      <c r="S20" s="67">
        <f t="shared" si="6"/>
        <v>9</v>
      </c>
    </row>
    <row r="21" spans="1:19" x14ac:dyDescent="0.3">
      <c r="A21" s="82" t="s">
        <v>2032</v>
      </c>
      <c r="B21" s="64">
        <f>VLOOKUP($A21,'Return Data'!$B$7:$R$2292,3,0)</f>
        <v>44616</v>
      </c>
      <c r="C21" s="65">
        <f>VLOOKUP($A21,'Return Data'!$B$7:$R$2292,4,0)</f>
        <v>38.210500000000003</v>
      </c>
      <c r="D21" s="65">
        <f>VLOOKUP($A21,'Return Data'!$B$7:$R$2292,9,0)</f>
        <v>4.5006000000000004</v>
      </c>
      <c r="E21" s="66">
        <f t="shared" si="0"/>
        <v>18</v>
      </c>
      <c r="F21" s="65">
        <f>VLOOKUP($A21,'Return Data'!$B$7:$R$2292,10,0)</f>
        <v>3.6126999999999998</v>
      </c>
      <c r="G21" s="66">
        <f t="shared" si="1"/>
        <v>6</v>
      </c>
      <c r="H21" s="65">
        <f>VLOOKUP($A21,'Return Data'!$B$7:$R$2292,11,0)</f>
        <v>3.6152000000000002</v>
      </c>
      <c r="I21" s="66">
        <f t="shared" si="2"/>
        <v>10</v>
      </c>
      <c r="J21" s="65">
        <f>VLOOKUP($A21,'Return Data'!$B$7:$R$2292,12,0)</f>
        <v>4.3388</v>
      </c>
      <c r="K21" s="66">
        <f t="shared" si="3"/>
        <v>6</v>
      </c>
      <c r="L21" s="65">
        <f>VLOOKUP($A21,'Return Data'!$B$7:$R$2292,13,0)</f>
        <v>5.4880000000000004</v>
      </c>
      <c r="M21" s="66">
        <f t="shared" si="4"/>
        <v>6</v>
      </c>
      <c r="N21" s="65">
        <f>VLOOKUP($A21,'Return Data'!$B$7:$R$2292,17,0)</f>
        <v>6.6742999999999997</v>
      </c>
      <c r="O21" s="66">
        <f t="shared" si="5"/>
        <v>8</v>
      </c>
      <c r="P21" s="65">
        <f>VLOOKUP($A21,'Return Data'!$B$7:$R$2292,14,0)</f>
        <v>8.1295000000000002</v>
      </c>
      <c r="Q21" s="66">
        <f t="shared" si="7"/>
        <v>6</v>
      </c>
      <c r="R21" s="65">
        <f>VLOOKUP($A21,'Return Data'!$B$7:$R$2292,16,0)</f>
        <v>7.8567</v>
      </c>
      <c r="S21" s="67">
        <f t="shared" si="6"/>
        <v>16</v>
      </c>
    </row>
    <row r="22" spans="1:19" x14ac:dyDescent="0.3">
      <c r="A22" s="82" t="s">
        <v>634</v>
      </c>
      <c r="B22" s="64">
        <f>VLOOKUP($A22,'Return Data'!$B$7:$R$2292,3,0)</f>
        <v>44616</v>
      </c>
      <c r="C22" s="65">
        <f>VLOOKUP($A22,'Return Data'!$B$7:$R$2292,4,0)</f>
        <v>12.7256</v>
      </c>
      <c r="D22" s="65">
        <f>VLOOKUP($A22,'Return Data'!$B$7:$R$2292,9,0)</f>
        <v>5.1856</v>
      </c>
      <c r="E22" s="66">
        <f t="shared" si="0"/>
        <v>10</v>
      </c>
      <c r="F22" s="65">
        <f>VLOOKUP($A22,'Return Data'!$B$7:$R$2292,10,0)</f>
        <v>3.4276</v>
      </c>
      <c r="G22" s="66">
        <f t="shared" si="1"/>
        <v>12</v>
      </c>
      <c r="H22" s="65">
        <f>VLOOKUP($A22,'Return Data'!$B$7:$R$2292,11,0)</f>
        <v>3.3784000000000001</v>
      </c>
      <c r="I22" s="66">
        <f t="shared" si="2"/>
        <v>12</v>
      </c>
      <c r="J22" s="65">
        <f>VLOOKUP($A22,'Return Data'!$B$7:$R$2292,12,0)</f>
        <v>3.9481000000000002</v>
      </c>
      <c r="K22" s="66">
        <f t="shared" si="3"/>
        <v>14</v>
      </c>
      <c r="L22" s="65">
        <f>VLOOKUP($A22,'Return Data'!$B$7:$R$2292,13,0)</f>
        <v>4.9109999999999996</v>
      </c>
      <c r="M22" s="66">
        <f t="shared" si="4"/>
        <v>15</v>
      </c>
      <c r="N22" s="65">
        <f>VLOOKUP($A22,'Return Data'!$B$7:$R$2292,17,0)</f>
        <v>6.3761000000000001</v>
      </c>
      <c r="O22" s="66">
        <f t="shared" si="5"/>
        <v>13</v>
      </c>
      <c r="P22" s="65"/>
      <c r="Q22" s="66"/>
      <c r="R22" s="65">
        <f>VLOOKUP($A22,'Return Data'!$B$7:$R$2292,16,0)</f>
        <v>8.1793999999999993</v>
      </c>
      <c r="S22" s="67">
        <f t="shared" si="6"/>
        <v>10</v>
      </c>
    </row>
    <row r="23" spans="1:19" x14ac:dyDescent="0.3">
      <c r="A23" s="82" t="s">
        <v>637</v>
      </c>
      <c r="B23" s="64">
        <f>VLOOKUP($A23,'Return Data'!$B$7:$R$2292,3,0)</f>
        <v>44616</v>
      </c>
      <c r="C23" s="65">
        <f>VLOOKUP($A23,'Return Data'!$B$7:$R$2292,4,0)</f>
        <v>33.339799999999997</v>
      </c>
      <c r="D23" s="65">
        <f>VLOOKUP($A23,'Return Data'!$B$7:$R$2292,9,0)</f>
        <v>4.6872999999999996</v>
      </c>
      <c r="E23" s="66">
        <f t="shared" si="0"/>
        <v>17</v>
      </c>
      <c r="F23" s="65">
        <f>VLOOKUP($A23,'Return Data'!$B$7:$R$2292,10,0)</f>
        <v>3.5562999999999998</v>
      </c>
      <c r="G23" s="66">
        <f t="shared" si="1"/>
        <v>9</v>
      </c>
      <c r="H23" s="65">
        <f>VLOOKUP($A23,'Return Data'!$B$7:$R$2292,11,0)</f>
        <v>2.9455</v>
      </c>
      <c r="I23" s="66">
        <f t="shared" si="2"/>
        <v>18</v>
      </c>
      <c r="J23" s="65">
        <f>VLOOKUP($A23,'Return Data'!$B$7:$R$2292,12,0)</f>
        <v>3.8405999999999998</v>
      </c>
      <c r="K23" s="66">
        <f t="shared" si="3"/>
        <v>16</v>
      </c>
      <c r="L23" s="65">
        <f>VLOOKUP($A23,'Return Data'!$B$7:$R$2292,13,0)</f>
        <v>5.1032000000000002</v>
      </c>
      <c r="M23" s="66">
        <f t="shared" si="4"/>
        <v>12</v>
      </c>
      <c r="N23" s="65">
        <f>VLOOKUP($A23,'Return Data'!$B$7:$R$2292,17,0)</f>
        <v>6.6387999999999998</v>
      </c>
      <c r="O23" s="66">
        <f t="shared" si="5"/>
        <v>9</v>
      </c>
      <c r="P23" s="65">
        <f>VLOOKUP($A23,'Return Data'!$B$7:$R$2292,14,0)</f>
        <v>8.5879999999999992</v>
      </c>
      <c r="Q23" s="66">
        <f>RANK(P23,P$8:P$26,0)</f>
        <v>2</v>
      </c>
      <c r="R23" s="65">
        <f>VLOOKUP($A23,'Return Data'!$B$7:$R$2292,16,0)</f>
        <v>7.9554</v>
      </c>
      <c r="S23" s="67">
        <f t="shared" si="6"/>
        <v>14</v>
      </c>
    </row>
    <row r="24" spans="1:19" x14ac:dyDescent="0.3">
      <c r="A24" s="82" t="s">
        <v>638</v>
      </c>
      <c r="B24" s="64">
        <f>VLOOKUP($A24,'Return Data'!$B$7:$R$2292,3,0)</f>
        <v>44601</v>
      </c>
      <c r="C24" s="65">
        <f>VLOOKUP($A24,'Return Data'!$B$7:$R$2292,4,0)</f>
        <v>433.47460000000001</v>
      </c>
      <c r="D24" s="65">
        <f>VLOOKUP($A24,'Return Data'!$B$7:$R$2292,9,0)</f>
        <v>6.9771999999999998</v>
      </c>
      <c r="E24" s="66">
        <f t="shared" si="0"/>
        <v>2</v>
      </c>
      <c r="F24" s="65">
        <f>VLOOKUP($A24,'Return Data'!$B$7:$R$2292,10,0)</f>
        <v>0.29630000000000001</v>
      </c>
      <c r="G24" s="66">
        <f t="shared" si="1"/>
        <v>19</v>
      </c>
      <c r="H24" s="65">
        <f>VLOOKUP($A24,'Return Data'!$B$7:$R$2292,11,0)</f>
        <v>231.17740000000001</v>
      </c>
      <c r="I24" s="66">
        <f t="shared" si="2"/>
        <v>1</v>
      </c>
      <c r="J24" s="65">
        <f>VLOOKUP($A24,'Return Data'!$B$7:$R$2292,12,0)</f>
        <v>153.0095</v>
      </c>
      <c r="K24" s="66">
        <f t="shared" si="3"/>
        <v>1</v>
      </c>
      <c r="L24" s="65">
        <f>VLOOKUP($A24,'Return Data'!$B$7:$R$2292,13,0)</f>
        <v>116.53870000000001</v>
      </c>
      <c r="M24" s="66">
        <f t="shared" si="4"/>
        <v>1</v>
      </c>
      <c r="N24" s="65"/>
      <c r="O24" s="66"/>
      <c r="P24" s="65"/>
      <c r="Q24" s="66"/>
      <c r="R24" s="65">
        <f>VLOOKUP($A24,'Return Data'!$B$7:$R$2292,16,0)</f>
        <v>22.616700000000002</v>
      </c>
      <c r="S24" s="67">
        <f t="shared" si="6"/>
        <v>1</v>
      </c>
    </row>
    <row r="25" spans="1:19" x14ac:dyDescent="0.3">
      <c r="A25" s="82" t="s">
        <v>640</v>
      </c>
      <c r="B25" s="64">
        <f>VLOOKUP($A25,'Return Data'!$B$7:$R$2292,3,0)</f>
        <v>44616</v>
      </c>
      <c r="C25" s="65">
        <f>VLOOKUP($A25,'Return Data'!$B$7:$R$2292,4,0)</f>
        <v>12.6241</v>
      </c>
      <c r="D25" s="65">
        <f>VLOOKUP($A25,'Return Data'!$B$7:$R$2292,9,0)</f>
        <v>6.6311999999999998</v>
      </c>
      <c r="E25" s="66">
        <f t="shared" si="0"/>
        <v>4</v>
      </c>
      <c r="F25" s="65">
        <f>VLOOKUP($A25,'Return Data'!$B$7:$R$2292,10,0)</f>
        <v>3.4714</v>
      </c>
      <c r="G25" s="66">
        <f t="shared" si="1"/>
        <v>10</v>
      </c>
      <c r="H25" s="65">
        <f>VLOOKUP($A25,'Return Data'!$B$7:$R$2292,11,0)</f>
        <v>3.1755</v>
      </c>
      <c r="I25" s="66">
        <f t="shared" si="2"/>
        <v>16</v>
      </c>
      <c r="J25" s="65">
        <f>VLOOKUP($A25,'Return Data'!$B$7:$R$2292,12,0)</f>
        <v>3.6747000000000001</v>
      </c>
      <c r="K25" s="66">
        <f t="shared" si="3"/>
        <v>17</v>
      </c>
      <c r="L25" s="65">
        <f>VLOOKUP($A25,'Return Data'!$B$7:$R$2292,13,0)</f>
        <v>5.2008000000000001</v>
      </c>
      <c r="M25" s="66">
        <f t="shared" si="4"/>
        <v>11</v>
      </c>
      <c r="N25" s="65">
        <f>VLOOKUP($A25,'Return Data'!$B$7:$R$2292,17,0)</f>
        <v>6.1001000000000003</v>
      </c>
      <c r="O25" s="66">
        <f>RANK(N25,N$8:N$26,0)</f>
        <v>15</v>
      </c>
      <c r="P25" s="65">
        <f>VLOOKUP($A25,'Return Data'!$B$7:$R$2292,14,0)</f>
        <v>6.1306000000000003</v>
      </c>
      <c r="Q25" s="66">
        <f t="shared" ref="Q25" si="8">RANK(P25,P$8:P$26,0)</f>
        <v>14</v>
      </c>
      <c r="R25" s="65">
        <f>VLOOKUP($A25,'Return Data'!$B$7:$R$2292,16,0)</f>
        <v>6.4001999999999999</v>
      </c>
      <c r="S25" s="67">
        <f t="shared" si="6"/>
        <v>19</v>
      </c>
    </row>
    <row r="26" spans="1:19" x14ac:dyDescent="0.3">
      <c r="A26" s="82" t="s">
        <v>642</v>
      </c>
      <c r="B26" s="64">
        <f>VLOOKUP($A26,'Return Data'!$B$7:$R$2292,3,0)</f>
        <v>44616</v>
      </c>
      <c r="C26" s="65">
        <f>VLOOKUP($A26,'Return Data'!$B$7:$R$2292,4,0)</f>
        <v>13.349</v>
      </c>
      <c r="D26" s="65">
        <f>VLOOKUP($A26,'Return Data'!$B$7:$R$2292,9,0)</f>
        <v>5.0936000000000003</v>
      </c>
      <c r="E26" s="66">
        <f t="shared" si="0"/>
        <v>13</v>
      </c>
      <c r="F26" s="65">
        <f>VLOOKUP($A26,'Return Data'!$B$7:$R$2292,10,0)</f>
        <v>3.4657</v>
      </c>
      <c r="G26" s="66">
        <f t="shared" si="1"/>
        <v>11</v>
      </c>
      <c r="H26" s="65">
        <f>VLOOKUP($A26,'Return Data'!$B$7:$R$2292,11,0)</f>
        <v>3.2395999999999998</v>
      </c>
      <c r="I26" s="66">
        <f t="shared" si="2"/>
        <v>14</v>
      </c>
      <c r="J26" s="65">
        <f>VLOOKUP($A26,'Return Data'!$B$7:$R$2292,12,0)</f>
        <v>4.0377999999999998</v>
      </c>
      <c r="K26" s="66">
        <f t="shared" si="3"/>
        <v>12</v>
      </c>
      <c r="L26" s="65">
        <f>VLOOKUP($A26,'Return Data'!$B$7:$R$2292,13,0)</f>
        <v>5.1010999999999997</v>
      </c>
      <c r="M26" s="66">
        <f t="shared" si="4"/>
        <v>13</v>
      </c>
      <c r="N26" s="65">
        <f>VLOOKUP($A26,'Return Data'!$B$7:$R$2292,17,0)</f>
        <v>6.4725999999999999</v>
      </c>
      <c r="O26" s="66">
        <f>RANK(N26,N$8:N$26,0)</f>
        <v>10</v>
      </c>
      <c r="P26" s="65"/>
      <c r="Q26" s="66"/>
      <c r="R26" s="65">
        <f>VLOOKUP($A26,'Return Data'!$B$7:$R$2292,16,0)</f>
        <v>8.4753000000000007</v>
      </c>
      <c r="S26" s="67">
        <f t="shared" si="6"/>
        <v>7</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5.5964999999999989</v>
      </c>
      <c r="E28" s="88"/>
      <c r="F28" s="89">
        <f>AVERAGE(F8:F26)</f>
        <v>3.1812526315789471</v>
      </c>
      <c r="G28" s="88"/>
      <c r="H28" s="89">
        <f>AVERAGE(H8:H26)</f>
        <v>15.499610526315788</v>
      </c>
      <c r="I28" s="88"/>
      <c r="J28" s="89">
        <f>AVERAGE(J8:J26)</f>
        <v>11.96384210526316</v>
      </c>
      <c r="K28" s="88"/>
      <c r="L28" s="89">
        <f>AVERAGE(L8:L26)</f>
        <v>11.101799999999999</v>
      </c>
      <c r="M28" s="88"/>
      <c r="N28" s="89">
        <f>AVERAGE(N8:N26)</f>
        <v>6.5823722222222223</v>
      </c>
      <c r="O28" s="88"/>
      <c r="P28" s="89">
        <f>AVERAGE(P8:P26)</f>
        <v>7.7893533333333336</v>
      </c>
      <c r="Q28" s="88"/>
      <c r="R28" s="89">
        <f>AVERAGE(R8:R26)</f>
        <v>8.8553210526315809</v>
      </c>
      <c r="S28" s="90"/>
    </row>
    <row r="29" spans="1:19" x14ac:dyDescent="0.3">
      <c r="A29" s="87" t="s">
        <v>28</v>
      </c>
      <c r="B29" s="88"/>
      <c r="C29" s="88"/>
      <c r="D29" s="89">
        <f>MIN(D8:D26)</f>
        <v>4.2287999999999997</v>
      </c>
      <c r="E29" s="88"/>
      <c r="F29" s="89">
        <f>MIN(F8:F26)</f>
        <v>0.29630000000000001</v>
      </c>
      <c r="G29" s="88"/>
      <c r="H29" s="89">
        <f>MIN(H8:H26)</f>
        <v>2.6339000000000001</v>
      </c>
      <c r="I29" s="88"/>
      <c r="J29" s="89">
        <f>MIN(J8:J26)</f>
        <v>3.5491000000000001</v>
      </c>
      <c r="K29" s="88"/>
      <c r="L29" s="89">
        <f>MIN(L8:L26)</f>
        <v>4.1557000000000004</v>
      </c>
      <c r="M29" s="88"/>
      <c r="N29" s="89">
        <f>MIN(N8:N26)</f>
        <v>5.7484999999999999</v>
      </c>
      <c r="O29" s="88"/>
      <c r="P29" s="89">
        <f>MIN(P8:P26)</f>
        <v>4.5162000000000004</v>
      </c>
      <c r="Q29" s="88"/>
      <c r="R29" s="89">
        <f>MIN(R8:R26)</f>
        <v>6.4001999999999999</v>
      </c>
      <c r="S29" s="90"/>
    </row>
    <row r="30" spans="1:19" ht="15" thickBot="1" x14ac:dyDescent="0.35">
      <c r="A30" s="91" t="s">
        <v>29</v>
      </c>
      <c r="B30" s="92"/>
      <c r="C30" s="92"/>
      <c r="D30" s="93">
        <f>MAX(D8:D26)</f>
        <v>7.6523000000000003</v>
      </c>
      <c r="E30" s="92"/>
      <c r="F30" s="93">
        <f>MAX(F8:F26)</f>
        <v>4.7743000000000002</v>
      </c>
      <c r="G30" s="92"/>
      <c r="H30" s="93">
        <f>MAX(H8:H26)</f>
        <v>231.17740000000001</v>
      </c>
      <c r="I30" s="92"/>
      <c r="J30" s="93">
        <f>MAX(J8:J26)</f>
        <v>153.0095</v>
      </c>
      <c r="K30" s="92"/>
      <c r="L30" s="93">
        <f>MAX(L8:L26)</f>
        <v>116.53870000000001</v>
      </c>
      <c r="M30" s="92"/>
      <c r="N30" s="93">
        <f>MAX(N8:N26)</f>
        <v>7.4204999999999997</v>
      </c>
      <c r="O30" s="92"/>
      <c r="P30" s="93">
        <f>MAX(P8:P26)</f>
        <v>9.9507999999999992</v>
      </c>
      <c r="Q30" s="92"/>
      <c r="R30" s="93">
        <f>MAX(R8:R26)</f>
        <v>22.616700000000002</v>
      </c>
      <c r="S30" s="94"/>
    </row>
    <row r="31" spans="1:19" x14ac:dyDescent="0.3">
      <c r="A31" s="112" t="s">
        <v>433</v>
      </c>
    </row>
    <row r="32" spans="1:19" x14ac:dyDescent="0.3">
      <c r="A32" s="14" t="s">
        <v>340</v>
      </c>
    </row>
  </sheetData>
  <sheetProtection algorithmName="SHA-512" hashValue="GKr4ljaym3ug8mE/5ixSVRJcgwH+/UvVfDZzqySnLd5oXVRDHASNqAkSBOC65JFHA4CPp9GJ5ivrCQOT9HpZHw==" saltValue="+I5XeLwWAeOpKfYfHE/c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44616</v>
      </c>
      <c r="C8" s="65">
        <f>VLOOKUP($A8,'Return Data'!$B$7:$R$2292,4,0)</f>
        <v>89.631500000000003</v>
      </c>
      <c r="D8" s="65">
        <f>VLOOKUP($A8,'Return Data'!$B$7:$R$2292,9,0)</f>
        <v>5.0236000000000001</v>
      </c>
      <c r="E8" s="66">
        <f t="shared" ref="E8:E26" si="0">RANK(D8,D$8:D$26,0)</f>
        <v>9</v>
      </c>
      <c r="F8" s="65">
        <f>VLOOKUP($A8,'Return Data'!$B$7:$R$2292,10,0)</f>
        <v>3.0459999999999998</v>
      </c>
      <c r="G8" s="66">
        <f t="shared" ref="G8:G26" si="1">RANK(F8,F$8:F$26,0)</f>
        <v>9</v>
      </c>
      <c r="H8" s="65">
        <f>VLOOKUP($A8,'Return Data'!$B$7:$R$2292,11,0)</f>
        <v>3.1690999999999998</v>
      </c>
      <c r="I8" s="66">
        <f t="shared" ref="I8:I26" si="2">RANK(H8,H$8:H$26,0)</f>
        <v>10</v>
      </c>
      <c r="J8" s="65">
        <f>VLOOKUP($A8,'Return Data'!$B$7:$R$2292,12,0)</f>
        <v>3.9982000000000002</v>
      </c>
      <c r="K8" s="66">
        <f t="shared" ref="K8:K26" si="3">RANK(J8,J$8:J$26,0)</f>
        <v>6</v>
      </c>
      <c r="L8" s="65">
        <f>VLOOKUP($A8,'Return Data'!$B$7:$R$2292,13,0)</f>
        <v>5.2413999999999996</v>
      </c>
      <c r="M8" s="66">
        <f t="shared" ref="M8" si="4">RANK(L8,L$8:L$26,0)</f>
        <v>6</v>
      </c>
      <c r="N8" s="65">
        <f>VLOOKUP($A8,'Return Data'!$B$7:$R$2292,17,0)</f>
        <v>7.1959</v>
      </c>
      <c r="O8" s="66">
        <f t="shared" ref="O8" si="5">RANK(N8,N$8:N$26,0)</f>
        <v>2</v>
      </c>
      <c r="P8" s="65">
        <f>VLOOKUP($A8,'Return Data'!$B$7:$R$2292,14,0)</f>
        <v>8.2271000000000001</v>
      </c>
      <c r="Q8" s="66">
        <f>RANK(P8,P$8:P$26,0)</f>
        <v>5</v>
      </c>
      <c r="R8" s="65">
        <f>VLOOKUP($A8,'Return Data'!$B$7:$R$2292,16,0)</f>
        <v>9.1698000000000004</v>
      </c>
      <c r="S8" s="67">
        <f t="shared" ref="S8" si="6">RANK(R8,R$8:R$26,0)</f>
        <v>2</v>
      </c>
    </row>
    <row r="9" spans="1:19" x14ac:dyDescent="0.3">
      <c r="A9" s="82" t="s">
        <v>610</v>
      </c>
      <c r="B9" s="64">
        <f>VLOOKUP($A9,'Return Data'!$B$7:$R$2292,3,0)</f>
        <v>44616</v>
      </c>
      <c r="C9" s="65">
        <f>VLOOKUP($A9,'Return Data'!$B$7:$R$2292,4,0)</f>
        <v>13.6952</v>
      </c>
      <c r="D9" s="65">
        <f>VLOOKUP($A9,'Return Data'!$B$7:$R$2292,9,0)</f>
        <v>4.1153000000000004</v>
      </c>
      <c r="E9" s="66">
        <f t="shared" si="0"/>
        <v>17</v>
      </c>
      <c r="F9" s="65">
        <f>VLOOKUP($A9,'Return Data'!$B$7:$R$2292,10,0)</f>
        <v>3.4098000000000002</v>
      </c>
      <c r="G9" s="66">
        <f t="shared" si="1"/>
        <v>4</v>
      </c>
      <c r="H9" s="65">
        <f>VLOOKUP($A9,'Return Data'!$B$7:$R$2292,11,0)</f>
        <v>3.2581000000000002</v>
      </c>
      <c r="I9" s="66">
        <f t="shared" si="2"/>
        <v>8</v>
      </c>
      <c r="J9" s="65">
        <f>VLOOKUP($A9,'Return Data'!$B$7:$R$2292,12,0)</f>
        <v>3.6791999999999998</v>
      </c>
      <c r="K9" s="66">
        <f t="shared" si="3"/>
        <v>9</v>
      </c>
      <c r="L9" s="65">
        <f>VLOOKUP($A9,'Return Data'!$B$7:$R$2292,13,0)</f>
        <v>4.6265999999999998</v>
      </c>
      <c r="M9" s="66">
        <f t="shared" ref="M9:M26" si="7">RANK(L9,L$8:L$26,0)</f>
        <v>14</v>
      </c>
      <c r="N9" s="65">
        <f>VLOOKUP($A9,'Return Data'!$B$7:$R$2292,17,0)</f>
        <v>6.6859999999999999</v>
      </c>
      <c r="O9" s="66">
        <f t="shared" ref="O9:O26" si="8">RANK(N9,N$8:N$26,0)</f>
        <v>5</v>
      </c>
      <c r="P9" s="65">
        <f>VLOOKUP($A9,'Return Data'!$B$7:$R$2292,14,0)</f>
        <v>6.8648999999999996</v>
      </c>
      <c r="Q9" s="66">
        <f t="shared" ref="Q9:Q26" si="9">RANK(P9,P$8:P$26,0)</f>
        <v>15</v>
      </c>
      <c r="R9" s="65">
        <f>VLOOKUP($A9,'Return Data'!$B$7:$R$2292,16,0)</f>
        <v>7.0404999999999998</v>
      </c>
      <c r="S9" s="67">
        <f t="shared" ref="S9:S26" si="10">RANK(R9,R$8:R$26,0)</f>
        <v>15</v>
      </c>
    </row>
    <row r="10" spans="1:19" x14ac:dyDescent="0.3">
      <c r="A10" s="82" t="s">
        <v>611</v>
      </c>
      <c r="B10" s="64">
        <f>VLOOKUP($A10,'Return Data'!$B$7:$R$2292,3,0)</f>
        <v>44616</v>
      </c>
      <c r="C10" s="65">
        <f>VLOOKUP($A10,'Return Data'!$B$7:$R$2292,4,0)</f>
        <v>22.328499999999998</v>
      </c>
      <c r="D10" s="65">
        <f>VLOOKUP($A10,'Return Data'!$B$7:$R$2292,9,0)</f>
        <v>6.4633000000000003</v>
      </c>
      <c r="E10" s="66">
        <f t="shared" si="0"/>
        <v>3</v>
      </c>
      <c r="F10" s="65">
        <f>VLOOKUP($A10,'Return Data'!$B$7:$R$2292,10,0)</f>
        <v>2.4744999999999999</v>
      </c>
      <c r="G10" s="66">
        <f t="shared" si="1"/>
        <v>15</v>
      </c>
      <c r="H10" s="65">
        <f>VLOOKUP($A10,'Return Data'!$B$7:$R$2292,11,0)</f>
        <v>2.1126999999999998</v>
      </c>
      <c r="I10" s="66">
        <f t="shared" si="2"/>
        <v>19</v>
      </c>
      <c r="J10" s="65">
        <f>VLOOKUP($A10,'Return Data'!$B$7:$R$2292,12,0)</f>
        <v>2.9127999999999998</v>
      </c>
      <c r="K10" s="66">
        <f t="shared" si="3"/>
        <v>19</v>
      </c>
      <c r="L10" s="65">
        <f>VLOOKUP($A10,'Return Data'!$B$7:$R$2292,13,0)</f>
        <v>3.6726999999999999</v>
      </c>
      <c r="M10" s="66">
        <f t="shared" si="7"/>
        <v>19</v>
      </c>
      <c r="N10" s="65">
        <f>VLOOKUP($A10,'Return Data'!$B$7:$R$2292,17,0)</f>
        <v>5.1501999999999999</v>
      </c>
      <c r="O10" s="66">
        <f t="shared" si="8"/>
        <v>19</v>
      </c>
      <c r="P10" s="65">
        <f>VLOOKUP($A10,'Return Data'!$B$7:$R$2292,14,0)</f>
        <v>3.9721000000000002</v>
      </c>
      <c r="Q10" s="66">
        <f t="shared" si="9"/>
        <v>17</v>
      </c>
      <c r="R10" s="65">
        <f>VLOOKUP($A10,'Return Data'!$B$7:$R$2292,16,0)</f>
        <v>6.2237999999999998</v>
      </c>
      <c r="S10" s="67">
        <f t="shared" si="10"/>
        <v>18</v>
      </c>
    </row>
    <row r="11" spans="1:19" x14ac:dyDescent="0.3">
      <c r="A11" s="82" t="s">
        <v>614</v>
      </c>
      <c r="B11" s="64">
        <f>VLOOKUP($A11,'Return Data'!$B$7:$R$2292,3,0)</f>
        <v>44616</v>
      </c>
      <c r="C11" s="65">
        <f>VLOOKUP($A11,'Return Data'!$B$7:$R$2292,4,0)</f>
        <v>17.927900000000001</v>
      </c>
      <c r="D11" s="65">
        <f>VLOOKUP($A11,'Return Data'!$B$7:$R$2292,9,0)</f>
        <v>4.1917999999999997</v>
      </c>
      <c r="E11" s="66">
        <f t="shared" si="0"/>
        <v>16</v>
      </c>
      <c r="F11" s="65">
        <f>VLOOKUP($A11,'Return Data'!$B$7:$R$2292,10,0)</f>
        <v>2.9045999999999998</v>
      </c>
      <c r="G11" s="66">
        <f t="shared" si="1"/>
        <v>12</v>
      </c>
      <c r="H11" s="65">
        <f>VLOOKUP($A11,'Return Data'!$B$7:$R$2292,11,0)</f>
        <v>2.3784000000000001</v>
      </c>
      <c r="I11" s="66">
        <f t="shared" si="2"/>
        <v>18</v>
      </c>
      <c r="J11" s="65">
        <f>VLOOKUP($A11,'Return Data'!$B$7:$R$2292,12,0)</f>
        <v>2.9964</v>
      </c>
      <c r="K11" s="66">
        <f t="shared" si="3"/>
        <v>18</v>
      </c>
      <c r="L11" s="65">
        <f>VLOOKUP($A11,'Return Data'!$B$7:$R$2292,13,0)</f>
        <v>4.2096</v>
      </c>
      <c r="M11" s="66">
        <f t="shared" si="7"/>
        <v>17</v>
      </c>
      <c r="N11" s="65">
        <f>VLOOKUP($A11,'Return Data'!$B$7:$R$2292,17,0)</f>
        <v>5.4984000000000002</v>
      </c>
      <c r="O11" s="66">
        <f t="shared" si="8"/>
        <v>17</v>
      </c>
      <c r="P11" s="65">
        <f>VLOOKUP($A11,'Return Data'!$B$7:$R$2292,14,0)</f>
        <v>6.9814999999999996</v>
      </c>
      <c r="Q11" s="66">
        <f t="shared" si="9"/>
        <v>14</v>
      </c>
      <c r="R11" s="65">
        <f>VLOOKUP($A11,'Return Data'!$B$7:$R$2292,16,0)</f>
        <v>7.5193000000000003</v>
      </c>
      <c r="S11" s="67">
        <f t="shared" si="10"/>
        <v>11</v>
      </c>
    </row>
    <row r="12" spans="1:19" x14ac:dyDescent="0.3">
      <c r="A12" s="82" t="s">
        <v>616</v>
      </c>
      <c r="B12" s="64">
        <f>VLOOKUP($A12,'Return Data'!$B$7:$R$2292,3,0)</f>
        <v>44616</v>
      </c>
      <c r="C12" s="65">
        <f>VLOOKUP($A12,'Return Data'!$B$7:$R$2292,4,0)</f>
        <v>13.1454</v>
      </c>
      <c r="D12" s="65">
        <f>VLOOKUP($A12,'Return Data'!$B$7:$R$2292,9,0)</f>
        <v>6.1947999999999999</v>
      </c>
      <c r="E12" s="66">
        <f t="shared" si="0"/>
        <v>4</v>
      </c>
      <c r="F12" s="65">
        <f>VLOOKUP($A12,'Return Data'!$B$7:$R$2292,10,0)</f>
        <v>3.8180999999999998</v>
      </c>
      <c r="G12" s="66">
        <f t="shared" si="1"/>
        <v>2</v>
      </c>
      <c r="H12" s="65">
        <f>VLOOKUP($A12,'Return Data'!$B$7:$R$2292,11,0)</f>
        <v>3.4342000000000001</v>
      </c>
      <c r="I12" s="66">
        <f t="shared" si="2"/>
        <v>4</v>
      </c>
      <c r="J12" s="65">
        <f>VLOOKUP($A12,'Return Data'!$B$7:$R$2292,12,0)</f>
        <v>3.6089000000000002</v>
      </c>
      <c r="K12" s="66">
        <f t="shared" si="3"/>
        <v>13</v>
      </c>
      <c r="L12" s="65">
        <f>VLOOKUP($A12,'Return Data'!$B$7:$R$2292,13,0)</f>
        <v>3.8923999999999999</v>
      </c>
      <c r="M12" s="66">
        <f t="shared" si="7"/>
        <v>18</v>
      </c>
      <c r="N12" s="65">
        <f>VLOOKUP($A12,'Return Data'!$B$7:$R$2292,17,0)</f>
        <v>5.7843</v>
      </c>
      <c r="O12" s="66">
        <f t="shared" si="8"/>
        <v>16</v>
      </c>
      <c r="P12" s="65">
        <f>VLOOKUP($A12,'Return Data'!$B$7:$R$2292,14,0)</f>
        <v>7.6033999999999997</v>
      </c>
      <c r="Q12" s="66">
        <f t="shared" si="9"/>
        <v>9</v>
      </c>
      <c r="R12" s="65">
        <f>VLOOKUP($A12,'Return Data'!$B$7:$R$2292,16,0)</f>
        <v>8.2242999999999995</v>
      </c>
      <c r="S12" s="67">
        <f t="shared" si="10"/>
        <v>5</v>
      </c>
    </row>
    <row r="13" spans="1:19" x14ac:dyDescent="0.3">
      <c r="A13" s="82" t="s">
        <v>619</v>
      </c>
      <c r="B13" s="64">
        <f>VLOOKUP($A13,'Return Data'!$B$7:$R$2292,3,0)</f>
        <v>44616</v>
      </c>
      <c r="C13" s="65">
        <f>VLOOKUP($A13,'Return Data'!$B$7:$R$2292,4,0)</f>
        <v>80.123199999999997</v>
      </c>
      <c r="D13" s="65">
        <f>VLOOKUP($A13,'Return Data'!$B$7:$R$2292,9,0)</f>
        <v>4.6383000000000001</v>
      </c>
      <c r="E13" s="66">
        <f t="shared" si="0"/>
        <v>13</v>
      </c>
      <c r="F13" s="65">
        <f>VLOOKUP($A13,'Return Data'!$B$7:$R$2292,10,0)</f>
        <v>3.1634000000000002</v>
      </c>
      <c r="G13" s="66">
        <f t="shared" si="1"/>
        <v>7</v>
      </c>
      <c r="H13" s="65">
        <f>VLOOKUP($A13,'Return Data'!$B$7:$R$2292,11,0)</f>
        <v>3.1764999999999999</v>
      </c>
      <c r="I13" s="66">
        <f t="shared" si="2"/>
        <v>9</v>
      </c>
      <c r="J13" s="65">
        <f>VLOOKUP($A13,'Return Data'!$B$7:$R$2292,12,0)</f>
        <v>3.6385000000000001</v>
      </c>
      <c r="K13" s="66">
        <f t="shared" si="3"/>
        <v>12</v>
      </c>
      <c r="L13" s="65">
        <f>VLOOKUP($A13,'Return Data'!$B$7:$R$2292,13,0)</f>
        <v>4.7401999999999997</v>
      </c>
      <c r="M13" s="66">
        <f t="shared" si="7"/>
        <v>12</v>
      </c>
      <c r="N13" s="65">
        <f>VLOOKUP($A13,'Return Data'!$B$7:$R$2292,17,0)</f>
        <v>5.1657999999999999</v>
      </c>
      <c r="O13" s="66">
        <f t="shared" si="8"/>
        <v>18</v>
      </c>
      <c r="P13" s="65">
        <f>VLOOKUP($A13,'Return Data'!$B$7:$R$2292,14,0)</f>
        <v>7.1265000000000001</v>
      </c>
      <c r="Q13" s="66">
        <f t="shared" si="9"/>
        <v>12</v>
      </c>
      <c r="R13" s="65">
        <f>VLOOKUP($A13,'Return Data'!$B$7:$R$2292,16,0)</f>
        <v>8.7936999999999994</v>
      </c>
      <c r="S13" s="67">
        <f t="shared" si="10"/>
        <v>3</v>
      </c>
    </row>
    <row r="14" spans="1:19" x14ac:dyDescent="0.3">
      <c r="A14" s="82" t="s">
        <v>622</v>
      </c>
      <c r="B14" s="64">
        <f>VLOOKUP($A14,'Return Data'!$B$7:$R$2292,3,0)</f>
        <v>44616</v>
      </c>
      <c r="C14" s="65">
        <f>VLOOKUP($A14,'Return Data'!$B$7:$R$2292,4,0)</f>
        <v>26.015899999999998</v>
      </c>
      <c r="D14" s="65">
        <f>VLOOKUP($A14,'Return Data'!$B$7:$R$2292,9,0)</f>
        <v>4.8670999999999998</v>
      </c>
      <c r="E14" s="66">
        <f t="shared" si="0"/>
        <v>10</v>
      </c>
      <c r="F14" s="65">
        <f>VLOOKUP($A14,'Return Data'!$B$7:$R$2292,10,0)</f>
        <v>2.1882000000000001</v>
      </c>
      <c r="G14" s="66">
        <f t="shared" si="1"/>
        <v>16</v>
      </c>
      <c r="H14" s="65">
        <f>VLOOKUP($A14,'Return Data'!$B$7:$R$2292,11,0)</f>
        <v>3.3203999999999998</v>
      </c>
      <c r="I14" s="66">
        <f t="shared" si="2"/>
        <v>7</v>
      </c>
      <c r="J14" s="65">
        <f>VLOOKUP($A14,'Return Data'!$B$7:$R$2292,12,0)</f>
        <v>4.0065</v>
      </c>
      <c r="K14" s="66">
        <f t="shared" si="3"/>
        <v>5</v>
      </c>
      <c r="L14" s="65">
        <f>VLOOKUP($A14,'Return Data'!$B$7:$R$2292,13,0)</f>
        <v>5.2801999999999998</v>
      </c>
      <c r="M14" s="66">
        <f t="shared" si="7"/>
        <v>5</v>
      </c>
      <c r="N14" s="65">
        <f>VLOOKUP($A14,'Return Data'!$B$7:$R$2292,17,0)</f>
        <v>6.8605</v>
      </c>
      <c r="O14" s="66">
        <f t="shared" si="8"/>
        <v>4</v>
      </c>
      <c r="P14" s="65">
        <f>VLOOKUP($A14,'Return Data'!$B$7:$R$2292,14,0)</f>
        <v>8.3285</v>
      </c>
      <c r="Q14" s="66">
        <f t="shared" si="9"/>
        <v>3</v>
      </c>
      <c r="R14" s="65">
        <f>VLOOKUP($A14,'Return Data'!$B$7:$R$2292,16,0)</f>
        <v>8.5411999999999999</v>
      </c>
      <c r="S14" s="67">
        <f t="shared" si="10"/>
        <v>4</v>
      </c>
    </row>
    <row r="15" spans="1:19" x14ac:dyDescent="0.3">
      <c r="A15" s="82" t="s">
        <v>624</v>
      </c>
      <c r="B15" s="64">
        <f>VLOOKUP($A15,'Return Data'!$B$7:$R$2292,3,0)</f>
        <v>44616</v>
      </c>
      <c r="C15" s="65">
        <f>VLOOKUP($A15,'Return Data'!$B$7:$R$2292,4,0)</f>
        <v>23.563099999999999</v>
      </c>
      <c r="D15" s="65">
        <f>VLOOKUP($A15,'Return Data'!$B$7:$R$2292,9,0)</f>
        <v>4.4691000000000001</v>
      </c>
      <c r="E15" s="66">
        <f t="shared" si="0"/>
        <v>14</v>
      </c>
      <c r="F15" s="65">
        <f>VLOOKUP($A15,'Return Data'!$B$7:$R$2292,10,0)</f>
        <v>1.3177000000000001</v>
      </c>
      <c r="G15" s="66">
        <f t="shared" si="1"/>
        <v>18</v>
      </c>
      <c r="H15" s="65">
        <f>VLOOKUP($A15,'Return Data'!$B$7:$R$2292,11,0)</f>
        <v>3.3612000000000002</v>
      </c>
      <c r="I15" s="66">
        <f t="shared" si="2"/>
        <v>5</v>
      </c>
      <c r="J15" s="65">
        <f>VLOOKUP($A15,'Return Data'!$B$7:$R$2292,12,0)</f>
        <v>3.7789000000000001</v>
      </c>
      <c r="K15" s="66">
        <f t="shared" si="3"/>
        <v>8</v>
      </c>
      <c r="L15" s="65">
        <f>VLOOKUP($A15,'Return Data'!$B$7:$R$2292,13,0)</f>
        <v>4.5575999999999999</v>
      </c>
      <c r="M15" s="66">
        <f t="shared" si="7"/>
        <v>15</v>
      </c>
      <c r="N15" s="65">
        <f>VLOOKUP($A15,'Return Data'!$B$7:$R$2292,17,0)</f>
        <v>6.4535</v>
      </c>
      <c r="O15" s="66">
        <f t="shared" si="8"/>
        <v>7</v>
      </c>
      <c r="P15" s="65">
        <f>VLOOKUP($A15,'Return Data'!$B$7:$R$2292,14,0)</f>
        <v>7.7839</v>
      </c>
      <c r="Q15" s="66">
        <f t="shared" si="9"/>
        <v>6</v>
      </c>
      <c r="R15" s="65">
        <f>VLOOKUP($A15,'Return Data'!$B$7:$R$2292,16,0)</f>
        <v>7.0693000000000001</v>
      </c>
      <c r="S15" s="67">
        <f t="shared" si="10"/>
        <v>14</v>
      </c>
    </row>
    <row r="16" spans="1:19" x14ac:dyDescent="0.3">
      <c r="A16" s="82" t="s">
        <v>627</v>
      </c>
      <c r="B16" s="64">
        <f>VLOOKUP($A16,'Return Data'!$B$7:$R$2292,3,0)</f>
        <v>44616</v>
      </c>
      <c r="C16" s="65">
        <f>VLOOKUP($A16,'Return Data'!$B$7:$R$2292,4,0)</f>
        <v>15.687799999999999</v>
      </c>
      <c r="D16" s="65">
        <f>VLOOKUP($A16,'Return Data'!$B$7:$R$2292,9,0)</f>
        <v>6.0198999999999998</v>
      </c>
      <c r="E16" s="66">
        <f t="shared" si="0"/>
        <v>6</v>
      </c>
      <c r="F16" s="65">
        <f>VLOOKUP($A16,'Return Data'!$B$7:$R$2292,10,0)</f>
        <v>3.4205999999999999</v>
      </c>
      <c r="G16" s="66">
        <f t="shared" si="1"/>
        <v>3</v>
      </c>
      <c r="H16" s="65">
        <f>VLOOKUP($A16,'Return Data'!$B$7:$R$2292,11,0)</f>
        <v>3.0989</v>
      </c>
      <c r="I16" s="66">
        <f t="shared" si="2"/>
        <v>11</v>
      </c>
      <c r="J16" s="65">
        <f>VLOOKUP($A16,'Return Data'!$B$7:$R$2292,12,0)</f>
        <v>3.8616999999999999</v>
      </c>
      <c r="K16" s="66">
        <f t="shared" si="3"/>
        <v>7</v>
      </c>
      <c r="L16" s="65">
        <f>VLOOKUP($A16,'Return Data'!$B$7:$R$2292,13,0)</f>
        <v>5.3635999999999999</v>
      </c>
      <c r="M16" s="66">
        <f t="shared" si="7"/>
        <v>4</v>
      </c>
      <c r="N16" s="65">
        <f>VLOOKUP($A16,'Return Data'!$B$7:$R$2292,17,0)</f>
        <v>6.9427000000000003</v>
      </c>
      <c r="O16" s="66">
        <f t="shared" si="8"/>
        <v>3</v>
      </c>
      <c r="P16" s="65">
        <f>VLOOKUP($A16,'Return Data'!$B$7:$R$2292,14,0)</f>
        <v>7.6176000000000004</v>
      </c>
      <c r="Q16" s="66">
        <f t="shared" si="9"/>
        <v>8</v>
      </c>
      <c r="R16" s="65">
        <f>VLOOKUP($A16,'Return Data'!$B$7:$R$2292,16,0)</f>
        <v>7.6310000000000002</v>
      </c>
      <c r="S16" s="67">
        <f t="shared" si="10"/>
        <v>9</v>
      </c>
    </row>
    <row r="17" spans="1:19" x14ac:dyDescent="0.3">
      <c r="A17" s="82" t="s">
        <v>628</v>
      </c>
      <c r="B17" s="64">
        <f>VLOOKUP($A17,'Return Data'!$B$7:$R$2292,3,0)</f>
        <v>44616</v>
      </c>
      <c r="C17" s="65">
        <f>VLOOKUP($A17,'Return Data'!$B$7:$R$2292,4,0)</f>
        <v>2574.5403000000001</v>
      </c>
      <c r="D17" s="65">
        <f>VLOOKUP($A17,'Return Data'!$B$7:$R$2292,9,0)</f>
        <v>5.2408999999999999</v>
      </c>
      <c r="E17" s="66">
        <f t="shared" si="0"/>
        <v>8</v>
      </c>
      <c r="F17" s="65">
        <f>VLOOKUP($A17,'Return Data'!$B$7:$R$2292,10,0)</f>
        <v>3.1886000000000001</v>
      </c>
      <c r="G17" s="66">
        <f t="shared" si="1"/>
        <v>6</v>
      </c>
      <c r="H17" s="65">
        <f>VLOOKUP($A17,'Return Data'!$B$7:$R$2292,11,0)</f>
        <v>2.7814999999999999</v>
      </c>
      <c r="I17" s="66">
        <f t="shared" si="2"/>
        <v>16</v>
      </c>
      <c r="J17" s="65">
        <f>VLOOKUP($A17,'Return Data'!$B$7:$R$2292,12,0)</f>
        <v>3.5392999999999999</v>
      </c>
      <c r="K17" s="66">
        <f t="shared" si="3"/>
        <v>15</v>
      </c>
      <c r="L17" s="65">
        <f>VLOOKUP($A17,'Return Data'!$B$7:$R$2292,13,0)</f>
        <v>4.6368999999999998</v>
      </c>
      <c r="M17" s="66">
        <f t="shared" si="7"/>
        <v>13</v>
      </c>
      <c r="N17" s="65">
        <f>VLOOKUP($A17,'Return Data'!$B$7:$R$2292,17,0)</f>
        <v>5.9978999999999996</v>
      </c>
      <c r="O17" s="66">
        <f t="shared" si="8"/>
        <v>12</v>
      </c>
      <c r="P17" s="65">
        <f>VLOOKUP($A17,'Return Data'!$B$7:$R$2292,14,0)</f>
        <v>7.7817999999999996</v>
      </c>
      <c r="Q17" s="66">
        <f t="shared" si="9"/>
        <v>7</v>
      </c>
      <c r="R17" s="65">
        <f>VLOOKUP($A17,'Return Data'!$B$7:$R$2292,16,0)</f>
        <v>6.7032999999999996</v>
      </c>
      <c r="S17" s="67">
        <f t="shared" si="10"/>
        <v>17</v>
      </c>
    </row>
    <row r="18" spans="1:19" x14ac:dyDescent="0.3">
      <c r="A18" s="82" t="s">
        <v>630</v>
      </c>
      <c r="B18" s="64">
        <f>VLOOKUP($A18,'Return Data'!$B$7:$R$2292,3,0)</f>
        <v>44616</v>
      </c>
      <c r="C18" s="65">
        <f>VLOOKUP($A18,'Return Data'!$B$7:$R$2292,4,0)</f>
        <v>3021.4520000000002</v>
      </c>
      <c r="D18" s="65">
        <f>VLOOKUP($A18,'Return Data'!$B$7:$R$2292,9,0)</f>
        <v>3.8652000000000002</v>
      </c>
      <c r="E18" s="66">
        <f t="shared" si="0"/>
        <v>18</v>
      </c>
      <c r="F18" s="65">
        <f>VLOOKUP($A18,'Return Data'!$B$7:$R$2292,10,0)</f>
        <v>2.8014999999999999</v>
      </c>
      <c r="G18" s="66">
        <f t="shared" si="1"/>
        <v>13</v>
      </c>
      <c r="H18" s="65">
        <f>VLOOKUP($A18,'Return Data'!$B$7:$R$2292,11,0)</f>
        <v>3.3216000000000001</v>
      </c>
      <c r="I18" s="66">
        <f t="shared" si="2"/>
        <v>6</v>
      </c>
      <c r="J18" s="65">
        <f>VLOOKUP($A18,'Return Data'!$B$7:$R$2292,12,0)</f>
        <v>4.0603999999999996</v>
      </c>
      <c r="K18" s="66">
        <f t="shared" si="3"/>
        <v>4</v>
      </c>
      <c r="L18" s="65">
        <f>VLOOKUP($A18,'Return Data'!$B$7:$R$2292,13,0)</f>
        <v>5.0217000000000001</v>
      </c>
      <c r="M18" s="66">
        <f t="shared" si="7"/>
        <v>7</v>
      </c>
      <c r="N18" s="65">
        <f>VLOOKUP($A18,'Return Data'!$B$7:$R$2292,17,0)</f>
        <v>6.1166999999999998</v>
      </c>
      <c r="O18" s="66">
        <f t="shared" si="8"/>
        <v>11</v>
      </c>
      <c r="P18" s="65">
        <f>VLOOKUP($A18,'Return Data'!$B$7:$R$2292,14,0)</f>
        <v>7.3544</v>
      </c>
      <c r="Q18" s="66">
        <f t="shared" si="9"/>
        <v>10</v>
      </c>
      <c r="R18" s="65">
        <f>VLOOKUP($A18,'Return Data'!$B$7:$R$2292,16,0)</f>
        <v>7.9592000000000001</v>
      </c>
      <c r="S18" s="67">
        <f t="shared" si="10"/>
        <v>7</v>
      </c>
    </row>
    <row r="19" spans="1:19" x14ac:dyDescent="0.3">
      <c r="A19" s="82" t="s">
        <v>633</v>
      </c>
      <c r="B19" s="64">
        <f>VLOOKUP($A19,'Return Data'!$B$7:$R$2292,3,0)</f>
        <v>44616</v>
      </c>
      <c r="C19" s="65">
        <f>VLOOKUP($A19,'Return Data'!$B$7:$R$2292,4,0)</f>
        <v>59.464799999999997</v>
      </c>
      <c r="D19" s="65">
        <f>VLOOKUP($A19,'Return Data'!$B$7:$R$2292,9,0)</f>
        <v>7.3098000000000001</v>
      </c>
      <c r="E19" s="66">
        <f t="shared" si="0"/>
        <v>1</v>
      </c>
      <c r="F19" s="65">
        <f>VLOOKUP($A19,'Return Data'!$B$7:$R$2292,10,0)</f>
        <v>1.3737999999999999</v>
      </c>
      <c r="G19" s="66">
        <f t="shared" si="1"/>
        <v>17</v>
      </c>
      <c r="H19" s="65">
        <f>VLOOKUP($A19,'Return Data'!$B$7:$R$2292,11,0)</f>
        <v>4.3255999999999997</v>
      </c>
      <c r="I19" s="66">
        <f t="shared" si="2"/>
        <v>2</v>
      </c>
      <c r="J19" s="65">
        <f>VLOOKUP($A19,'Return Data'!$B$7:$R$2292,12,0)</f>
        <v>4.1555</v>
      </c>
      <c r="K19" s="66">
        <f t="shared" si="3"/>
        <v>3</v>
      </c>
      <c r="L19" s="65">
        <f>VLOOKUP($A19,'Return Data'!$B$7:$R$2292,13,0)</f>
        <v>6.1409000000000002</v>
      </c>
      <c r="M19" s="66">
        <f t="shared" si="7"/>
        <v>2</v>
      </c>
      <c r="N19" s="65">
        <f>VLOOKUP($A19,'Return Data'!$B$7:$R$2292,17,0)</f>
        <v>6.3490000000000002</v>
      </c>
      <c r="O19" s="66">
        <f t="shared" si="8"/>
        <v>9</v>
      </c>
      <c r="P19" s="65">
        <f>VLOOKUP($A19,'Return Data'!$B$7:$R$2292,14,0)</f>
        <v>9.5762</v>
      </c>
      <c r="Q19" s="66">
        <f t="shared" si="9"/>
        <v>1</v>
      </c>
      <c r="R19" s="65">
        <f>VLOOKUP($A19,'Return Data'!$B$7:$R$2292,16,0)</f>
        <v>7.4160000000000004</v>
      </c>
      <c r="S19" s="67">
        <f t="shared" si="10"/>
        <v>12</v>
      </c>
    </row>
    <row r="20" spans="1:19" x14ac:dyDescent="0.3">
      <c r="A20" s="116" t="s">
        <v>1723</v>
      </c>
      <c r="B20" s="64">
        <f>VLOOKUP($A20,'Return Data'!$B$7:$R$2292,3,0)</f>
        <v>44616</v>
      </c>
      <c r="C20" s="65">
        <f>VLOOKUP($A20,'Return Data'!$B$7:$R$2292,4,0)</f>
        <v>47.5854</v>
      </c>
      <c r="D20" s="65">
        <f>VLOOKUP($A20,'Return Data'!$B$7:$R$2292,9,0)</f>
        <v>5.7660999999999998</v>
      </c>
      <c r="E20" s="66">
        <f t="shared" si="0"/>
        <v>7</v>
      </c>
      <c r="F20" s="65">
        <f>VLOOKUP($A20,'Return Data'!$B$7:$R$2292,10,0)</f>
        <v>4.3994999999999997</v>
      </c>
      <c r="G20" s="66">
        <f t="shared" si="1"/>
        <v>1</v>
      </c>
      <c r="H20" s="65">
        <f>VLOOKUP($A20,'Return Data'!$B$7:$R$2292,11,0)</f>
        <v>3.972</v>
      </c>
      <c r="I20" s="66">
        <f t="shared" si="2"/>
        <v>3</v>
      </c>
      <c r="J20" s="65">
        <f>VLOOKUP($A20,'Return Data'!$B$7:$R$2292,12,0)</f>
        <v>4.8028000000000004</v>
      </c>
      <c r="K20" s="66">
        <f t="shared" si="3"/>
        <v>2</v>
      </c>
      <c r="L20" s="65">
        <f>VLOOKUP($A20,'Return Data'!$B$7:$R$2292,13,0)</f>
        <v>5.6280000000000001</v>
      </c>
      <c r="M20" s="66">
        <f t="shared" si="7"/>
        <v>3</v>
      </c>
      <c r="N20" s="65">
        <f>VLOOKUP($A20,'Return Data'!$B$7:$R$2292,17,0)</f>
        <v>6.4587000000000003</v>
      </c>
      <c r="O20" s="66">
        <f t="shared" si="8"/>
        <v>6</v>
      </c>
      <c r="P20" s="65">
        <f>VLOOKUP($A20,'Return Data'!$B$7:$R$2292,14,0)</f>
        <v>7.1056999999999997</v>
      </c>
      <c r="Q20" s="66">
        <f t="shared" si="9"/>
        <v>13</v>
      </c>
      <c r="R20" s="65">
        <f>VLOOKUP($A20,'Return Data'!$B$7:$R$2292,16,0)</f>
        <v>7.5396999999999998</v>
      </c>
      <c r="S20" s="67">
        <f t="shared" si="10"/>
        <v>10</v>
      </c>
    </row>
    <row r="21" spans="1:19" x14ac:dyDescent="0.3">
      <c r="A21" s="82" t="s">
        <v>2031</v>
      </c>
      <c r="B21" s="64">
        <f>VLOOKUP($A21,'Return Data'!$B$7:$R$2292,3,0)</f>
        <v>44616</v>
      </c>
      <c r="C21" s="65">
        <f>VLOOKUP($A21,'Return Data'!$B$7:$R$2292,4,0)</f>
        <v>35.135100000000001</v>
      </c>
      <c r="D21" s="65">
        <f>VLOOKUP($A21,'Return Data'!$B$7:$R$2292,9,0)</f>
        <v>3.7383000000000002</v>
      </c>
      <c r="E21" s="66">
        <f t="shared" si="0"/>
        <v>19</v>
      </c>
      <c r="F21" s="65">
        <f>VLOOKUP($A21,'Return Data'!$B$7:$R$2292,10,0)</f>
        <v>2.8008000000000002</v>
      </c>
      <c r="G21" s="66">
        <f t="shared" si="1"/>
        <v>14</v>
      </c>
      <c r="H21" s="65">
        <f>VLOOKUP($A21,'Return Data'!$B$7:$R$2292,11,0)</f>
        <v>2.8363999999999998</v>
      </c>
      <c r="I21" s="66">
        <f t="shared" si="2"/>
        <v>14</v>
      </c>
      <c r="J21" s="65">
        <f>VLOOKUP($A21,'Return Data'!$B$7:$R$2292,12,0)</f>
        <v>3.6505000000000001</v>
      </c>
      <c r="K21" s="66">
        <f t="shared" si="3"/>
        <v>11</v>
      </c>
      <c r="L21" s="65">
        <f>VLOOKUP($A21,'Return Data'!$B$7:$R$2292,13,0)</f>
        <v>4.8299000000000003</v>
      </c>
      <c r="M21" s="66">
        <f t="shared" si="7"/>
        <v>10</v>
      </c>
      <c r="N21" s="65">
        <f>VLOOKUP($A21,'Return Data'!$B$7:$R$2292,17,0)</f>
        <v>5.9070999999999998</v>
      </c>
      <c r="O21" s="66">
        <f t="shared" si="8"/>
        <v>13</v>
      </c>
      <c r="P21" s="65">
        <f>VLOOKUP($A21,'Return Data'!$B$7:$R$2292,14,0)</f>
        <v>7.2965</v>
      </c>
      <c r="Q21" s="66">
        <f t="shared" si="9"/>
        <v>11</v>
      </c>
      <c r="R21" s="65">
        <f>VLOOKUP($A21,'Return Data'!$B$7:$R$2292,16,0)</f>
        <v>6.8068999999999997</v>
      </c>
      <c r="S21" s="67">
        <f t="shared" si="10"/>
        <v>16</v>
      </c>
    </row>
    <row r="22" spans="1:19" x14ac:dyDescent="0.3">
      <c r="A22" s="82" t="s">
        <v>635</v>
      </c>
      <c r="B22" s="64">
        <f>VLOOKUP($A22,'Return Data'!$B$7:$R$2292,3,0)</f>
        <v>44616</v>
      </c>
      <c r="C22" s="65">
        <f>VLOOKUP($A22,'Return Data'!$B$7:$R$2292,4,0)</f>
        <v>12.536300000000001</v>
      </c>
      <c r="D22" s="65">
        <f>VLOOKUP($A22,'Return Data'!$B$7:$R$2292,9,0)</f>
        <v>4.7337999999999996</v>
      </c>
      <c r="E22" s="66">
        <f t="shared" si="0"/>
        <v>12</v>
      </c>
      <c r="F22" s="65">
        <f>VLOOKUP($A22,'Return Data'!$B$7:$R$2292,10,0)</f>
        <v>2.9748000000000001</v>
      </c>
      <c r="G22" s="66">
        <f t="shared" si="1"/>
        <v>11</v>
      </c>
      <c r="H22" s="65">
        <f>VLOOKUP($A22,'Return Data'!$B$7:$R$2292,11,0)</f>
        <v>2.9222999999999999</v>
      </c>
      <c r="I22" s="66">
        <f t="shared" si="2"/>
        <v>12</v>
      </c>
      <c r="J22" s="65">
        <f>VLOOKUP($A22,'Return Data'!$B$7:$R$2292,12,0)</f>
        <v>3.4841000000000002</v>
      </c>
      <c r="K22" s="66">
        <f t="shared" si="3"/>
        <v>16</v>
      </c>
      <c r="L22" s="65">
        <f>VLOOKUP($A22,'Return Data'!$B$7:$R$2292,13,0)</f>
        <v>4.4344000000000001</v>
      </c>
      <c r="M22" s="66">
        <f t="shared" si="7"/>
        <v>16</v>
      </c>
      <c r="N22" s="65">
        <f>VLOOKUP($A22,'Return Data'!$B$7:$R$2292,17,0)</f>
        <v>5.8701999999999996</v>
      </c>
      <c r="O22" s="66">
        <f t="shared" si="8"/>
        <v>14</v>
      </c>
      <c r="P22" s="65"/>
      <c r="Q22" s="66"/>
      <c r="R22" s="65">
        <f>VLOOKUP($A22,'Return Data'!$B$7:$R$2292,16,0)</f>
        <v>7.6517999999999997</v>
      </c>
      <c r="S22" s="67">
        <f t="shared" si="10"/>
        <v>8</v>
      </c>
    </row>
    <row r="23" spans="1:19" x14ac:dyDescent="0.3">
      <c r="A23" s="82" t="s">
        <v>636</v>
      </c>
      <c r="B23" s="64">
        <f>VLOOKUP($A23,'Return Data'!$B$7:$R$2292,3,0)</f>
        <v>44616</v>
      </c>
      <c r="C23" s="65">
        <f>VLOOKUP($A23,'Return Data'!$B$7:$R$2292,4,0)</f>
        <v>32.488599999999998</v>
      </c>
      <c r="D23" s="65">
        <f>VLOOKUP($A23,'Return Data'!$B$7:$R$2292,9,0)</f>
        <v>4.4307999999999996</v>
      </c>
      <c r="E23" s="66">
        <f t="shared" si="0"/>
        <v>15</v>
      </c>
      <c r="F23" s="65">
        <f>VLOOKUP($A23,'Return Data'!$B$7:$R$2292,10,0)</f>
        <v>3.2999000000000001</v>
      </c>
      <c r="G23" s="66">
        <f t="shared" si="1"/>
        <v>5</v>
      </c>
      <c r="H23" s="65">
        <f>VLOOKUP($A23,'Return Data'!$B$7:$R$2292,11,0)</f>
        <v>2.6877</v>
      </c>
      <c r="I23" s="66">
        <f t="shared" si="2"/>
        <v>17</v>
      </c>
      <c r="J23" s="65">
        <f>VLOOKUP($A23,'Return Data'!$B$7:$R$2292,12,0)</f>
        <v>3.5794999999999999</v>
      </c>
      <c r="K23" s="66">
        <f t="shared" si="3"/>
        <v>14</v>
      </c>
      <c r="L23" s="65">
        <f>VLOOKUP($A23,'Return Data'!$B$7:$R$2292,13,0)</f>
        <v>4.8346999999999998</v>
      </c>
      <c r="M23" s="66">
        <f t="shared" si="7"/>
        <v>9</v>
      </c>
      <c r="N23" s="65">
        <f>VLOOKUP($A23,'Return Data'!$B$7:$R$2292,17,0)</f>
        <v>6.3834999999999997</v>
      </c>
      <c r="O23" s="66">
        <f t="shared" si="8"/>
        <v>8</v>
      </c>
      <c r="P23" s="65">
        <f>VLOOKUP($A23,'Return Data'!$B$7:$R$2292,14,0)</f>
        <v>8.3368000000000002</v>
      </c>
      <c r="Q23" s="66">
        <f t="shared" si="9"/>
        <v>2</v>
      </c>
      <c r="R23" s="65">
        <f>VLOOKUP($A23,'Return Data'!$B$7:$R$2292,16,0)</f>
        <v>7.1059000000000001</v>
      </c>
      <c r="S23" s="67">
        <f t="shared" si="10"/>
        <v>13</v>
      </c>
    </row>
    <row r="24" spans="1:19" x14ac:dyDescent="0.3">
      <c r="A24" s="82" t="s">
        <v>639</v>
      </c>
      <c r="B24" s="64">
        <f>VLOOKUP($A24,'Return Data'!$B$7:$R$2292,3,0)</f>
        <v>44601</v>
      </c>
      <c r="C24" s="65">
        <f>VLOOKUP($A24,'Return Data'!$B$7:$R$2292,4,0)</f>
        <v>415.80889999999999</v>
      </c>
      <c r="D24" s="65">
        <f>VLOOKUP($A24,'Return Data'!$B$7:$R$2292,9,0)</f>
        <v>6.9774000000000003</v>
      </c>
      <c r="E24" s="66">
        <f t="shared" si="0"/>
        <v>2</v>
      </c>
      <c r="F24" s="65">
        <f>VLOOKUP($A24,'Return Data'!$B$7:$R$2292,10,0)</f>
        <v>0.2964</v>
      </c>
      <c r="G24" s="66">
        <f t="shared" si="1"/>
        <v>19</v>
      </c>
      <c r="H24" s="65">
        <f>VLOOKUP($A24,'Return Data'!$B$7:$R$2292,11,0)</f>
        <v>231.1773</v>
      </c>
      <c r="I24" s="66">
        <f t="shared" si="2"/>
        <v>1</v>
      </c>
      <c r="J24" s="65">
        <f>VLOOKUP($A24,'Return Data'!$B$7:$R$2292,12,0)</f>
        <v>153.0095</v>
      </c>
      <c r="K24" s="66">
        <f t="shared" si="3"/>
        <v>1</v>
      </c>
      <c r="L24" s="65">
        <f>VLOOKUP($A24,'Return Data'!$B$7:$R$2292,13,0)</f>
        <v>116.53870000000001</v>
      </c>
      <c r="M24" s="66">
        <f t="shared" si="7"/>
        <v>1</v>
      </c>
      <c r="N24" s="65">
        <f>VLOOKUP($A24,'Return Data'!$B$7:$R$2292,17,0)</f>
        <v>35.375799999999998</v>
      </c>
      <c r="O24" s="66">
        <f t="shared" si="8"/>
        <v>1</v>
      </c>
      <c r="P24" s="65"/>
      <c r="Q24" s="66"/>
      <c r="R24" s="65">
        <f>VLOOKUP($A24,'Return Data'!$B$7:$R$2292,16,0)</f>
        <v>22.616700000000002</v>
      </c>
      <c r="S24" s="67">
        <f t="shared" si="10"/>
        <v>1</v>
      </c>
    </row>
    <row r="25" spans="1:19" x14ac:dyDescent="0.3">
      <c r="A25" s="82" t="s">
        <v>641</v>
      </c>
      <c r="B25" s="64">
        <f>VLOOKUP($A25,'Return Data'!$B$7:$R$2292,3,0)</f>
        <v>44616</v>
      </c>
      <c r="C25" s="65">
        <f>VLOOKUP($A25,'Return Data'!$B$7:$R$2292,4,0)</f>
        <v>12.47</v>
      </c>
      <c r="D25" s="65">
        <f>VLOOKUP($A25,'Return Data'!$B$7:$R$2292,9,0)</f>
        <v>6.1599000000000004</v>
      </c>
      <c r="E25" s="66">
        <f t="shared" si="0"/>
        <v>5</v>
      </c>
      <c r="F25" s="65">
        <f>VLOOKUP($A25,'Return Data'!$B$7:$R$2292,10,0)</f>
        <v>3.0392000000000001</v>
      </c>
      <c r="G25" s="66">
        <f t="shared" si="1"/>
        <v>10</v>
      </c>
      <c r="H25" s="65">
        <f>VLOOKUP($A25,'Return Data'!$B$7:$R$2292,11,0)</f>
        <v>2.8088000000000002</v>
      </c>
      <c r="I25" s="66">
        <f t="shared" si="2"/>
        <v>15</v>
      </c>
      <c r="J25" s="65">
        <f>VLOOKUP($A25,'Return Data'!$B$7:$R$2292,12,0)</f>
        <v>3.3045</v>
      </c>
      <c r="K25" s="66">
        <f t="shared" si="3"/>
        <v>17</v>
      </c>
      <c r="L25" s="65">
        <f>VLOOKUP($A25,'Return Data'!$B$7:$R$2292,13,0)</f>
        <v>4.8489000000000004</v>
      </c>
      <c r="M25" s="66">
        <f t="shared" si="7"/>
        <v>8</v>
      </c>
      <c r="N25" s="65">
        <f>VLOOKUP($A25,'Return Data'!$B$7:$R$2292,17,0)</f>
        <v>5.7907000000000002</v>
      </c>
      <c r="O25" s="66">
        <f t="shared" si="8"/>
        <v>15</v>
      </c>
      <c r="P25" s="65">
        <f>VLOOKUP($A25,'Return Data'!$B$7:$R$2292,14,0)</f>
        <v>5.7767999999999997</v>
      </c>
      <c r="Q25" s="66">
        <f t="shared" si="9"/>
        <v>16</v>
      </c>
      <c r="R25" s="65">
        <f>VLOOKUP($A25,'Return Data'!$B$7:$R$2292,16,0)</f>
        <v>6.0529000000000002</v>
      </c>
      <c r="S25" s="67">
        <f t="shared" si="10"/>
        <v>19</v>
      </c>
    </row>
    <row r="26" spans="1:19" x14ac:dyDescent="0.3">
      <c r="A26" s="82" t="s">
        <v>643</v>
      </c>
      <c r="B26" s="64">
        <f>VLOOKUP($A26,'Return Data'!$B$7:$R$2292,3,0)</f>
        <v>44616</v>
      </c>
      <c r="C26" s="65">
        <f>VLOOKUP($A26,'Return Data'!$B$7:$R$2292,4,0)</f>
        <v>13.200100000000001</v>
      </c>
      <c r="D26" s="65">
        <f>VLOOKUP($A26,'Return Data'!$B$7:$R$2292,9,0)</f>
        <v>4.7374999999999998</v>
      </c>
      <c r="E26" s="66">
        <f t="shared" si="0"/>
        <v>11</v>
      </c>
      <c r="F26" s="65">
        <f>VLOOKUP($A26,'Return Data'!$B$7:$R$2292,10,0)</f>
        <v>3.1109</v>
      </c>
      <c r="G26" s="66">
        <f t="shared" si="1"/>
        <v>8</v>
      </c>
      <c r="H26" s="65">
        <f>VLOOKUP($A26,'Return Data'!$B$7:$R$2292,11,0)</f>
        <v>2.8877000000000002</v>
      </c>
      <c r="I26" s="66">
        <f t="shared" si="2"/>
        <v>13</v>
      </c>
      <c r="J26" s="65">
        <f>VLOOKUP($A26,'Return Data'!$B$7:$R$2292,12,0)</f>
        <v>3.6791999999999998</v>
      </c>
      <c r="K26" s="66">
        <f t="shared" si="3"/>
        <v>9</v>
      </c>
      <c r="L26" s="65">
        <f>VLOOKUP($A26,'Return Data'!$B$7:$R$2292,13,0)</f>
        <v>4.7526999999999999</v>
      </c>
      <c r="M26" s="66">
        <f t="shared" si="7"/>
        <v>11</v>
      </c>
      <c r="N26" s="65">
        <f>VLOOKUP($A26,'Return Data'!$B$7:$R$2292,17,0)</f>
        <v>6.1510999999999996</v>
      </c>
      <c r="O26" s="66">
        <f t="shared" si="8"/>
        <v>10</v>
      </c>
      <c r="P26" s="65">
        <f>VLOOKUP($A26,'Return Data'!$B$7:$R$2292,14,0)</f>
        <v>8.3282000000000007</v>
      </c>
      <c r="Q26" s="66">
        <f t="shared" si="9"/>
        <v>4</v>
      </c>
      <c r="R26" s="65">
        <f>VLOOKUP($A26,'Return Data'!$B$7:$R$2292,16,0)</f>
        <v>8.1332000000000004</v>
      </c>
      <c r="S26" s="67">
        <f t="shared" si="10"/>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5.2075210526315789</v>
      </c>
      <c r="E28" s="88"/>
      <c r="F28" s="89">
        <f>AVERAGE(F8:F26)</f>
        <v>2.7909631578947369</v>
      </c>
      <c r="G28" s="88"/>
      <c r="H28" s="89">
        <f>AVERAGE(H8:H26)</f>
        <v>15.106863157894736</v>
      </c>
      <c r="I28" s="88"/>
      <c r="J28" s="89">
        <f>AVERAGE(J8:J26)</f>
        <v>11.5656</v>
      </c>
      <c r="K28" s="88"/>
      <c r="L28" s="89">
        <f>AVERAGE(L8:L26)</f>
        <v>10.697426315789475</v>
      </c>
      <c r="M28" s="88"/>
      <c r="N28" s="89">
        <f>AVERAGE(N8:N26)</f>
        <v>7.6914736842105249</v>
      </c>
      <c r="O28" s="88"/>
      <c r="P28" s="89">
        <f>AVERAGE(P8:P26)</f>
        <v>7.4154058823529398</v>
      </c>
      <c r="Q28" s="88"/>
      <c r="R28" s="89">
        <f>AVERAGE(R8:R26)</f>
        <v>8.3262368421052617</v>
      </c>
      <c r="S28" s="90"/>
    </row>
    <row r="29" spans="1:19" x14ac:dyDescent="0.3">
      <c r="A29" s="87" t="s">
        <v>28</v>
      </c>
      <c r="B29" s="88"/>
      <c r="C29" s="88"/>
      <c r="D29" s="89">
        <f>MIN(D8:D26)</f>
        <v>3.7383000000000002</v>
      </c>
      <c r="E29" s="88"/>
      <c r="F29" s="89">
        <f>MIN(F8:F26)</f>
        <v>0.2964</v>
      </c>
      <c r="G29" s="88"/>
      <c r="H29" s="89">
        <f>MIN(H8:H26)</f>
        <v>2.1126999999999998</v>
      </c>
      <c r="I29" s="88"/>
      <c r="J29" s="89">
        <f>MIN(J8:J26)</f>
        <v>2.9127999999999998</v>
      </c>
      <c r="K29" s="88"/>
      <c r="L29" s="89">
        <f>MIN(L8:L26)</f>
        <v>3.6726999999999999</v>
      </c>
      <c r="M29" s="88"/>
      <c r="N29" s="89">
        <f>MIN(N8:N26)</f>
        <v>5.1501999999999999</v>
      </c>
      <c r="O29" s="88"/>
      <c r="P29" s="89">
        <f>MIN(P8:P26)</f>
        <v>3.9721000000000002</v>
      </c>
      <c r="Q29" s="88"/>
      <c r="R29" s="89">
        <f>MIN(R8:R26)</f>
        <v>6.0529000000000002</v>
      </c>
      <c r="S29" s="90"/>
    </row>
    <row r="30" spans="1:19" ht="15" thickBot="1" x14ac:dyDescent="0.35">
      <c r="A30" s="91" t="s">
        <v>29</v>
      </c>
      <c r="B30" s="92"/>
      <c r="C30" s="92"/>
      <c r="D30" s="93">
        <f>MAX(D8:D26)</f>
        <v>7.3098000000000001</v>
      </c>
      <c r="E30" s="92"/>
      <c r="F30" s="93">
        <f>MAX(F8:F26)</f>
        <v>4.3994999999999997</v>
      </c>
      <c r="G30" s="92"/>
      <c r="H30" s="93">
        <f>MAX(H8:H26)</f>
        <v>231.1773</v>
      </c>
      <c r="I30" s="92"/>
      <c r="J30" s="93">
        <f>MAX(J8:J26)</f>
        <v>153.0095</v>
      </c>
      <c r="K30" s="92"/>
      <c r="L30" s="93">
        <f>MAX(L8:L26)</f>
        <v>116.53870000000001</v>
      </c>
      <c r="M30" s="92"/>
      <c r="N30" s="93">
        <f>MAX(N8:N26)</f>
        <v>35.375799999999998</v>
      </c>
      <c r="O30" s="92"/>
      <c r="P30" s="93">
        <f>MAX(P8:P26)</f>
        <v>9.5762</v>
      </c>
      <c r="Q30" s="92"/>
      <c r="R30" s="93">
        <f>MAX(R8:R26)</f>
        <v>22.616700000000002</v>
      </c>
      <c r="S30" s="94"/>
    </row>
    <row r="31" spans="1:19" x14ac:dyDescent="0.3">
      <c r="A31" s="112" t="s">
        <v>433</v>
      </c>
    </row>
    <row r="32" spans="1:19" x14ac:dyDescent="0.3">
      <c r="A32" s="14" t="s">
        <v>340</v>
      </c>
    </row>
  </sheetData>
  <sheetProtection algorithmName="SHA-512" hashValue="hW5c69S2KqylBRtbUtQ8h0WXdqdmb/gdRg1F/nsxtssVI+8xW0v7MIia5ZJhfgNdnlBbxLKYdyTMWxeVM6g57Q==" saltValue="CzMj7KswmrrkSDA2x7FN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931</v>
      </c>
      <c r="B8" s="64">
        <f>VLOOKUP($A8,'Return Data'!$B$7:$R$2292,3,0)</f>
        <v>44616</v>
      </c>
      <c r="C8" s="65">
        <f>VLOOKUP($A8,'Return Data'!$B$7:$R$2292,4,0)</f>
        <v>317.22000000000003</v>
      </c>
      <c r="D8" s="65">
        <f>VLOOKUP($A8,'Return Data'!$B$7:$R$2292,10,0)</f>
        <v>-7.5186999999999999</v>
      </c>
      <c r="E8" s="66">
        <f t="shared" ref="E8:E36" si="0">RANK(D8,D$8:D$36,0)</f>
        <v>8</v>
      </c>
      <c r="F8" s="65">
        <f>VLOOKUP($A8,'Return Data'!$B$7:$R$2292,11,0)</f>
        <v>-2.1560000000000001</v>
      </c>
      <c r="G8" s="66">
        <f t="shared" ref="G8:G36" si="1">RANK(F8,F$8:F$36,0)</f>
        <v>13</v>
      </c>
      <c r="H8" s="65">
        <f>VLOOKUP($A8,'Return Data'!$B$7:$R$2292,12,0)</f>
        <v>7.9493999999999998</v>
      </c>
      <c r="I8" s="66">
        <f t="shared" ref="I8:I36" si="2">RANK(H8,H$8:H$36,0)</f>
        <v>9</v>
      </c>
      <c r="J8" s="65">
        <f>VLOOKUP($A8,'Return Data'!$B$7:$R$2292,13,0)</f>
        <v>10.410399999999999</v>
      </c>
      <c r="K8" s="66">
        <f t="shared" ref="K8:K36" si="3">RANK(J8,J$8:J$36,0)</f>
        <v>7</v>
      </c>
      <c r="L8" s="65">
        <f>VLOOKUP($A8,'Return Data'!$B$7:$R$2292,17,0)</f>
        <v>17.741900000000001</v>
      </c>
      <c r="M8" s="66">
        <f t="shared" ref="M8:M36" si="4">RANK(L8,L$8:L$36,0)</f>
        <v>5</v>
      </c>
      <c r="N8" s="65">
        <f>VLOOKUP($A8,'Return Data'!$B$7:$R$2292,14,0)</f>
        <v>14.751099999999999</v>
      </c>
      <c r="O8" s="66">
        <f t="shared" ref="O8:O26" si="5">RANK(N8,N$8:N$36,0)</f>
        <v>17</v>
      </c>
      <c r="P8" s="65">
        <f>VLOOKUP($A8,'Return Data'!$B$7:$R$2292,15,0)</f>
        <v>11.1191</v>
      </c>
      <c r="Q8" s="66">
        <f t="shared" ref="Q8:Q26" si="6">RANK(P8,P$8:P$36,0)</f>
        <v>17</v>
      </c>
      <c r="R8" s="65">
        <f>VLOOKUP($A8,'Return Data'!$B$7:$R$2292,16,0)</f>
        <v>19.395399999999999</v>
      </c>
      <c r="S8" s="67">
        <f t="shared" ref="S8:S36" si="7">RANK(R8,R$8:R$36,0)</f>
        <v>2</v>
      </c>
    </row>
    <row r="9" spans="1:20" x14ac:dyDescent="0.3">
      <c r="A9" s="63" t="s">
        <v>934</v>
      </c>
      <c r="B9" s="64">
        <f>VLOOKUP($A9,'Return Data'!$B$7:$R$2292,3,0)</f>
        <v>44616</v>
      </c>
      <c r="C9" s="65">
        <f>VLOOKUP($A9,'Return Data'!$B$7:$R$2292,4,0)</f>
        <v>42.33</v>
      </c>
      <c r="D9" s="65">
        <f>VLOOKUP($A9,'Return Data'!$B$7:$R$2292,10,0)</f>
        <v>-9.1631</v>
      </c>
      <c r="E9" s="66">
        <f t="shared" si="0"/>
        <v>26</v>
      </c>
      <c r="F9" s="65">
        <f>VLOOKUP($A9,'Return Data'!$B$7:$R$2292,11,0)</f>
        <v>-5.0045000000000002</v>
      </c>
      <c r="G9" s="66">
        <f t="shared" si="1"/>
        <v>27</v>
      </c>
      <c r="H9" s="65">
        <f>VLOOKUP($A9,'Return Data'!$B$7:$R$2292,12,0)</f>
        <v>5.5873999999999997</v>
      </c>
      <c r="I9" s="66">
        <f t="shared" si="2"/>
        <v>21</v>
      </c>
      <c r="J9" s="65">
        <f>VLOOKUP($A9,'Return Data'!$B$7:$R$2292,13,0)</f>
        <v>6.7861000000000002</v>
      </c>
      <c r="K9" s="66">
        <f t="shared" si="3"/>
        <v>19</v>
      </c>
      <c r="L9" s="65">
        <f>VLOOKUP($A9,'Return Data'!$B$7:$R$2292,17,0)</f>
        <v>13.392799999999999</v>
      </c>
      <c r="M9" s="66">
        <f t="shared" si="4"/>
        <v>24</v>
      </c>
      <c r="N9" s="65">
        <f>VLOOKUP($A9,'Return Data'!$B$7:$R$2292,14,0)</f>
        <v>16.424499999999998</v>
      </c>
      <c r="O9" s="66">
        <f t="shared" si="5"/>
        <v>6</v>
      </c>
      <c r="P9" s="65">
        <f>VLOOKUP($A9,'Return Data'!$B$7:$R$2292,15,0)</f>
        <v>15.9856</v>
      </c>
      <c r="Q9" s="66">
        <f t="shared" si="6"/>
        <v>1</v>
      </c>
      <c r="R9" s="65">
        <f>VLOOKUP($A9,'Return Data'!$B$7:$R$2292,16,0)</f>
        <v>12.615</v>
      </c>
      <c r="S9" s="67">
        <f t="shared" si="7"/>
        <v>16</v>
      </c>
    </row>
    <row r="10" spans="1:20" x14ac:dyDescent="0.3">
      <c r="A10" s="63" t="s">
        <v>935</v>
      </c>
      <c r="B10" s="64">
        <f>VLOOKUP($A10,'Return Data'!$B$7:$R$2292,3,0)</f>
        <v>44616</v>
      </c>
      <c r="C10" s="65">
        <f>VLOOKUP($A10,'Return Data'!$B$7:$R$2292,4,0)</f>
        <v>20.16</v>
      </c>
      <c r="D10" s="65">
        <f>VLOOKUP($A10,'Return Data'!$B$7:$R$2292,10,0)</f>
        <v>-7.5228999999999999</v>
      </c>
      <c r="E10" s="66">
        <f t="shared" si="0"/>
        <v>9</v>
      </c>
      <c r="F10" s="65">
        <f>VLOOKUP($A10,'Return Data'!$B$7:$R$2292,11,0)</f>
        <v>-4.5002000000000004</v>
      </c>
      <c r="G10" s="66">
        <f t="shared" si="1"/>
        <v>25</v>
      </c>
      <c r="H10" s="65">
        <f>VLOOKUP($A10,'Return Data'!$B$7:$R$2292,12,0)</f>
        <v>4.3478000000000003</v>
      </c>
      <c r="I10" s="66">
        <f t="shared" si="2"/>
        <v>24</v>
      </c>
      <c r="J10" s="65">
        <f>VLOOKUP($A10,'Return Data'!$B$7:$R$2292,13,0)</f>
        <v>5.8823999999999996</v>
      </c>
      <c r="K10" s="66">
        <f t="shared" si="3"/>
        <v>23</v>
      </c>
      <c r="L10" s="65">
        <f>VLOOKUP($A10,'Return Data'!$B$7:$R$2292,17,0)</f>
        <v>14.8797</v>
      </c>
      <c r="M10" s="66">
        <f t="shared" si="4"/>
        <v>20</v>
      </c>
      <c r="N10" s="65">
        <f>VLOOKUP($A10,'Return Data'!$B$7:$R$2292,14,0)</f>
        <v>14.1195</v>
      </c>
      <c r="O10" s="66">
        <f t="shared" si="5"/>
        <v>19</v>
      </c>
      <c r="P10" s="65">
        <f>VLOOKUP($A10,'Return Data'!$B$7:$R$2292,15,0)</f>
        <v>9.7405000000000008</v>
      </c>
      <c r="Q10" s="66">
        <f t="shared" si="6"/>
        <v>23</v>
      </c>
      <c r="R10" s="65">
        <f>VLOOKUP($A10,'Return Data'!$B$7:$R$2292,16,0)</f>
        <v>6.1837999999999997</v>
      </c>
      <c r="S10" s="67">
        <f t="shared" si="7"/>
        <v>29</v>
      </c>
    </row>
    <row r="11" spans="1:20" x14ac:dyDescent="0.3">
      <c r="A11" s="63" t="s">
        <v>937</v>
      </c>
      <c r="B11" s="64">
        <f>VLOOKUP($A11,'Return Data'!$B$7:$R$2292,3,0)</f>
        <v>44616</v>
      </c>
      <c r="C11" s="65">
        <f>VLOOKUP($A11,'Return Data'!$B$7:$R$2292,4,0)</f>
        <v>130.13999999999999</v>
      </c>
      <c r="D11" s="65">
        <f>VLOOKUP($A11,'Return Data'!$B$7:$R$2292,10,0)</f>
        <v>-7.2945000000000002</v>
      </c>
      <c r="E11" s="66">
        <f t="shared" si="0"/>
        <v>6</v>
      </c>
      <c r="F11" s="65">
        <f>VLOOKUP($A11,'Return Data'!$B$7:$R$2292,11,0)</f>
        <v>-1.9809000000000001</v>
      </c>
      <c r="G11" s="66">
        <f t="shared" si="1"/>
        <v>11</v>
      </c>
      <c r="H11" s="65">
        <f>VLOOKUP($A11,'Return Data'!$B$7:$R$2292,12,0)</f>
        <v>6.4104999999999999</v>
      </c>
      <c r="I11" s="66">
        <f t="shared" si="2"/>
        <v>15</v>
      </c>
      <c r="J11" s="65">
        <f>VLOOKUP($A11,'Return Data'!$B$7:$R$2292,13,0)</f>
        <v>7.2169999999999996</v>
      </c>
      <c r="K11" s="66">
        <f t="shared" si="3"/>
        <v>18</v>
      </c>
      <c r="L11" s="65">
        <f>VLOOKUP($A11,'Return Data'!$B$7:$R$2292,17,0)</f>
        <v>14.852499999999999</v>
      </c>
      <c r="M11" s="66">
        <f t="shared" si="4"/>
        <v>21</v>
      </c>
      <c r="N11" s="65">
        <f>VLOOKUP($A11,'Return Data'!$B$7:$R$2292,14,0)</f>
        <v>16.895099999999999</v>
      </c>
      <c r="O11" s="66">
        <f t="shared" si="5"/>
        <v>3</v>
      </c>
      <c r="P11" s="65">
        <f>VLOOKUP($A11,'Return Data'!$B$7:$R$2292,15,0)</f>
        <v>12.887600000000001</v>
      </c>
      <c r="Q11" s="66">
        <f t="shared" si="6"/>
        <v>7</v>
      </c>
      <c r="R11" s="65">
        <f>VLOOKUP($A11,'Return Data'!$B$7:$R$2292,16,0)</f>
        <v>15.857900000000001</v>
      </c>
      <c r="S11" s="67">
        <f t="shared" si="7"/>
        <v>9</v>
      </c>
    </row>
    <row r="12" spans="1:20" x14ac:dyDescent="0.3">
      <c r="A12" s="63" t="s">
        <v>940</v>
      </c>
      <c r="B12" s="64">
        <f>VLOOKUP($A12,'Return Data'!$B$7:$R$2292,3,0)</f>
        <v>44616</v>
      </c>
      <c r="C12" s="65">
        <f>VLOOKUP($A12,'Return Data'!$B$7:$R$2292,4,0)</f>
        <v>38.729999999999997</v>
      </c>
      <c r="D12" s="65">
        <f>VLOOKUP($A12,'Return Data'!$B$7:$R$2292,10,0)</f>
        <v>-6.9438000000000004</v>
      </c>
      <c r="E12" s="66">
        <f t="shared" si="0"/>
        <v>3</v>
      </c>
      <c r="F12" s="65">
        <f>VLOOKUP($A12,'Return Data'!$B$7:$R$2292,11,0)</f>
        <v>-3.1507999999999998</v>
      </c>
      <c r="G12" s="66">
        <f t="shared" si="1"/>
        <v>17</v>
      </c>
      <c r="H12" s="65">
        <f>VLOOKUP($A12,'Return Data'!$B$7:$R$2292,12,0)</f>
        <v>6.7824999999999998</v>
      </c>
      <c r="I12" s="66">
        <f t="shared" si="2"/>
        <v>12</v>
      </c>
      <c r="J12" s="65">
        <f>VLOOKUP($A12,'Return Data'!$B$7:$R$2292,13,0)</f>
        <v>8.3356999999999992</v>
      </c>
      <c r="K12" s="66">
        <f t="shared" si="3"/>
        <v>14</v>
      </c>
      <c r="L12" s="65">
        <f>VLOOKUP($A12,'Return Data'!$B$7:$R$2292,17,0)</f>
        <v>17.584</v>
      </c>
      <c r="M12" s="66">
        <f t="shared" si="4"/>
        <v>6</v>
      </c>
      <c r="N12" s="65">
        <f>VLOOKUP($A12,'Return Data'!$B$7:$R$2292,14,0)</f>
        <v>18.879899999999999</v>
      </c>
      <c r="O12" s="66">
        <f t="shared" si="5"/>
        <v>1</v>
      </c>
      <c r="P12" s="65">
        <f>VLOOKUP($A12,'Return Data'!$B$7:$R$2292,15,0)</f>
        <v>15.0489</v>
      </c>
      <c r="Q12" s="66">
        <f t="shared" si="6"/>
        <v>2</v>
      </c>
      <c r="R12" s="65">
        <f>VLOOKUP($A12,'Return Data'!$B$7:$R$2292,16,0)</f>
        <v>12.4686</v>
      </c>
      <c r="S12" s="67">
        <f t="shared" si="7"/>
        <v>17</v>
      </c>
    </row>
    <row r="13" spans="1:20" x14ac:dyDescent="0.3">
      <c r="A13" s="63" t="s">
        <v>942</v>
      </c>
      <c r="B13" s="64">
        <f>VLOOKUP($A13,'Return Data'!$B$7:$R$2292,3,0)</f>
        <v>44616</v>
      </c>
      <c r="C13" s="65">
        <f>VLOOKUP($A13,'Return Data'!$B$7:$R$2292,4,0)</f>
        <v>264.49299999999999</v>
      </c>
      <c r="D13" s="65">
        <f>VLOOKUP($A13,'Return Data'!$B$7:$R$2292,10,0)</f>
        <v>-8.8298000000000005</v>
      </c>
      <c r="E13" s="66">
        <f t="shared" si="0"/>
        <v>23</v>
      </c>
      <c r="F13" s="65">
        <f>VLOOKUP($A13,'Return Data'!$B$7:$R$2292,11,0)</f>
        <v>-8.4701000000000004</v>
      </c>
      <c r="G13" s="66">
        <f t="shared" si="1"/>
        <v>29</v>
      </c>
      <c r="H13" s="65">
        <f>VLOOKUP($A13,'Return Data'!$B$7:$R$2292,12,0)</f>
        <v>-1.8100000000000002E-2</v>
      </c>
      <c r="I13" s="66">
        <f t="shared" si="2"/>
        <v>28</v>
      </c>
      <c r="J13" s="65">
        <f>VLOOKUP($A13,'Return Data'!$B$7:$R$2292,13,0)</f>
        <v>4.0529000000000002</v>
      </c>
      <c r="K13" s="66">
        <f t="shared" si="3"/>
        <v>28</v>
      </c>
      <c r="L13" s="65">
        <f>VLOOKUP($A13,'Return Data'!$B$7:$R$2292,17,0)</f>
        <v>8.6401000000000003</v>
      </c>
      <c r="M13" s="66">
        <f t="shared" si="4"/>
        <v>29</v>
      </c>
      <c r="N13" s="65">
        <f>VLOOKUP($A13,'Return Data'!$B$7:$R$2292,14,0)</f>
        <v>11.716699999999999</v>
      </c>
      <c r="O13" s="66">
        <f t="shared" si="5"/>
        <v>26</v>
      </c>
      <c r="P13" s="65">
        <f>VLOOKUP($A13,'Return Data'!$B$7:$R$2292,15,0)</f>
        <v>8.5368999999999993</v>
      </c>
      <c r="Q13" s="66">
        <f t="shared" si="6"/>
        <v>26</v>
      </c>
      <c r="R13" s="65">
        <f>VLOOKUP($A13,'Return Data'!$B$7:$R$2292,16,0)</f>
        <v>18.839600000000001</v>
      </c>
      <c r="S13" s="67">
        <f t="shared" si="7"/>
        <v>6</v>
      </c>
    </row>
    <row r="14" spans="1:20" x14ac:dyDescent="0.3">
      <c r="A14" s="63" t="s">
        <v>943</v>
      </c>
      <c r="B14" s="64">
        <f>VLOOKUP($A14,'Return Data'!$B$7:$R$2292,3,0)</f>
        <v>44616</v>
      </c>
      <c r="C14" s="65">
        <f>VLOOKUP($A14,'Return Data'!$B$7:$R$2292,4,0)</f>
        <v>50.49</v>
      </c>
      <c r="D14" s="65">
        <f>VLOOKUP($A14,'Return Data'!$B$7:$R$2292,10,0)</f>
        <v>-7.5952000000000002</v>
      </c>
      <c r="E14" s="66">
        <f t="shared" si="0"/>
        <v>10</v>
      </c>
      <c r="F14" s="65">
        <f>VLOOKUP($A14,'Return Data'!$B$7:$R$2292,11,0)</f>
        <v>-3.7551999999999999</v>
      </c>
      <c r="G14" s="66">
        <f t="shared" si="1"/>
        <v>23</v>
      </c>
      <c r="H14" s="65">
        <f>VLOOKUP($A14,'Return Data'!$B$7:$R$2292,12,0)</f>
        <v>6.2946999999999997</v>
      </c>
      <c r="I14" s="66">
        <f t="shared" si="2"/>
        <v>16</v>
      </c>
      <c r="J14" s="65">
        <f>VLOOKUP($A14,'Return Data'!$B$7:$R$2292,13,0)</f>
        <v>7.3113999999999999</v>
      </c>
      <c r="K14" s="66">
        <f t="shared" si="3"/>
        <v>17</v>
      </c>
      <c r="L14" s="65">
        <f>VLOOKUP($A14,'Return Data'!$B$7:$R$2292,17,0)</f>
        <v>15.306800000000001</v>
      </c>
      <c r="M14" s="66">
        <f t="shared" si="4"/>
        <v>18</v>
      </c>
      <c r="N14" s="65">
        <f>VLOOKUP($A14,'Return Data'!$B$7:$R$2292,14,0)</f>
        <v>14.9308</v>
      </c>
      <c r="O14" s="66">
        <f t="shared" si="5"/>
        <v>15</v>
      </c>
      <c r="P14" s="65">
        <f>VLOOKUP($A14,'Return Data'!$B$7:$R$2292,15,0)</f>
        <v>12.946999999999999</v>
      </c>
      <c r="Q14" s="66">
        <f t="shared" si="6"/>
        <v>5</v>
      </c>
      <c r="R14" s="65">
        <f>VLOOKUP($A14,'Return Data'!$B$7:$R$2292,16,0)</f>
        <v>13.512600000000001</v>
      </c>
      <c r="S14" s="67">
        <f t="shared" si="7"/>
        <v>13</v>
      </c>
    </row>
    <row r="15" spans="1:20" x14ac:dyDescent="0.3">
      <c r="A15" s="63" t="s">
        <v>945</v>
      </c>
      <c r="B15" s="64">
        <f>VLOOKUP($A15,'Return Data'!$B$7:$R$2292,3,0)</f>
        <v>44616</v>
      </c>
      <c r="C15" s="65">
        <f>VLOOKUP($A15,'Return Data'!$B$7:$R$2292,4,0)</f>
        <v>1556.1461072781699</v>
      </c>
      <c r="D15" s="65">
        <f>VLOOKUP($A15,'Return Data'!$B$7:$R$2292,10,0)</f>
        <v>-9.9693000000000005</v>
      </c>
      <c r="E15" s="66">
        <f t="shared" si="0"/>
        <v>29</v>
      </c>
      <c r="F15" s="65">
        <f>VLOOKUP($A15,'Return Data'!$B$7:$R$2292,11,0)</f>
        <v>-3.3955000000000002</v>
      </c>
      <c r="G15" s="66">
        <f t="shared" si="1"/>
        <v>20</v>
      </c>
      <c r="H15" s="65">
        <f>VLOOKUP($A15,'Return Data'!$B$7:$R$2292,12,0)</f>
        <v>1.5589999999999999</v>
      </c>
      <c r="I15" s="66">
        <f t="shared" si="2"/>
        <v>27</v>
      </c>
      <c r="J15" s="65">
        <f>VLOOKUP($A15,'Return Data'!$B$7:$R$2292,13,0)</f>
        <v>5.2624000000000004</v>
      </c>
      <c r="K15" s="66">
        <f t="shared" si="3"/>
        <v>25</v>
      </c>
      <c r="L15" s="65">
        <f>VLOOKUP($A15,'Return Data'!$B$7:$R$2292,17,0)</f>
        <v>18.264700000000001</v>
      </c>
      <c r="M15" s="66">
        <f t="shared" si="4"/>
        <v>3</v>
      </c>
      <c r="N15" s="65">
        <f>VLOOKUP($A15,'Return Data'!$B$7:$R$2292,14,0)</f>
        <v>13.8354</v>
      </c>
      <c r="O15" s="66">
        <f t="shared" si="5"/>
        <v>20</v>
      </c>
      <c r="P15" s="65">
        <f>VLOOKUP($A15,'Return Data'!$B$7:$R$2292,15,0)</f>
        <v>10.025600000000001</v>
      </c>
      <c r="Q15" s="66">
        <f t="shared" si="6"/>
        <v>21</v>
      </c>
      <c r="R15" s="65">
        <f>VLOOKUP($A15,'Return Data'!$B$7:$R$2292,16,0)</f>
        <v>19.5609</v>
      </c>
      <c r="S15" s="67">
        <f t="shared" si="7"/>
        <v>1</v>
      </c>
    </row>
    <row r="16" spans="1:20" x14ac:dyDescent="0.3">
      <c r="A16" s="63" t="s">
        <v>947</v>
      </c>
      <c r="B16" s="64">
        <f>VLOOKUP($A16,'Return Data'!$B$7:$R$2292,3,0)</f>
        <v>44616</v>
      </c>
      <c r="C16" s="65">
        <f>VLOOKUP($A16,'Return Data'!$B$7:$R$2292,4,0)</f>
        <v>788.53882181042195</v>
      </c>
      <c r="D16" s="65">
        <f>VLOOKUP($A16,'Return Data'!$B$7:$R$2292,10,0)</f>
        <v>-6.4987000000000004</v>
      </c>
      <c r="E16" s="66">
        <f t="shared" si="0"/>
        <v>2</v>
      </c>
      <c r="F16" s="65">
        <f>VLOOKUP($A16,'Return Data'!$B$7:$R$2292,11,0)</f>
        <v>0.2445</v>
      </c>
      <c r="G16" s="66">
        <f t="shared" si="1"/>
        <v>2</v>
      </c>
      <c r="H16" s="65">
        <f>VLOOKUP($A16,'Return Data'!$B$7:$R$2292,12,0)</f>
        <v>5.665</v>
      </c>
      <c r="I16" s="66">
        <f t="shared" si="2"/>
        <v>19</v>
      </c>
      <c r="J16" s="65">
        <f>VLOOKUP($A16,'Return Data'!$B$7:$R$2292,13,0)</f>
        <v>7.6391999999999998</v>
      </c>
      <c r="K16" s="66">
        <f t="shared" si="3"/>
        <v>16</v>
      </c>
      <c r="L16" s="65">
        <f>VLOOKUP($A16,'Return Data'!$B$7:$R$2292,17,0)</f>
        <v>16.334299999999999</v>
      </c>
      <c r="M16" s="66">
        <f t="shared" si="4"/>
        <v>14</v>
      </c>
      <c r="N16" s="65">
        <f>VLOOKUP($A16,'Return Data'!$B$7:$R$2292,14,0)</f>
        <v>12.184200000000001</v>
      </c>
      <c r="O16" s="66">
        <f t="shared" si="5"/>
        <v>24</v>
      </c>
      <c r="P16" s="65">
        <f>VLOOKUP($A16,'Return Data'!$B$7:$R$2292,15,0)</f>
        <v>10.480499999999999</v>
      </c>
      <c r="Q16" s="66">
        <f t="shared" si="6"/>
        <v>19</v>
      </c>
      <c r="R16" s="65">
        <f>VLOOKUP($A16,'Return Data'!$B$7:$R$2292,16,0)</f>
        <v>18.6876</v>
      </c>
      <c r="S16" s="67">
        <f t="shared" si="7"/>
        <v>7</v>
      </c>
    </row>
    <row r="17" spans="1:19" x14ac:dyDescent="0.3">
      <c r="A17" s="63" t="s">
        <v>949</v>
      </c>
      <c r="B17" s="64">
        <f>VLOOKUP($A17,'Return Data'!$B$7:$R$2292,3,0)</f>
        <v>44616</v>
      </c>
      <c r="C17" s="65">
        <f>VLOOKUP($A17,'Return Data'!$B$7:$R$2292,4,0)</f>
        <v>294.2944</v>
      </c>
      <c r="D17" s="65">
        <f>VLOOKUP($A17,'Return Data'!$B$7:$R$2292,10,0)</f>
        <v>-7.2504999999999997</v>
      </c>
      <c r="E17" s="66">
        <f t="shared" si="0"/>
        <v>5</v>
      </c>
      <c r="F17" s="65">
        <f>VLOOKUP($A17,'Return Data'!$B$7:$R$2292,11,0)</f>
        <v>-3.3267000000000002</v>
      </c>
      <c r="G17" s="66">
        <f t="shared" si="1"/>
        <v>18</v>
      </c>
      <c r="H17" s="65">
        <f>VLOOKUP($A17,'Return Data'!$B$7:$R$2292,12,0)</f>
        <v>5.6017999999999999</v>
      </c>
      <c r="I17" s="66">
        <f t="shared" si="2"/>
        <v>20</v>
      </c>
      <c r="J17" s="65">
        <f>VLOOKUP($A17,'Return Data'!$B$7:$R$2292,13,0)</f>
        <v>5.2804000000000002</v>
      </c>
      <c r="K17" s="66">
        <f t="shared" si="3"/>
        <v>24</v>
      </c>
      <c r="L17" s="65">
        <f>VLOOKUP($A17,'Return Data'!$B$7:$R$2292,17,0)</f>
        <v>15.0488</v>
      </c>
      <c r="M17" s="66">
        <f t="shared" si="4"/>
        <v>19</v>
      </c>
      <c r="N17" s="65">
        <f>VLOOKUP($A17,'Return Data'!$B$7:$R$2292,14,0)</f>
        <v>14.895099999999999</v>
      </c>
      <c r="O17" s="66">
        <f t="shared" si="5"/>
        <v>16</v>
      </c>
      <c r="P17" s="65">
        <f>VLOOKUP($A17,'Return Data'!$B$7:$R$2292,15,0)</f>
        <v>11.497</v>
      </c>
      <c r="Q17" s="66">
        <f t="shared" si="6"/>
        <v>15</v>
      </c>
      <c r="R17" s="65">
        <f>VLOOKUP($A17,'Return Data'!$B$7:$R$2292,16,0)</f>
        <v>19.237200000000001</v>
      </c>
      <c r="S17" s="67">
        <f t="shared" si="7"/>
        <v>5</v>
      </c>
    </row>
    <row r="18" spans="1:19" x14ac:dyDescent="0.3">
      <c r="A18" s="63" t="s">
        <v>951</v>
      </c>
      <c r="B18" s="64">
        <f>VLOOKUP($A18,'Return Data'!$B$7:$R$2292,3,0)</f>
        <v>44616</v>
      </c>
      <c r="C18" s="65">
        <f>VLOOKUP($A18,'Return Data'!$B$7:$R$2292,4,0)</f>
        <v>61.93</v>
      </c>
      <c r="D18" s="65">
        <f>VLOOKUP($A18,'Return Data'!$B$7:$R$2292,10,0)</f>
        <v>-5.7525000000000004</v>
      </c>
      <c r="E18" s="66">
        <f t="shared" si="0"/>
        <v>1</v>
      </c>
      <c r="F18" s="65">
        <f>VLOOKUP($A18,'Return Data'!$B$7:$R$2292,11,0)</f>
        <v>1.3252999999999999</v>
      </c>
      <c r="G18" s="66">
        <f t="shared" si="1"/>
        <v>1</v>
      </c>
      <c r="H18" s="65">
        <f>VLOOKUP($A18,'Return Data'!$B$7:$R$2292,12,0)</f>
        <v>10.609</v>
      </c>
      <c r="I18" s="66">
        <f t="shared" si="2"/>
        <v>2</v>
      </c>
      <c r="J18" s="65">
        <f>VLOOKUP($A18,'Return Data'!$B$7:$R$2292,13,0)</f>
        <v>12.4773</v>
      </c>
      <c r="K18" s="66">
        <f t="shared" si="3"/>
        <v>3</v>
      </c>
      <c r="L18" s="65">
        <f>VLOOKUP($A18,'Return Data'!$B$7:$R$2292,17,0)</f>
        <v>19.5915</v>
      </c>
      <c r="M18" s="66">
        <f t="shared" si="4"/>
        <v>1</v>
      </c>
      <c r="N18" s="65">
        <f>VLOOKUP($A18,'Return Data'!$B$7:$R$2292,14,0)</f>
        <v>16.173300000000001</v>
      </c>
      <c r="O18" s="66">
        <f t="shared" si="5"/>
        <v>7</v>
      </c>
      <c r="P18" s="65">
        <f>VLOOKUP($A18,'Return Data'!$B$7:$R$2292,15,0)</f>
        <v>12.9132</v>
      </c>
      <c r="Q18" s="66">
        <f t="shared" si="6"/>
        <v>6</v>
      </c>
      <c r="R18" s="65">
        <f>VLOOKUP($A18,'Return Data'!$B$7:$R$2292,16,0)</f>
        <v>14.161899999999999</v>
      </c>
      <c r="S18" s="67">
        <f t="shared" si="7"/>
        <v>11</v>
      </c>
    </row>
    <row r="19" spans="1:19" x14ac:dyDescent="0.3">
      <c r="A19" s="63" t="s">
        <v>953</v>
      </c>
      <c r="B19" s="64">
        <f>VLOOKUP($A19,'Return Data'!$B$7:$R$2292,3,0)</f>
        <v>44616</v>
      </c>
      <c r="C19" s="65">
        <f>VLOOKUP($A19,'Return Data'!$B$7:$R$2292,4,0)</f>
        <v>36.53</v>
      </c>
      <c r="D19" s="65">
        <f>VLOOKUP($A19,'Return Data'!$B$7:$R$2292,10,0)</f>
        <v>-7.3312999999999997</v>
      </c>
      <c r="E19" s="66">
        <f t="shared" si="0"/>
        <v>7</v>
      </c>
      <c r="F19" s="65">
        <f>VLOOKUP($A19,'Return Data'!$B$7:$R$2292,11,0)</f>
        <v>-1.4035</v>
      </c>
      <c r="G19" s="66">
        <f t="shared" si="1"/>
        <v>5</v>
      </c>
      <c r="H19" s="65">
        <f>VLOOKUP($A19,'Return Data'!$B$7:$R$2292,12,0)</f>
        <v>9.4039999999999999</v>
      </c>
      <c r="I19" s="66">
        <f t="shared" si="2"/>
        <v>5</v>
      </c>
      <c r="J19" s="65">
        <f>VLOOKUP($A19,'Return Data'!$B$7:$R$2292,13,0)</f>
        <v>13.3416</v>
      </c>
      <c r="K19" s="66">
        <f t="shared" si="3"/>
        <v>2</v>
      </c>
      <c r="L19" s="65">
        <f>VLOOKUP($A19,'Return Data'!$B$7:$R$2292,17,0)</f>
        <v>18.870999999999999</v>
      </c>
      <c r="M19" s="66">
        <f t="shared" si="4"/>
        <v>2</v>
      </c>
      <c r="N19" s="65">
        <f>VLOOKUP($A19,'Return Data'!$B$7:$R$2292,14,0)</f>
        <v>18.058499999999999</v>
      </c>
      <c r="O19" s="66">
        <f t="shared" si="5"/>
        <v>2</v>
      </c>
      <c r="P19" s="65">
        <f>VLOOKUP($A19,'Return Data'!$B$7:$R$2292,15,0)</f>
        <v>11.726800000000001</v>
      </c>
      <c r="Q19" s="66">
        <f t="shared" si="6"/>
        <v>13</v>
      </c>
      <c r="R19" s="65">
        <f>VLOOKUP($A19,'Return Data'!$B$7:$R$2292,16,0)</f>
        <v>14.1546</v>
      </c>
      <c r="S19" s="67">
        <f t="shared" si="7"/>
        <v>12</v>
      </c>
    </row>
    <row r="20" spans="1:19" x14ac:dyDescent="0.3">
      <c r="A20" s="63" t="s">
        <v>956</v>
      </c>
      <c r="B20" s="64">
        <f>VLOOKUP($A20,'Return Data'!$B$7:$R$2292,3,0)</f>
        <v>44616</v>
      </c>
      <c r="C20" s="65">
        <f>VLOOKUP($A20,'Return Data'!$B$7:$R$2292,4,0)</f>
        <v>46.77</v>
      </c>
      <c r="D20" s="65">
        <f>VLOOKUP($A20,'Return Data'!$B$7:$R$2292,10,0)</f>
        <v>-7.7515000000000001</v>
      </c>
      <c r="E20" s="66">
        <f t="shared" si="0"/>
        <v>13</v>
      </c>
      <c r="F20" s="65">
        <f>VLOOKUP($A20,'Return Data'!$B$7:$R$2292,11,0)</f>
        <v>-1.1623000000000001</v>
      </c>
      <c r="G20" s="66">
        <f t="shared" si="1"/>
        <v>4</v>
      </c>
      <c r="H20" s="65">
        <f>VLOOKUP($A20,'Return Data'!$B$7:$R$2292,12,0)</f>
        <v>9.2757000000000005</v>
      </c>
      <c r="I20" s="66">
        <f t="shared" si="2"/>
        <v>6</v>
      </c>
      <c r="J20" s="65">
        <f>VLOOKUP($A20,'Return Data'!$B$7:$R$2292,13,0)</f>
        <v>10.1248</v>
      </c>
      <c r="K20" s="66">
        <f t="shared" si="3"/>
        <v>8</v>
      </c>
      <c r="L20" s="65">
        <f>VLOOKUP($A20,'Return Data'!$B$7:$R$2292,17,0)</f>
        <v>16.357700000000001</v>
      </c>
      <c r="M20" s="66">
        <f t="shared" si="4"/>
        <v>13</v>
      </c>
      <c r="N20" s="65">
        <f>VLOOKUP($A20,'Return Data'!$B$7:$R$2292,14,0)</f>
        <v>15.346500000000001</v>
      </c>
      <c r="O20" s="66">
        <f t="shared" si="5"/>
        <v>11</v>
      </c>
      <c r="P20" s="65">
        <f>VLOOKUP($A20,'Return Data'!$B$7:$R$2292,15,0)</f>
        <v>12.1715</v>
      </c>
      <c r="Q20" s="66">
        <f t="shared" si="6"/>
        <v>10</v>
      </c>
      <c r="R20" s="65">
        <f>VLOOKUP($A20,'Return Data'!$B$7:$R$2292,16,0)</f>
        <v>10.3087</v>
      </c>
      <c r="S20" s="67">
        <f t="shared" si="7"/>
        <v>22</v>
      </c>
    </row>
    <row r="21" spans="1:19" x14ac:dyDescent="0.3">
      <c r="A21" s="63" t="s">
        <v>1983</v>
      </c>
      <c r="B21" s="64">
        <f>VLOOKUP($A21,'Return Data'!$B$7:$R$2292,3,0)</f>
        <v>44616</v>
      </c>
      <c r="C21" s="65">
        <f>VLOOKUP($A21,'Return Data'!$B$7:$R$2292,4,0)</f>
        <v>26.55</v>
      </c>
      <c r="D21" s="65">
        <f>VLOOKUP($A21,'Return Data'!$B$7:$R$2292,10,0)</f>
        <v>-8.8254999999999999</v>
      </c>
      <c r="E21" s="66">
        <f t="shared" si="0"/>
        <v>22</v>
      </c>
      <c r="F21" s="65">
        <f>VLOOKUP($A21,'Return Data'!$B$7:$R$2292,11,0)</f>
        <v>-3.6646999999999998</v>
      </c>
      <c r="G21" s="66">
        <f t="shared" si="1"/>
        <v>22</v>
      </c>
      <c r="H21" s="65">
        <f>VLOOKUP($A21,'Return Data'!$B$7:$R$2292,12,0)</f>
        <v>4.1993999999999998</v>
      </c>
      <c r="I21" s="66">
        <f t="shared" si="2"/>
        <v>25</v>
      </c>
      <c r="J21" s="65">
        <f>VLOOKUP($A21,'Return Data'!$B$7:$R$2292,13,0)</f>
        <v>4.2812000000000001</v>
      </c>
      <c r="K21" s="66">
        <f t="shared" si="3"/>
        <v>27</v>
      </c>
      <c r="L21" s="65">
        <f>VLOOKUP($A21,'Return Data'!$B$7:$R$2292,17,0)</f>
        <v>9.4690999999999992</v>
      </c>
      <c r="M21" s="66">
        <f t="shared" si="4"/>
        <v>28</v>
      </c>
      <c r="N21" s="65">
        <f>VLOOKUP($A21,'Return Data'!$B$7:$R$2292,14,0)</f>
        <v>10.5968</v>
      </c>
      <c r="O21" s="66">
        <f t="shared" si="5"/>
        <v>27</v>
      </c>
      <c r="P21" s="65">
        <f>VLOOKUP($A21,'Return Data'!$B$7:$R$2292,15,0)</f>
        <v>9.548</v>
      </c>
      <c r="Q21" s="66">
        <f t="shared" si="6"/>
        <v>25</v>
      </c>
      <c r="R21" s="65">
        <f>VLOOKUP($A21,'Return Data'!$B$7:$R$2292,16,0)</f>
        <v>10.2072</v>
      </c>
      <c r="S21" s="67">
        <f t="shared" si="7"/>
        <v>23</v>
      </c>
    </row>
    <row r="22" spans="1:19" x14ac:dyDescent="0.3">
      <c r="A22" s="63" t="s">
        <v>958</v>
      </c>
      <c r="B22" s="64">
        <f>VLOOKUP($A22,'Return Data'!$B$7:$R$2292,3,0)</f>
        <v>44616</v>
      </c>
      <c r="C22" s="65">
        <f>VLOOKUP($A22,'Return Data'!$B$7:$R$2292,4,0)</f>
        <v>41.57</v>
      </c>
      <c r="D22" s="65">
        <f>VLOOKUP($A22,'Return Data'!$B$7:$R$2292,10,0)</f>
        <v>-8.5167000000000002</v>
      </c>
      <c r="E22" s="66">
        <f t="shared" si="0"/>
        <v>20</v>
      </c>
      <c r="F22" s="65">
        <f>VLOOKUP($A22,'Return Data'!$B$7:$R$2292,11,0)</f>
        <v>-1.4695</v>
      </c>
      <c r="G22" s="66">
        <f t="shared" si="1"/>
        <v>6</v>
      </c>
      <c r="H22" s="65">
        <f>VLOOKUP($A22,'Return Data'!$B$7:$R$2292,12,0)</f>
        <v>10.9421</v>
      </c>
      <c r="I22" s="66">
        <f t="shared" si="2"/>
        <v>1</v>
      </c>
      <c r="J22" s="65">
        <f>VLOOKUP($A22,'Return Data'!$B$7:$R$2292,13,0)</f>
        <v>14.7392</v>
      </c>
      <c r="K22" s="66">
        <f t="shared" si="3"/>
        <v>1</v>
      </c>
      <c r="L22" s="65">
        <f>VLOOKUP($A22,'Return Data'!$B$7:$R$2292,17,0)</f>
        <v>16.682600000000001</v>
      </c>
      <c r="M22" s="66">
        <f t="shared" si="4"/>
        <v>11</v>
      </c>
      <c r="N22" s="65">
        <f>VLOOKUP($A22,'Return Data'!$B$7:$R$2292,14,0)</f>
        <v>15.6107</v>
      </c>
      <c r="O22" s="66">
        <f t="shared" si="5"/>
        <v>10</v>
      </c>
      <c r="P22" s="65">
        <f>VLOOKUP($A22,'Return Data'!$B$7:$R$2292,15,0)</f>
        <v>12.5914</v>
      </c>
      <c r="Q22" s="66">
        <f t="shared" si="6"/>
        <v>8</v>
      </c>
      <c r="R22" s="65">
        <f>VLOOKUP($A22,'Return Data'!$B$7:$R$2292,16,0)</f>
        <v>12.0524</v>
      </c>
      <c r="S22" s="67">
        <f t="shared" si="7"/>
        <v>18</v>
      </c>
    </row>
    <row r="23" spans="1:19" x14ac:dyDescent="0.3">
      <c r="A23" s="63" t="s">
        <v>960</v>
      </c>
      <c r="B23" s="64">
        <f>VLOOKUP($A23,'Return Data'!$B$7:$R$2292,3,0)</f>
        <v>44616</v>
      </c>
      <c r="C23" s="65">
        <f>VLOOKUP($A23,'Return Data'!$B$7:$R$2292,4,0)</f>
        <v>90.658100000000005</v>
      </c>
      <c r="D23" s="65">
        <f>VLOOKUP($A23,'Return Data'!$B$7:$R$2292,10,0)</f>
        <v>-8.8527000000000005</v>
      </c>
      <c r="E23" s="66">
        <f t="shared" si="0"/>
        <v>24</v>
      </c>
      <c r="F23" s="65">
        <f>VLOOKUP($A23,'Return Data'!$B$7:$R$2292,11,0)</f>
        <v>-1.8624000000000001</v>
      </c>
      <c r="G23" s="66">
        <f t="shared" si="1"/>
        <v>9</v>
      </c>
      <c r="H23" s="65">
        <f>VLOOKUP($A23,'Return Data'!$B$7:$R$2292,12,0)</f>
        <v>6.7122000000000002</v>
      </c>
      <c r="I23" s="66">
        <f t="shared" si="2"/>
        <v>13</v>
      </c>
      <c r="J23" s="65">
        <f>VLOOKUP($A23,'Return Data'!$B$7:$R$2292,13,0)</f>
        <v>7.6734</v>
      </c>
      <c r="K23" s="66">
        <f t="shared" si="3"/>
        <v>15</v>
      </c>
      <c r="L23" s="65">
        <f>VLOOKUP($A23,'Return Data'!$B$7:$R$2292,17,0)</f>
        <v>15.797599999999999</v>
      </c>
      <c r="M23" s="66">
        <f t="shared" si="4"/>
        <v>16</v>
      </c>
      <c r="N23" s="65">
        <f>VLOOKUP($A23,'Return Data'!$B$7:$R$2292,14,0)</f>
        <v>11.9496</v>
      </c>
      <c r="O23" s="66">
        <f t="shared" si="5"/>
        <v>25</v>
      </c>
      <c r="P23" s="65">
        <f>VLOOKUP($A23,'Return Data'!$B$7:$R$2292,15,0)</f>
        <v>9.6324000000000005</v>
      </c>
      <c r="Q23" s="66">
        <f t="shared" si="6"/>
        <v>24</v>
      </c>
      <c r="R23" s="65">
        <f>VLOOKUP($A23,'Return Data'!$B$7:$R$2292,16,0)</f>
        <v>8.5335999999999999</v>
      </c>
      <c r="S23" s="67">
        <f t="shared" si="7"/>
        <v>28</v>
      </c>
    </row>
    <row r="24" spans="1:19" x14ac:dyDescent="0.3">
      <c r="A24" s="63" t="s">
        <v>1860</v>
      </c>
      <c r="B24" s="64">
        <f>VLOOKUP($A24,'Return Data'!$B$7:$R$2292,3,0)</f>
        <v>44616</v>
      </c>
      <c r="C24" s="65">
        <f>VLOOKUP($A24,'Return Data'!$B$7:$R$2292,4,0)</f>
        <v>346.07799999999997</v>
      </c>
      <c r="D24" s="65">
        <f>VLOOKUP($A24,'Return Data'!$B$7:$R$2292,10,0)</f>
        <v>-8.1524000000000001</v>
      </c>
      <c r="E24" s="66">
        <f t="shared" si="0"/>
        <v>15</v>
      </c>
      <c r="F24" s="65">
        <f>VLOOKUP($A24,'Return Data'!$B$7:$R$2292,11,0)</f>
        <v>-3.3523000000000001</v>
      </c>
      <c r="G24" s="66">
        <f t="shared" si="1"/>
        <v>19</v>
      </c>
      <c r="H24" s="65">
        <f>VLOOKUP($A24,'Return Data'!$B$7:$R$2292,12,0)</f>
        <v>6.6634000000000002</v>
      </c>
      <c r="I24" s="66">
        <f t="shared" si="2"/>
        <v>14</v>
      </c>
      <c r="J24" s="65">
        <f>VLOOKUP($A24,'Return Data'!$B$7:$R$2292,13,0)</f>
        <v>9.3003999999999998</v>
      </c>
      <c r="K24" s="66">
        <f t="shared" si="3"/>
        <v>11</v>
      </c>
      <c r="L24" s="65">
        <f>VLOOKUP($A24,'Return Data'!$B$7:$R$2292,17,0)</f>
        <v>17.5778</v>
      </c>
      <c r="M24" s="66">
        <f t="shared" si="4"/>
        <v>7</v>
      </c>
      <c r="N24" s="65">
        <f>VLOOKUP($A24,'Return Data'!$B$7:$R$2292,14,0)</f>
        <v>16.773800000000001</v>
      </c>
      <c r="O24" s="66">
        <f t="shared" si="5"/>
        <v>4</v>
      </c>
      <c r="P24" s="65">
        <f>VLOOKUP($A24,'Return Data'!$B$7:$R$2292,15,0)</f>
        <v>12.5052</v>
      </c>
      <c r="Q24" s="66">
        <f t="shared" si="6"/>
        <v>9</v>
      </c>
      <c r="R24" s="65">
        <f>VLOOKUP($A24,'Return Data'!$B$7:$R$2292,16,0)</f>
        <v>19.2623</v>
      </c>
      <c r="S24" s="67">
        <f t="shared" si="7"/>
        <v>4</v>
      </c>
    </row>
    <row r="25" spans="1:19" x14ac:dyDescent="0.3">
      <c r="A25" s="63" t="s">
        <v>963</v>
      </c>
      <c r="B25" s="64">
        <f>VLOOKUP($A25,'Return Data'!$B$7:$R$2292,3,0)</f>
        <v>44616</v>
      </c>
      <c r="C25" s="65">
        <f>VLOOKUP($A25,'Return Data'!$B$7:$R$2292,4,0)</f>
        <v>37.430999999999997</v>
      </c>
      <c r="D25" s="65">
        <f>VLOOKUP($A25,'Return Data'!$B$7:$R$2292,10,0)</f>
        <v>-8.2303999999999995</v>
      </c>
      <c r="E25" s="66">
        <f t="shared" si="0"/>
        <v>17</v>
      </c>
      <c r="F25" s="65">
        <f>VLOOKUP($A25,'Return Data'!$B$7:$R$2292,11,0)</f>
        <v>-3.6276999999999999</v>
      </c>
      <c r="G25" s="66">
        <f t="shared" si="1"/>
        <v>21</v>
      </c>
      <c r="H25" s="65">
        <f>VLOOKUP($A25,'Return Data'!$B$7:$R$2292,12,0)</f>
        <v>4.6201999999999996</v>
      </c>
      <c r="I25" s="66">
        <f t="shared" si="2"/>
        <v>23</v>
      </c>
      <c r="J25" s="65">
        <f>VLOOKUP($A25,'Return Data'!$B$7:$R$2292,13,0)</f>
        <v>6.7262000000000004</v>
      </c>
      <c r="K25" s="66">
        <f t="shared" si="3"/>
        <v>20</v>
      </c>
      <c r="L25" s="65">
        <f>VLOOKUP($A25,'Return Data'!$B$7:$R$2292,17,0)</f>
        <v>13.696</v>
      </c>
      <c r="M25" s="66">
        <f t="shared" si="4"/>
        <v>23</v>
      </c>
      <c r="N25" s="65">
        <f>VLOOKUP($A25,'Return Data'!$B$7:$R$2292,14,0)</f>
        <v>14.3576</v>
      </c>
      <c r="O25" s="66">
        <f t="shared" si="5"/>
        <v>18</v>
      </c>
      <c r="P25" s="65">
        <f>VLOOKUP($A25,'Return Data'!$B$7:$R$2292,15,0)</f>
        <v>11.056800000000001</v>
      </c>
      <c r="Q25" s="66">
        <f t="shared" si="6"/>
        <v>18</v>
      </c>
      <c r="R25" s="65">
        <f>VLOOKUP($A25,'Return Data'!$B$7:$R$2292,16,0)</f>
        <v>9.6338000000000008</v>
      </c>
      <c r="S25" s="67">
        <f t="shared" si="7"/>
        <v>26</v>
      </c>
    </row>
    <row r="26" spans="1:19" x14ac:dyDescent="0.3">
      <c r="A26" s="63" t="s">
        <v>1976</v>
      </c>
      <c r="B26" s="64">
        <f>VLOOKUP($A26,'Return Data'!$B$7:$R$2292,3,0)</f>
        <v>44616</v>
      </c>
      <c r="C26" s="65">
        <f>VLOOKUP($A26,'Return Data'!$B$7:$R$2292,4,0)</f>
        <v>42.659203980999798</v>
      </c>
      <c r="D26" s="65">
        <f>VLOOKUP($A26,'Return Data'!$B$7:$R$2292,10,0)</f>
        <v>-7.1980000000000004</v>
      </c>
      <c r="E26" s="66">
        <f t="shared" si="0"/>
        <v>4</v>
      </c>
      <c r="F26" s="65">
        <f>VLOOKUP($A26,'Return Data'!$B$7:$R$2292,11,0)</f>
        <v>-1.7759</v>
      </c>
      <c r="G26" s="66">
        <f t="shared" si="1"/>
        <v>7</v>
      </c>
      <c r="H26" s="65">
        <f>VLOOKUP($A26,'Return Data'!$B$7:$R$2292,12,0)</f>
        <v>9.76</v>
      </c>
      <c r="I26" s="66">
        <f t="shared" si="2"/>
        <v>3</v>
      </c>
      <c r="J26" s="65">
        <f>VLOOKUP($A26,'Return Data'!$B$7:$R$2292,13,0)</f>
        <v>10.491300000000001</v>
      </c>
      <c r="K26" s="66">
        <f t="shared" si="3"/>
        <v>6</v>
      </c>
      <c r="L26" s="65">
        <f>VLOOKUP($A26,'Return Data'!$B$7:$R$2292,17,0)</f>
        <v>13.333399999999999</v>
      </c>
      <c r="M26" s="66">
        <f t="shared" si="4"/>
        <v>25</v>
      </c>
      <c r="N26" s="65">
        <f>VLOOKUP($A26,'Return Data'!$B$7:$R$2292,14,0)</f>
        <v>15.972200000000001</v>
      </c>
      <c r="O26" s="66">
        <f t="shared" si="5"/>
        <v>9</v>
      </c>
      <c r="P26" s="65">
        <f>VLOOKUP($A26,'Return Data'!$B$7:$R$2292,15,0)</f>
        <v>11.898400000000001</v>
      </c>
      <c r="Q26" s="66">
        <f t="shared" si="6"/>
        <v>11</v>
      </c>
      <c r="R26" s="65">
        <f>VLOOKUP($A26,'Return Data'!$B$7:$R$2292,16,0)</f>
        <v>10.1982</v>
      </c>
      <c r="S26" s="67">
        <f t="shared" si="7"/>
        <v>24</v>
      </c>
    </row>
    <row r="27" spans="1:19" x14ac:dyDescent="0.3">
      <c r="A27" s="63" t="s">
        <v>966</v>
      </c>
      <c r="B27" s="64">
        <f>VLOOKUP($A27,'Return Data'!$B$7:$R$2292,3,0)</f>
        <v>44616</v>
      </c>
      <c r="C27" s="65">
        <f>VLOOKUP($A27,'Return Data'!$B$7:$R$2292,4,0)</f>
        <v>14.517799999999999</v>
      </c>
      <c r="D27" s="65">
        <f>VLOOKUP($A27,'Return Data'!$B$7:$R$2292,10,0)</f>
        <v>-8.2157</v>
      </c>
      <c r="E27" s="66">
        <f t="shared" si="0"/>
        <v>16</v>
      </c>
      <c r="F27" s="65">
        <f>VLOOKUP($A27,'Return Data'!$B$7:$R$2292,11,0)</f>
        <v>-1.8889</v>
      </c>
      <c r="G27" s="66">
        <f t="shared" si="1"/>
        <v>10</v>
      </c>
      <c r="H27" s="65">
        <f>VLOOKUP($A27,'Return Data'!$B$7:$R$2292,12,0)</f>
        <v>5.9020999999999999</v>
      </c>
      <c r="I27" s="66">
        <f t="shared" si="2"/>
        <v>18</v>
      </c>
      <c r="J27" s="65">
        <f>VLOOKUP($A27,'Return Data'!$B$7:$R$2292,13,0)</f>
        <v>8.9786000000000001</v>
      </c>
      <c r="K27" s="66">
        <f t="shared" si="3"/>
        <v>12</v>
      </c>
      <c r="L27" s="65">
        <f>VLOOKUP($A27,'Return Data'!$B$7:$R$2292,17,0)</f>
        <v>17.307600000000001</v>
      </c>
      <c r="M27" s="66">
        <f t="shared" si="4"/>
        <v>9</v>
      </c>
      <c r="N27" s="65"/>
      <c r="O27" s="66"/>
      <c r="P27" s="65"/>
      <c r="Q27" s="66"/>
      <c r="R27" s="65">
        <f>VLOOKUP($A27,'Return Data'!$B$7:$R$2292,16,0)</f>
        <v>13.466799999999999</v>
      </c>
      <c r="S27" s="67">
        <f t="shared" si="7"/>
        <v>14</v>
      </c>
    </row>
    <row r="28" spans="1:19" x14ac:dyDescent="0.3">
      <c r="A28" s="63" t="s">
        <v>968</v>
      </c>
      <c r="B28" s="64">
        <f>VLOOKUP($A28,'Return Data'!$B$7:$R$2292,3,0)</f>
        <v>44616</v>
      </c>
      <c r="C28" s="65">
        <f>VLOOKUP($A28,'Return Data'!$B$7:$R$2292,4,0)</f>
        <v>72.501999999999995</v>
      </c>
      <c r="D28" s="65">
        <f>VLOOKUP($A28,'Return Data'!$B$7:$R$2292,10,0)</f>
        <v>-7.9923999999999999</v>
      </c>
      <c r="E28" s="66">
        <f t="shared" si="0"/>
        <v>14</v>
      </c>
      <c r="F28" s="65">
        <f>VLOOKUP($A28,'Return Data'!$B$7:$R$2292,11,0)</f>
        <v>-2.8384</v>
      </c>
      <c r="G28" s="66">
        <f t="shared" si="1"/>
        <v>16</v>
      </c>
      <c r="H28" s="65">
        <f>VLOOKUP($A28,'Return Data'!$B$7:$R$2292,12,0)</f>
        <v>6.9130000000000003</v>
      </c>
      <c r="I28" s="66">
        <f t="shared" si="2"/>
        <v>11</v>
      </c>
      <c r="J28" s="65">
        <f>VLOOKUP($A28,'Return Data'!$B$7:$R$2292,13,0)</f>
        <v>8.6090999999999998</v>
      </c>
      <c r="K28" s="66">
        <f t="shared" si="3"/>
        <v>13</v>
      </c>
      <c r="L28" s="65">
        <f>VLOOKUP($A28,'Return Data'!$B$7:$R$2292,17,0)</f>
        <v>16.4956</v>
      </c>
      <c r="M28" s="66">
        <f t="shared" si="4"/>
        <v>12</v>
      </c>
      <c r="N28" s="65">
        <f>VLOOKUP($A28,'Return Data'!$B$7:$R$2292,14,0)</f>
        <v>15.2415</v>
      </c>
      <c r="O28" s="66">
        <f t="shared" ref="O28:O36" si="8">RANK(N28,N$8:N$36,0)</f>
        <v>12</v>
      </c>
      <c r="P28" s="65">
        <f>VLOOKUP($A28,'Return Data'!$B$7:$R$2292,15,0)</f>
        <v>13.4184</v>
      </c>
      <c r="Q28" s="66">
        <f t="shared" ref="Q28:Q36" si="9">RANK(P28,P$8:P$36,0)</f>
        <v>3</v>
      </c>
      <c r="R28" s="65">
        <f>VLOOKUP($A28,'Return Data'!$B$7:$R$2292,16,0)</f>
        <v>15.316000000000001</v>
      </c>
      <c r="S28" s="67">
        <f t="shared" si="7"/>
        <v>10</v>
      </c>
    </row>
    <row r="29" spans="1:19" x14ac:dyDescent="0.3">
      <c r="A29" s="63" t="s">
        <v>2022</v>
      </c>
      <c r="B29" s="64">
        <f>VLOOKUP($A29,'Return Data'!$B$7:$R$2292,3,0)</f>
        <v>44616</v>
      </c>
      <c r="C29" s="65">
        <f>VLOOKUP($A29,'Return Data'!$B$7:$R$2292,4,0)</f>
        <v>31.319199999999999</v>
      </c>
      <c r="D29" s="65">
        <f>VLOOKUP($A29,'Return Data'!$B$7:$R$2292,10,0)</f>
        <v>-8.5282</v>
      </c>
      <c r="E29" s="66">
        <f t="shared" si="0"/>
        <v>21</v>
      </c>
      <c r="F29" s="65">
        <f>VLOOKUP($A29,'Return Data'!$B$7:$R$2292,11,0)</f>
        <v>-4.2171000000000003</v>
      </c>
      <c r="G29" s="66">
        <f t="shared" si="1"/>
        <v>24</v>
      </c>
      <c r="H29" s="65">
        <f>VLOOKUP($A29,'Return Data'!$B$7:$R$2292,12,0)</f>
        <v>5.9200999999999997</v>
      </c>
      <c r="I29" s="66">
        <f t="shared" si="2"/>
        <v>17</v>
      </c>
      <c r="J29" s="65">
        <f>VLOOKUP($A29,'Return Data'!$B$7:$R$2292,13,0)</f>
        <v>6.6468999999999996</v>
      </c>
      <c r="K29" s="66">
        <f t="shared" si="3"/>
        <v>21</v>
      </c>
      <c r="L29" s="65">
        <f>VLOOKUP($A29,'Return Data'!$B$7:$R$2292,17,0)</f>
        <v>13.914199999999999</v>
      </c>
      <c r="M29" s="66">
        <f t="shared" si="4"/>
        <v>22</v>
      </c>
      <c r="N29" s="65">
        <f>VLOOKUP($A29,'Return Data'!$B$7:$R$2292,14,0)</f>
        <v>13.491899999999999</v>
      </c>
      <c r="O29" s="66">
        <f t="shared" si="8"/>
        <v>21</v>
      </c>
      <c r="P29" s="65">
        <f>VLOOKUP($A29,'Return Data'!$B$7:$R$2292,15,0)</f>
        <v>10.109299999999999</v>
      </c>
      <c r="Q29" s="66">
        <f t="shared" si="9"/>
        <v>20</v>
      </c>
      <c r="R29" s="65">
        <f>VLOOKUP($A29,'Return Data'!$B$7:$R$2292,16,0)</f>
        <v>11.5832</v>
      </c>
      <c r="S29" s="67">
        <f t="shared" si="7"/>
        <v>19</v>
      </c>
    </row>
    <row r="30" spans="1:19" x14ac:dyDescent="0.3">
      <c r="A30" s="63" t="s">
        <v>969</v>
      </c>
      <c r="B30" s="64">
        <f>VLOOKUP($A30,'Return Data'!$B$7:$R$2292,3,0)</f>
        <v>44616</v>
      </c>
      <c r="C30" s="65">
        <f>VLOOKUP($A30,'Return Data'!$B$7:$R$2292,4,0)</f>
        <v>46.624000000000002</v>
      </c>
      <c r="D30" s="65">
        <f>VLOOKUP($A30,'Return Data'!$B$7:$R$2292,10,0)</f>
        <v>-7.6553000000000004</v>
      </c>
      <c r="E30" s="66">
        <f t="shared" si="0"/>
        <v>12</v>
      </c>
      <c r="F30" s="65">
        <f>VLOOKUP($A30,'Return Data'!$B$7:$R$2292,11,0)</f>
        <v>5.3600000000000002E-2</v>
      </c>
      <c r="G30" s="66">
        <f t="shared" si="1"/>
        <v>3</v>
      </c>
      <c r="H30" s="65">
        <f>VLOOKUP($A30,'Return Data'!$B$7:$R$2292,12,0)</f>
        <v>9.4400999999999993</v>
      </c>
      <c r="I30" s="66">
        <f t="shared" si="2"/>
        <v>4</v>
      </c>
      <c r="J30" s="65">
        <f>VLOOKUP($A30,'Return Data'!$B$7:$R$2292,13,0)</f>
        <v>11.5548</v>
      </c>
      <c r="K30" s="66">
        <f t="shared" si="3"/>
        <v>4</v>
      </c>
      <c r="L30" s="65">
        <f>VLOOKUP($A30,'Return Data'!$B$7:$R$2292,17,0)</f>
        <v>15.7906</v>
      </c>
      <c r="M30" s="66">
        <f t="shared" si="4"/>
        <v>17</v>
      </c>
      <c r="N30" s="65">
        <f>VLOOKUP($A30,'Return Data'!$B$7:$R$2292,14,0)</f>
        <v>12.863300000000001</v>
      </c>
      <c r="O30" s="66">
        <f t="shared" si="8"/>
        <v>22</v>
      </c>
      <c r="P30" s="65">
        <f>VLOOKUP($A30,'Return Data'!$B$7:$R$2292,15,0)</f>
        <v>11.773300000000001</v>
      </c>
      <c r="Q30" s="66">
        <f t="shared" si="9"/>
        <v>12</v>
      </c>
      <c r="R30" s="65">
        <f>VLOOKUP($A30,'Return Data'!$B$7:$R$2292,16,0)</f>
        <v>11.1538</v>
      </c>
      <c r="S30" s="67">
        <f t="shared" si="7"/>
        <v>21</v>
      </c>
    </row>
    <row r="31" spans="1:19" x14ac:dyDescent="0.3">
      <c r="A31" s="63" t="s">
        <v>971</v>
      </c>
      <c r="B31" s="64">
        <f>VLOOKUP($A31,'Return Data'!$B$7:$R$2292,3,0)</f>
        <v>44616</v>
      </c>
      <c r="C31" s="65">
        <f>VLOOKUP($A31,'Return Data'!$B$7:$R$2292,4,0)</f>
        <v>221.67</v>
      </c>
      <c r="D31" s="65">
        <f>VLOOKUP($A31,'Return Data'!$B$7:$R$2292,10,0)</f>
        <v>-9.9560999999999993</v>
      </c>
      <c r="E31" s="66">
        <f t="shared" si="0"/>
        <v>28</v>
      </c>
      <c r="F31" s="65">
        <f>VLOOKUP($A31,'Return Data'!$B$7:$R$2292,11,0)</f>
        <v>-7.7066999999999997</v>
      </c>
      <c r="G31" s="66">
        <f t="shared" si="1"/>
        <v>28</v>
      </c>
      <c r="H31" s="65">
        <f>VLOOKUP($A31,'Return Data'!$B$7:$R$2292,12,0)</f>
        <v>-0.79659999999999997</v>
      </c>
      <c r="I31" s="66">
        <f t="shared" si="2"/>
        <v>29</v>
      </c>
      <c r="J31" s="65">
        <f>VLOOKUP($A31,'Return Data'!$B$7:$R$2292,13,0)</f>
        <v>2.8965000000000001</v>
      </c>
      <c r="K31" s="66">
        <f t="shared" si="3"/>
        <v>29</v>
      </c>
      <c r="L31" s="65">
        <f>VLOOKUP($A31,'Return Data'!$B$7:$R$2292,17,0)</f>
        <v>12.1107</v>
      </c>
      <c r="M31" s="66">
        <f t="shared" si="4"/>
        <v>26</v>
      </c>
      <c r="N31" s="65">
        <f>VLOOKUP($A31,'Return Data'!$B$7:$R$2292,14,0)</f>
        <v>12.575900000000001</v>
      </c>
      <c r="O31" s="66">
        <f t="shared" si="8"/>
        <v>23</v>
      </c>
      <c r="P31" s="65">
        <f>VLOOKUP($A31,'Return Data'!$B$7:$R$2292,15,0)</f>
        <v>9.8755000000000006</v>
      </c>
      <c r="Q31" s="66">
        <f t="shared" si="9"/>
        <v>22</v>
      </c>
      <c r="R31" s="65">
        <f>VLOOKUP($A31,'Return Data'!$B$7:$R$2292,16,0)</f>
        <v>17.631</v>
      </c>
      <c r="S31" s="67">
        <f t="shared" si="7"/>
        <v>8</v>
      </c>
    </row>
    <row r="32" spans="1:19" x14ac:dyDescent="0.3">
      <c r="A32" s="63" t="s">
        <v>974</v>
      </c>
      <c r="B32" s="64">
        <f>VLOOKUP($A32,'Return Data'!$B$7:$R$2292,3,0)</f>
        <v>44616</v>
      </c>
      <c r="C32" s="65">
        <f>VLOOKUP($A32,'Return Data'!$B$7:$R$2292,4,0)</f>
        <v>56.382199999999997</v>
      </c>
      <c r="D32" s="65">
        <f>VLOOKUP($A32,'Return Data'!$B$7:$R$2292,10,0)</f>
        <v>-8.3089999999999993</v>
      </c>
      <c r="E32" s="66">
        <f t="shared" si="0"/>
        <v>18</v>
      </c>
      <c r="F32" s="65">
        <f>VLOOKUP($A32,'Return Data'!$B$7:$R$2292,11,0)</f>
        <v>-1.9947999999999999</v>
      </c>
      <c r="G32" s="66">
        <f t="shared" si="1"/>
        <v>12</v>
      </c>
      <c r="H32" s="65">
        <f>VLOOKUP($A32,'Return Data'!$B$7:$R$2292,12,0)</f>
        <v>5.1894999999999998</v>
      </c>
      <c r="I32" s="66">
        <f t="shared" si="2"/>
        <v>22</v>
      </c>
      <c r="J32" s="65">
        <f>VLOOKUP($A32,'Return Data'!$B$7:$R$2292,13,0)</f>
        <v>6.0854999999999997</v>
      </c>
      <c r="K32" s="66">
        <f t="shared" si="3"/>
        <v>22</v>
      </c>
      <c r="L32" s="65">
        <f>VLOOKUP($A32,'Return Data'!$B$7:$R$2292,17,0)</f>
        <v>17.5642</v>
      </c>
      <c r="M32" s="66">
        <f t="shared" si="4"/>
        <v>8</v>
      </c>
      <c r="N32" s="65">
        <f>VLOOKUP($A32,'Return Data'!$B$7:$R$2292,14,0)</f>
        <v>16.1312</v>
      </c>
      <c r="O32" s="66">
        <f t="shared" si="8"/>
        <v>8</v>
      </c>
      <c r="P32" s="65">
        <f>VLOOKUP($A32,'Return Data'!$B$7:$R$2292,15,0)</f>
        <v>11.662599999999999</v>
      </c>
      <c r="Q32" s="66">
        <f t="shared" si="9"/>
        <v>14</v>
      </c>
      <c r="R32" s="65">
        <f>VLOOKUP($A32,'Return Data'!$B$7:$R$2292,16,0)</f>
        <v>11.335800000000001</v>
      </c>
      <c r="S32" s="67">
        <f t="shared" si="7"/>
        <v>20</v>
      </c>
    </row>
    <row r="33" spans="1:19" x14ac:dyDescent="0.3">
      <c r="A33" s="63" t="s">
        <v>975</v>
      </c>
      <c r="B33" s="64">
        <f>VLOOKUP($A33,'Return Data'!$B$7:$R$2292,3,0)</f>
        <v>44616</v>
      </c>
      <c r="C33" s="65">
        <f>VLOOKUP($A33,'Return Data'!$B$7:$R$2292,4,0)</f>
        <v>675.60694633007301</v>
      </c>
      <c r="D33" s="65">
        <f>VLOOKUP($A33,'Return Data'!$B$7:$R$2292,10,0)</f>
        <v>-7.6006</v>
      </c>
      <c r="E33" s="66">
        <f t="shared" si="0"/>
        <v>11</v>
      </c>
      <c r="F33" s="65">
        <f>VLOOKUP($A33,'Return Data'!$B$7:$R$2292,11,0)</f>
        <v>-2.3513999999999999</v>
      </c>
      <c r="G33" s="66">
        <f t="shared" si="1"/>
        <v>15</v>
      </c>
      <c r="H33" s="65">
        <f>VLOOKUP($A33,'Return Data'!$B$7:$R$2292,12,0)</f>
        <v>7.3011999999999997</v>
      </c>
      <c r="I33" s="66">
        <f t="shared" si="2"/>
        <v>10</v>
      </c>
      <c r="J33" s="65">
        <f>VLOOKUP($A33,'Return Data'!$B$7:$R$2292,13,0)</f>
        <v>9.7893000000000008</v>
      </c>
      <c r="K33" s="66">
        <f t="shared" si="3"/>
        <v>9</v>
      </c>
      <c r="L33" s="65">
        <f>VLOOKUP($A33,'Return Data'!$B$7:$R$2292,17,0)</f>
        <v>16.0289</v>
      </c>
      <c r="M33" s="66">
        <f t="shared" si="4"/>
        <v>15</v>
      </c>
      <c r="N33" s="65">
        <f>VLOOKUP($A33,'Return Data'!$B$7:$R$2292,14,0)</f>
        <v>14.9885</v>
      </c>
      <c r="O33" s="66">
        <f t="shared" si="8"/>
        <v>14</v>
      </c>
      <c r="P33" s="65">
        <f>VLOOKUP($A33,'Return Data'!$B$7:$R$2292,15,0)</f>
        <v>11.398199999999999</v>
      </c>
      <c r="Q33" s="66">
        <f t="shared" si="9"/>
        <v>16</v>
      </c>
      <c r="R33" s="65">
        <f>VLOOKUP($A33,'Return Data'!$B$7:$R$2292,16,0)</f>
        <v>19.348199999999999</v>
      </c>
      <c r="S33" s="67">
        <f t="shared" si="7"/>
        <v>3</v>
      </c>
    </row>
    <row r="34" spans="1:19" x14ac:dyDescent="0.3">
      <c r="A34" s="63" t="s">
        <v>978</v>
      </c>
      <c r="B34" s="64">
        <f>VLOOKUP($A34,'Return Data'!$B$7:$R$2292,3,0)</f>
        <v>44616</v>
      </c>
      <c r="C34" s="65">
        <f>VLOOKUP($A34,'Return Data'!$B$7:$R$2292,4,0)</f>
        <v>125.01333333333299</v>
      </c>
      <c r="D34" s="65">
        <f>VLOOKUP($A34,'Return Data'!$B$7:$R$2292,10,0)</f>
        <v>-8.4016999999999999</v>
      </c>
      <c r="E34" s="66">
        <f t="shared" si="0"/>
        <v>19</v>
      </c>
      <c r="F34" s="65">
        <f>VLOOKUP($A34,'Return Data'!$B$7:$R$2292,11,0)</f>
        <v>-4.6281999999999996</v>
      </c>
      <c r="G34" s="66">
        <f t="shared" si="1"/>
        <v>26</v>
      </c>
      <c r="H34" s="65">
        <f>VLOOKUP($A34,'Return Data'!$B$7:$R$2292,12,0)</f>
        <v>1.7030000000000001</v>
      </c>
      <c r="I34" s="66">
        <f t="shared" si="2"/>
        <v>26</v>
      </c>
      <c r="J34" s="65">
        <f>VLOOKUP($A34,'Return Data'!$B$7:$R$2292,13,0)</f>
        <v>4.6661999999999999</v>
      </c>
      <c r="K34" s="66">
        <f t="shared" si="3"/>
        <v>26</v>
      </c>
      <c r="L34" s="65">
        <f>VLOOKUP($A34,'Return Data'!$B$7:$R$2292,17,0)</f>
        <v>10.960699999999999</v>
      </c>
      <c r="M34" s="66">
        <f t="shared" si="4"/>
        <v>27</v>
      </c>
      <c r="N34" s="65">
        <f>VLOOKUP($A34,'Return Data'!$B$7:$R$2292,14,0)</f>
        <v>10.391400000000001</v>
      </c>
      <c r="O34" s="66">
        <f t="shared" si="8"/>
        <v>28</v>
      </c>
      <c r="P34" s="65">
        <f>VLOOKUP($A34,'Return Data'!$B$7:$R$2292,15,0)</f>
        <v>7.2496</v>
      </c>
      <c r="Q34" s="66">
        <f t="shared" si="9"/>
        <v>27</v>
      </c>
      <c r="R34" s="65">
        <f>VLOOKUP($A34,'Return Data'!$B$7:$R$2292,16,0)</f>
        <v>9.8033999999999999</v>
      </c>
      <c r="S34" s="67">
        <f t="shared" si="7"/>
        <v>25</v>
      </c>
    </row>
    <row r="35" spans="1:19" x14ac:dyDescent="0.3">
      <c r="A35" s="63" t="s">
        <v>980</v>
      </c>
      <c r="B35" s="64">
        <f>VLOOKUP($A35,'Return Data'!$B$7:$R$2292,3,0)</f>
        <v>44616</v>
      </c>
      <c r="C35" s="65">
        <f>VLOOKUP($A35,'Return Data'!$B$7:$R$2292,4,0)</f>
        <v>15.32</v>
      </c>
      <c r="D35" s="65">
        <f>VLOOKUP($A35,'Return Data'!$B$7:$R$2292,10,0)</f>
        <v>-9.6165000000000003</v>
      </c>
      <c r="E35" s="66">
        <f t="shared" si="0"/>
        <v>27</v>
      </c>
      <c r="F35" s="65">
        <f>VLOOKUP($A35,'Return Data'!$B$7:$R$2292,11,0)</f>
        <v>-2.1711</v>
      </c>
      <c r="G35" s="66">
        <f t="shared" si="1"/>
        <v>14</v>
      </c>
      <c r="H35" s="65">
        <f>VLOOKUP($A35,'Return Data'!$B$7:$R$2292,12,0)</f>
        <v>8.4985999999999997</v>
      </c>
      <c r="I35" s="66">
        <f t="shared" si="2"/>
        <v>7</v>
      </c>
      <c r="J35" s="65">
        <f>VLOOKUP($A35,'Return Data'!$B$7:$R$2292,13,0)</f>
        <v>9.4285999999999994</v>
      </c>
      <c r="K35" s="66">
        <f t="shared" si="3"/>
        <v>10</v>
      </c>
      <c r="L35" s="65">
        <f>VLOOKUP($A35,'Return Data'!$B$7:$R$2292,17,0)</f>
        <v>17.034800000000001</v>
      </c>
      <c r="M35" s="66">
        <f t="shared" si="4"/>
        <v>10</v>
      </c>
      <c r="N35" s="65">
        <f>VLOOKUP($A35,'Return Data'!$B$7:$R$2292,14,0)</f>
        <v>15.082100000000001</v>
      </c>
      <c r="O35" s="66">
        <f t="shared" si="8"/>
        <v>13</v>
      </c>
      <c r="P35" s="65">
        <f>VLOOKUP($A35,'Return Data'!$B$7:$R$2292,15,0)</f>
        <v>0</v>
      </c>
      <c r="Q35" s="66">
        <f t="shared" si="9"/>
        <v>28</v>
      </c>
      <c r="R35" s="65">
        <f>VLOOKUP($A35,'Return Data'!$B$7:$R$2292,16,0)</f>
        <v>9.3048999999999999</v>
      </c>
      <c r="S35" s="67">
        <f t="shared" si="7"/>
        <v>27</v>
      </c>
    </row>
    <row r="36" spans="1:19" x14ac:dyDescent="0.3">
      <c r="A36" s="63" t="s">
        <v>1865</v>
      </c>
      <c r="B36" s="64">
        <f>VLOOKUP($A36,'Return Data'!$B$7:$R$2292,3,0)</f>
        <v>44616</v>
      </c>
      <c r="C36" s="65">
        <f>VLOOKUP($A36,'Return Data'!$B$7:$R$2292,4,0)</f>
        <v>181.0617</v>
      </c>
      <c r="D36" s="65">
        <f>VLOOKUP($A36,'Return Data'!$B$7:$R$2292,10,0)</f>
        <v>-8.9145000000000003</v>
      </c>
      <c r="E36" s="66">
        <f t="shared" si="0"/>
        <v>25</v>
      </c>
      <c r="F36" s="65">
        <f>VLOOKUP($A36,'Return Data'!$B$7:$R$2292,11,0)</f>
        <v>-1.8523000000000001</v>
      </c>
      <c r="G36" s="66">
        <f t="shared" si="1"/>
        <v>8</v>
      </c>
      <c r="H36" s="65">
        <f>VLOOKUP($A36,'Return Data'!$B$7:$R$2292,12,0)</f>
        <v>8.2002000000000006</v>
      </c>
      <c r="I36" s="66">
        <f t="shared" si="2"/>
        <v>8</v>
      </c>
      <c r="J36" s="65">
        <f>VLOOKUP($A36,'Return Data'!$B$7:$R$2292,13,0)</f>
        <v>11.1463</v>
      </c>
      <c r="K36" s="66">
        <f t="shared" si="3"/>
        <v>5</v>
      </c>
      <c r="L36" s="65">
        <f>VLOOKUP($A36,'Return Data'!$B$7:$R$2292,17,0)</f>
        <v>18.244399999999999</v>
      </c>
      <c r="M36" s="66">
        <f t="shared" si="4"/>
        <v>4</v>
      </c>
      <c r="N36" s="65">
        <f>VLOOKUP($A36,'Return Data'!$B$7:$R$2292,14,0)</f>
        <v>16.475899999999999</v>
      </c>
      <c r="O36" s="66">
        <f t="shared" si="8"/>
        <v>5</v>
      </c>
      <c r="P36" s="65">
        <f>VLOOKUP($A36,'Return Data'!$B$7:$R$2292,15,0)</f>
        <v>12.9876</v>
      </c>
      <c r="Q36" s="66">
        <f t="shared" si="9"/>
        <v>4</v>
      </c>
      <c r="R36" s="65">
        <f>VLOOKUP($A36,'Return Data'!$B$7:$R$2292,16,0)</f>
        <v>13.2408</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-8.0823275862068957</v>
      </c>
      <c r="E38" s="74"/>
      <c r="F38" s="75">
        <f>AVERAGE(F8:F36)</f>
        <v>-2.8304724137931037</v>
      </c>
      <c r="G38" s="74"/>
      <c r="H38" s="75">
        <f>AVERAGE(H8:H36)</f>
        <v>6.2288689655172407</v>
      </c>
      <c r="I38" s="74"/>
      <c r="J38" s="75">
        <f>AVERAGE(J8:J36)</f>
        <v>8.1770724137931019</v>
      </c>
      <c r="K38" s="74"/>
      <c r="L38" s="75">
        <f>AVERAGE(L8:L36)</f>
        <v>15.478413793103448</v>
      </c>
      <c r="M38" s="74"/>
      <c r="N38" s="75">
        <f>AVERAGE(N8:N36)</f>
        <v>14.668321428571426</v>
      </c>
      <c r="O38" s="74"/>
      <c r="P38" s="75">
        <f>AVERAGE(P8:P36)</f>
        <v>11.099532142857141</v>
      </c>
      <c r="Q38" s="74"/>
      <c r="R38" s="75">
        <f>AVERAGE(R8:R36)</f>
        <v>13.691558620689651</v>
      </c>
      <c r="S38" s="76"/>
    </row>
    <row r="39" spans="1:19" x14ac:dyDescent="0.3">
      <c r="A39" s="73" t="s">
        <v>28</v>
      </c>
      <c r="B39" s="74"/>
      <c r="C39" s="74"/>
      <c r="D39" s="75">
        <f>MIN(D8:D36)</f>
        <v>-9.9693000000000005</v>
      </c>
      <c r="E39" s="74"/>
      <c r="F39" s="75">
        <f>MIN(F8:F36)</f>
        <v>-8.4701000000000004</v>
      </c>
      <c r="G39" s="74"/>
      <c r="H39" s="75">
        <f>MIN(H8:H36)</f>
        <v>-0.79659999999999997</v>
      </c>
      <c r="I39" s="74"/>
      <c r="J39" s="75">
        <f>MIN(J8:J36)</f>
        <v>2.8965000000000001</v>
      </c>
      <c r="K39" s="74"/>
      <c r="L39" s="75">
        <f>MIN(L8:L36)</f>
        <v>8.6401000000000003</v>
      </c>
      <c r="M39" s="74"/>
      <c r="N39" s="75">
        <f>MIN(N8:N36)</f>
        <v>10.391400000000001</v>
      </c>
      <c r="O39" s="74"/>
      <c r="P39" s="75">
        <f>MIN(P8:P36)</f>
        <v>0</v>
      </c>
      <c r="Q39" s="74"/>
      <c r="R39" s="75">
        <f>MIN(R8:R36)</f>
        <v>6.1837999999999997</v>
      </c>
      <c r="S39" s="76"/>
    </row>
    <row r="40" spans="1:19" ht="15" thickBot="1" x14ac:dyDescent="0.35">
      <c r="A40" s="77" t="s">
        <v>29</v>
      </c>
      <c r="B40" s="78"/>
      <c r="C40" s="78"/>
      <c r="D40" s="79">
        <f>MAX(D8:D36)</f>
        <v>-5.7525000000000004</v>
      </c>
      <c r="E40" s="78"/>
      <c r="F40" s="79">
        <f>MAX(F8:F36)</f>
        <v>1.3252999999999999</v>
      </c>
      <c r="G40" s="78"/>
      <c r="H40" s="79">
        <f>MAX(H8:H36)</f>
        <v>10.9421</v>
      </c>
      <c r="I40" s="78"/>
      <c r="J40" s="79">
        <f>MAX(J8:J36)</f>
        <v>14.7392</v>
      </c>
      <c r="K40" s="78"/>
      <c r="L40" s="79">
        <f>MAX(L8:L36)</f>
        <v>19.5915</v>
      </c>
      <c r="M40" s="78"/>
      <c r="N40" s="79">
        <f>MAX(N8:N36)</f>
        <v>18.879899999999999</v>
      </c>
      <c r="O40" s="78"/>
      <c r="P40" s="79">
        <f>MAX(P8:P36)</f>
        <v>15.9856</v>
      </c>
      <c r="Q40" s="78"/>
      <c r="R40" s="79">
        <f>MAX(R8:R36)</f>
        <v>19.5609</v>
      </c>
      <c r="S40" s="80"/>
    </row>
    <row r="41" spans="1:19" x14ac:dyDescent="0.3">
      <c r="A41" s="112" t="s">
        <v>432</v>
      </c>
    </row>
    <row r="42" spans="1:19" x14ac:dyDescent="0.3">
      <c r="A42" s="14" t="s">
        <v>340</v>
      </c>
    </row>
  </sheetData>
  <sheetProtection algorithmName="SHA-512" hashValue="3M9VLAChkkR87sCIkipS2IgAghuiZOAvKFJRPFpRHqWI1iE7hmrEZ4kMJrgQ/bJnWW0m7ddHj7m+0U1r8cgJJQ==" saltValue="jZkxl6w0d7pv3zgBv5T+9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44616</v>
      </c>
      <c r="C8" s="65">
        <f>VLOOKUP($A8,'Return Data'!$B$7:$R$2292,4,0)</f>
        <v>37.871000000000002</v>
      </c>
      <c r="D8" s="65">
        <f>VLOOKUP($A8,'Return Data'!$B$7:$R$2292,9,0)</f>
        <v>3.3485999999999998</v>
      </c>
      <c r="E8" s="66">
        <f t="shared" ref="E8:E34" si="0">RANK(D8,D$8:D$34,0)</f>
        <v>14</v>
      </c>
      <c r="F8" s="65">
        <f>VLOOKUP($A8,'Return Data'!$B$7:$R$2292,10,0)</f>
        <v>2.5123000000000002</v>
      </c>
      <c r="G8" s="66">
        <f t="shared" ref="G8:G34" si="1">RANK(F8,F$8:F$34,0)</f>
        <v>8</v>
      </c>
      <c r="H8" s="65">
        <f>VLOOKUP($A8,'Return Data'!$B$7:$R$2292,11,0)</f>
        <v>4.1077000000000004</v>
      </c>
      <c r="I8" s="66">
        <f t="shared" ref="I8:I34" si="2">RANK(H8,H$8:H$34,0)</f>
        <v>9</v>
      </c>
      <c r="J8" s="65">
        <f>VLOOKUP($A8,'Return Data'!$B$7:$R$2292,12,0)</f>
        <v>4.7201000000000004</v>
      </c>
      <c r="K8" s="66">
        <f t="shared" ref="K8:K34" si="3">RANK(J8,J$8:J$34,0)</f>
        <v>7</v>
      </c>
      <c r="L8" s="65">
        <f>VLOOKUP($A8,'Return Data'!$B$7:$R$2292,13,0)</f>
        <v>6.2065000000000001</v>
      </c>
      <c r="M8" s="66">
        <f t="shared" ref="M8:M34" si="4">RANK(L8,L$8:L$34,0)</f>
        <v>7</v>
      </c>
      <c r="N8" s="65">
        <f>VLOOKUP($A8,'Return Data'!$B$7:$R$2292,17,0)</f>
        <v>6.6520999999999999</v>
      </c>
      <c r="O8" s="66">
        <f t="shared" ref="O8:O32" si="5">RANK(N8,N$8:N$34,0)</f>
        <v>9</v>
      </c>
      <c r="P8" s="65">
        <f>VLOOKUP($A8,'Return Data'!$B$7:$R$2292,14,0)</f>
        <v>5.5697999999999999</v>
      </c>
      <c r="Q8" s="66">
        <f>RANK(P8,P$8:P$34,0)</f>
        <v>23</v>
      </c>
      <c r="R8" s="65">
        <f>VLOOKUP($A8,'Return Data'!$B$7:$R$2292,16,0)</f>
        <v>7.5618999999999996</v>
      </c>
      <c r="S8" s="67">
        <f t="shared" ref="S8:S34" si="6">RANK(R8,R$8:R$34,0)</f>
        <v>19</v>
      </c>
    </row>
    <row r="9" spans="1:19" x14ac:dyDescent="0.3">
      <c r="A9" s="82" t="s">
        <v>54</v>
      </c>
      <c r="B9" s="64">
        <f>VLOOKUP($A9,'Return Data'!$B$7:$R$2292,3,0)</f>
        <v>44616</v>
      </c>
      <c r="C9" s="65">
        <f>VLOOKUP($A9,'Return Data'!$B$7:$R$2292,4,0)</f>
        <v>1.4522999999999999</v>
      </c>
      <c r="D9" s="65">
        <f>VLOOKUP($A9,'Return Data'!$B$7:$R$2292,9,0)</f>
        <v>0</v>
      </c>
      <c r="E9" s="66">
        <f t="shared" si="0"/>
        <v>22</v>
      </c>
      <c r="F9" s="65">
        <f>VLOOKUP($A9,'Return Data'!$B$7:$R$2292,10,0)</f>
        <v>0</v>
      </c>
      <c r="G9" s="66">
        <f t="shared" si="1"/>
        <v>19</v>
      </c>
      <c r="H9" s="65">
        <f>VLOOKUP($A9,'Return Data'!$B$7:$R$2292,11,0)</f>
        <v>0</v>
      </c>
      <c r="I9" s="66">
        <f t="shared" si="2"/>
        <v>26</v>
      </c>
      <c r="J9" s="65">
        <f>VLOOKUP($A9,'Return Data'!$B$7:$R$2292,12,0)</f>
        <v>0</v>
      </c>
      <c r="K9" s="66">
        <f t="shared" si="3"/>
        <v>26</v>
      </c>
      <c r="L9" s="65">
        <f>VLOOKUP($A9,'Return Data'!$B$7:$R$2292,13,0)</f>
        <v>0</v>
      </c>
      <c r="M9" s="66">
        <f t="shared" si="4"/>
        <v>26</v>
      </c>
      <c r="N9" s="65">
        <f>VLOOKUP($A9,'Return Data'!$B$7:$R$2292,17,0)</f>
        <v>-13.768700000000001</v>
      </c>
      <c r="O9" s="66">
        <f t="shared" si="5"/>
        <v>26</v>
      </c>
      <c r="P9" s="65"/>
      <c r="Q9" s="66"/>
      <c r="R9" s="65">
        <f>VLOOKUP($A9,'Return Data'!$B$7:$R$2292,16,0)</f>
        <v>-11.4415</v>
      </c>
      <c r="S9" s="67">
        <f t="shared" si="6"/>
        <v>27</v>
      </c>
    </row>
    <row r="10" spans="1:19" x14ac:dyDescent="0.3">
      <c r="A10" s="82" t="s">
        <v>55</v>
      </c>
      <c r="B10" s="64">
        <f>VLOOKUP($A10,'Return Data'!$B$7:$R$2292,3,0)</f>
        <v>44616</v>
      </c>
      <c r="C10" s="65">
        <f>VLOOKUP($A10,'Return Data'!$B$7:$R$2292,4,0)</f>
        <v>26.004300000000001</v>
      </c>
      <c r="D10" s="65">
        <f>VLOOKUP($A10,'Return Data'!$B$7:$R$2292,9,0)</f>
        <v>8.2527000000000008</v>
      </c>
      <c r="E10" s="66">
        <f t="shared" si="0"/>
        <v>6</v>
      </c>
      <c r="F10" s="65">
        <f>VLOOKUP($A10,'Return Data'!$B$7:$R$2292,10,0)</f>
        <v>1.3994</v>
      </c>
      <c r="G10" s="66">
        <f t="shared" si="1"/>
        <v>14</v>
      </c>
      <c r="H10" s="65">
        <f>VLOOKUP($A10,'Return Data'!$B$7:$R$2292,11,0)</f>
        <v>4.6075999999999997</v>
      </c>
      <c r="I10" s="66">
        <f t="shared" si="2"/>
        <v>7</v>
      </c>
      <c r="J10" s="65">
        <f>VLOOKUP($A10,'Return Data'!$B$7:$R$2292,12,0)</f>
        <v>3.8967000000000001</v>
      </c>
      <c r="K10" s="66">
        <f t="shared" si="3"/>
        <v>12</v>
      </c>
      <c r="L10" s="65">
        <f>VLOOKUP($A10,'Return Data'!$B$7:$R$2292,13,0)</f>
        <v>7.0130999999999997</v>
      </c>
      <c r="M10" s="66">
        <f t="shared" si="4"/>
        <v>5</v>
      </c>
      <c r="N10" s="65">
        <f>VLOOKUP($A10,'Return Data'!$B$7:$R$2292,17,0)</f>
        <v>6.6615000000000002</v>
      </c>
      <c r="O10" s="66">
        <f t="shared" si="5"/>
        <v>8</v>
      </c>
      <c r="P10" s="65">
        <f>VLOOKUP($A10,'Return Data'!$B$7:$R$2292,14,0)</f>
        <v>9.4403000000000006</v>
      </c>
      <c r="Q10" s="66">
        <f t="shared" ref="Q10:Q32" si="7">RANK(P10,P$8:P$34,0)</f>
        <v>2</v>
      </c>
      <c r="R10" s="65">
        <f>VLOOKUP($A10,'Return Data'!$B$7:$R$2292,16,0)</f>
        <v>9.1644000000000005</v>
      </c>
      <c r="S10" s="67">
        <f t="shared" si="6"/>
        <v>3</v>
      </c>
    </row>
    <row r="11" spans="1:19" x14ac:dyDescent="0.3">
      <c r="A11" s="82" t="s">
        <v>56</v>
      </c>
      <c r="B11" s="64">
        <f>VLOOKUP($A11,'Return Data'!$B$7:$R$2292,3,0)</f>
        <v>44616</v>
      </c>
      <c r="C11" s="65">
        <f>VLOOKUP($A11,'Return Data'!$B$7:$R$2292,4,0)</f>
        <v>19.955100000000002</v>
      </c>
      <c r="D11" s="65">
        <f>VLOOKUP($A11,'Return Data'!$B$7:$R$2292,9,0)</f>
        <v>0.64939999999999998</v>
      </c>
      <c r="E11" s="66">
        <f t="shared" si="0"/>
        <v>20</v>
      </c>
      <c r="F11" s="65">
        <f>VLOOKUP($A11,'Return Data'!$B$7:$R$2292,10,0)</f>
        <v>-0.8155</v>
      </c>
      <c r="G11" s="66">
        <f t="shared" si="1"/>
        <v>23</v>
      </c>
      <c r="H11" s="65">
        <f>VLOOKUP($A11,'Return Data'!$B$7:$R$2292,11,0)</f>
        <v>1.7732000000000001</v>
      </c>
      <c r="I11" s="66">
        <f t="shared" si="2"/>
        <v>22</v>
      </c>
      <c r="J11" s="65">
        <f>VLOOKUP($A11,'Return Data'!$B$7:$R$2292,12,0)</f>
        <v>2.7631000000000001</v>
      </c>
      <c r="K11" s="66">
        <f t="shared" si="3"/>
        <v>22</v>
      </c>
      <c r="L11" s="65">
        <f>VLOOKUP($A11,'Return Data'!$B$7:$R$2292,13,0)</f>
        <v>4.0629</v>
      </c>
      <c r="M11" s="66">
        <f t="shared" si="4"/>
        <v>21</v>
      </c>
      <c r="N11" s="65">
        <f>VLOOKUP($A11,'Return Data'!$B$7:$R$2292,17,0)</f>
        <v>5.6441999999999997</v>
      </c>
      <c r="O11" s="66">
        <f t="shared" si="5"/>
        <v>15</v>
      </c>
      <c r="P11" s="65">
        <f>VLOOKUP($A11,'Return Data'!$B$7:$R$2292,14,0)</f>
        <v>3.46</v>
      </c>
      <c r="Q11" s="66">
        <f t="shared" si="7"/>
        <v>25</v>
      </c>
      <c r="R11" s="65">
        <f>VLOOKUP($A11,'Return Data'!$B$7:$R$2292,16,0)</f>
        <v>7.2329999999999997</v>
      </c>
      <c r="S11" s="67">
        <f t="shared" si="6"/>
        <v>22</v>
      </c>
    </row>
    <row r="12" spans="1:19" x14ac:dyDescent="0.3">
      <c r="A12" s="82" t="s">
        <v>57</v>
      </c>
      <c r="B12" s="64">
        <f>VLOOKUP($A12,'Return Data'!$B$7:$R$2292,3,0)</f>
        <v>44616</v>
      </c>
      <c r="C12" s="65">
        <f>VLOOKUP($A12,'Return Data'!$B$7:$R$2292,4,0)</f>
        <v>39.746400000000001</v>
      </c>
      <c r="D12" s="65">
        <f>VLOOKUP($A12,'Return Data'!$B$7:$R$2292,9,0)</f>
        <v>10.3909</v>
      </c>
      <c r="E12" s="66">
        <f t="shared" si="0"/>
        <v>2</v>
      </c>
      <c r="F12" s="65">
        <f>VLOOKUP($A12,'Return Data'!$B$7:$R$2292,10,0)</f>
        <v>2.7854000000000001</v>
      </c>
      <c r="G12" s="66">
        <f t="shared" si="1"/>
        <v>5</v>
      </c>
      <c r="H12" s="65">
        <f>VLOOKUP($A12,'Return Data'!$B$7:$R$2292,11,0)</f>
        <v>4.7306999999999997</v>
      </c>
      <c r="I12" s="66">
        <f t="shared" si="2"/>
        <v>6</v>
      </c>
      <c r="J12" s="65">
        <f>VLOOKUP($A12,'Return Data'!$B$7:$R$2292,12,0)</f>
        <v>3.3512</v>
      </c>
      <c r="K12" s="66">
        <f t="shared" si="3"/>
        <v>17</v>
      </c>
      <c r="L12" s="65">
        <f>VLOOKUP($A12,'Return Data'!$B$7:$R$2292,13,0)</f>
        <v>4.7923999999999998</v>
      </c>
      <c r="M12" s="66">
        <f t="shared" si="4"/>
        <v>15</v>
      </c>
      <c r="N12" s="65">
        <f>VLOOKUP($A12,'Return Data'!$B$7:$R$2292,17,0)</f>
        <v>5.0848000000000004</v>
      </c>
      <c r="O12" s="66">
        <f t="shared" si="5"/>
        <v>22</v>
      </c>
      <c r="P12" s="65">
        <f>VLOOKUP($A12,'Return Data'!$B$7:$R$2292,14,0)</f>
        <v>7.2072000000000003</v>
      </c>
      <c r="Q12" s="66">
        <f t="shared" si="7"/>
        <v>19</v>
      </c>
      <c r="R12" s="65">
        <f>VLOOKUP($A12,'Return Data'!$B$7:$R$2292,16,0)</f>
        <v>8.2811000000000003</v>
      </c>
      <c r="S12" s="67">
        <f t="shared" si="6"/>
        <v>11</v>
      </c>
    </row>
    <row r="13" spans="1:19" x14ac:dyDescent="0.3">
      <c r="A13" s="82" t="s">
        <v>58</v>
      </c>
      <c r="B13" s="64">
        <f>VLOOKUP($A13,'Return Data'!$B$7:$R$2292,3,0)</f>
        <v>44616</v>
      </c>
      <c r="C13" s="65">
        <f>VLOOKUP($A13,'Return Data'!$B$7:$R$2292,4,0)</f>
        <v>25.891500000000001</v>
      </c>
      <c r="D13" s="65">
        <f>VLOOKUP($A13,'Return Data'!$B$7:$R$2292,9,0)</f>
        <v>2.7029000000000001</v>
      </c>
      <c r="E13" s="66">
        <f t="shared" si="0"/>
        <v>16</v>
      </c>
      <c r="F13" s="65">
        <f>VLOOKUP($A13,'Return Data'!$B$7:$R$2292,10,0)</f>
        <v>2.129</v>
      </c>
      <c r="G13" s="66">
        <f t="shared" si="1"/>
        <v>9</v>
      </c>
      <c r="H13" s="65">
        <f>VLOOKUP($A13,'Return Data'!$B$7:$R$2292,11,0)</f>
        <v>2.9335</v>
      </c>
      <c r="I13" s="66">
        <f t="shared" si="2"/>
        <v>18</v>
      </c>
      <c r="J13" s="65">
        <f>VLOOKUP($A13,'Return Data'!$B$7:$R$2292,12,0)</f>
        <v>2.9887000000000001</v>
      </c>
      <c r="K13" s="66">
        <f t="shared" si="3"/>
        <v>21</v>
      </c>
      <c r="L13" s="65">
        <f>VLOOKUP($A13,'Return Data'!$B$7:$R$2292,13,0)</f>
        <v>3.3288000000000002</v>
      </c>
      <c r="M13" s="66">
        <f t="shared" si="4"/>
        <v>25</v>
      </c>
      <c r="N13" s="65">
        <f>VLOOKUP($A13,'Return Data'!$B$7:$R$2292,17,0)</f>
        <v>5.2561999999999998</v>
      </c>
      <c r="O13" s="66">
        <f t="shared" si="5"/>
        <v>19</v>
      </c>
      <c r="P13" s="65">
        <f>VLOOKUP($A13,'Return Data'!$B$7:$R$2292,14,0)</f>
        <v>7.4114000000000004</v>
      </c>
      <c r="Q13" s="66">
        <f t="shared" si="7"/>
        <v>16</v>
      </c>
      <c r="R13" s="65">
        <f>VLOOKUP($A13,'Return Data'!$B$7:$R$2292,16,0)</f>
        <v>8.2193000000000005</v>
      </c>
      <c r="S13" s="67">
        <f t="shared" si="6"/>
        <v>12</v>
      </c>
    </row>
    <row r="14" spans="1:19" x14ac:dyDescent="0.3">
      <c r="A14" s="82" t="s">
        <v>59</v>
      </c>
      <c r="B14" s="64">
        <f>VLOOKUP($A14,'Return Data'!$B$7:$R$2292,3,0)</f>
        <v>44616</v>
      </c>
      <c r="C14" s="65">
        <f>VLOOKUP($A14,'Return Data'!$B$7:$R$2292,4,0)</f>
        <v>2812.3557999999998</v>
      </c>
      <c r="D14" s="65">
        <f>VLOOKUP($A14,'Return Data'!$B$7:$R$2292,9,0)</f>
        <v>1.9337</v>
      </c>
      <c r="E14" s="66">
        <f t="shared" si="0"/>
        <v>17</v>
      </c>
      <c r="F14" s="65">
        <f>VLOOKUP($A14,'Return Data'!$B$7:$R$2292,10,0)</f>
        <v>1.0364</v>
      </c>
      <c r="G14" s="66">
        <f t="shared" si="1"/>
        <v>16</v>
      </c>
      <c r="H14" s="65">
        <f>VLOOKUP($A14,'Return Data'!$B$7:$R$2292,11,0)</f>
        <v>3.4752999999999998</v>
      </c>
      <c r="I14" s="66">
        <f t="shared" si="2"/>
        <v>15</v>
      </c>
      <c r="J14" s="65">
        <f>VLOOKUP($A14,'Return Data'!$B$7:$R$2292,12,0)</f>
        <v>3.4904000000000002</v>
      </c>
      <c r="K14" s="66">
        <f t="shared" si="3"/>
        <v>16</v>
      </c>
      <c r="L14" s="65">
        <f>VLOOKUP($A14,'Return Data'!$B$7:$R$2292,13,0)</f>
        <v>5.3388999999999998</v>
      </c>
      <c r="M14" s="66">
        <f t="shared" si="4"/>
        <v>13</v>
      </c>
      <c r="N14" s="65">
        <f>VLOOKUP($A14,'Return Data'!$B$7:$R$2292,17,0)</f>
        <v>6.1906999999999996</v>
      </c>
      <c r="O14" s="66">
        <f t="shared" si="5"/>
        <v>14</v>
      </c>
      <c r="P14" s="65">
        <f>VLOOKUP($A14,'Return Data'!$B$7:$R$2292,14,0)</f>
        <v>8.7948000000000004</v>
      </c>
      <c r="Q14" s="66">
        <f t="shared" si="7"/>
        <v>6</v>
      </c>
      <c r="R14" s="65">
        <f>VLOOKUP($A14,'Return Data'!$B$7:$R$2292,16,0)</f>
        <v>8.4876000000000005</v>
      </c>
      <c r="S14" s="67">
        <f t="shared" si="6"/>
        <v>8</v>
      </c>
    </row>
    <row r="15" spans="1:19" x14ac:dyDescent="0.3">
      <c r="A15" s="82" t="s">
        <v>61</v>
      </c>
      <c r="B15" s="64">
        <f>VLOOKUP($A15,'Return Data'!$B$7:$R$2292,3,0)</f>
        <v>44616</v>
      </c>
      <c r="C15" s="65">
        <f>VLOOKUP($A15,'Return Data'!$B$7:$R$2292,4,0)</f>
        <v>82.460700000000003</v>
      </c>
      <c r="D15" s="65">
        <f>VLOOKUP($A15,'Return Data'!$B$7:$R$2292,9,0)</f>
        <v>-13.160299999999999</v>
      </c>
      <c r="E15" s="66">
        <f t="shared" si="0"/>
        <v>27</v>
      </c>
      <c r="F15" s="65">
        <f>VLOOKUP($A15,'Return Data'!$B$7:$R$2292,10,0)</f>
        <v>-2.3959000000000001</v>
      </c>
      <c r="G15" s="66">
        <f t="shared" si="1"/>
        <v>26</v>
      </c>
      <c r="H15" s="65">
        <f>VLOOKUP($A15,'Return Data'!$B$7:$R$2292,11,0)</f>
        <v>13.5198</v>
      </c>
      <c r="I15" s="66">
        <f t="shared" si="2"/>
        <v>2</v>
      </c>
      <c r="J15" s="65">
        <f>VLOOKUP($A15,'Return Data'!$B$7:$R$2292,12,0)</f>
        <v>9.3218999999999994</v>
      </c>
      <c r="K15" s="66">
        <f t="shared" si="3"/>
        <v>3</v>
      </c>
      <c r="L15" s="65">
        <f>VLOOKUP($A15,'Return Data'!$B$7:$R$2292,13,0)</f>
        <v>11.324199999999999</v>
      </c>
      <c r="M15" s="66">
        <f t="shared" si="4"/>
        <v>2</v>
      </c>
      <c r="N15" s="65">
        <f>VLOOKUP($A15,'Return Data'!$B$7:$R$2292,17,0)</f>
        <v>6.9680999999999997</v>
      </c>
      <c r="O15" s="66">
        <f t="shared" si="5"/>
        <v>4</v>
      </c>
      <c r="P15" s="65">
        <f>VLOOKUP($A15,'Return Data'!$B$7:$R$2292,14,0)</f>
        <v>5.9995000000000003</v>
      </c>
      <c r="Q15" s="66">
        <f t="shared" si="7"/>
        <v>21</v>
      </c>
      <c r="R15" s="65">
        <f>VLOOKUP($A15,'Return Data'!$B$7:$R$2292,16,0)</f>
        <v>8.5310000000000006</v>
      </c>
      <c r="S15" s="67">
        <f t="shared" si="6"/>
        <v>7</v>
      </c>
    </row>
    <row r="16" spans="1:19" x14ac:dyDescent="0.3">
      <c r="A16" s="82" t="s">
        <v>62</v>
      </c>
      <c r="B16" s="64">
        <f>VLOOKUP($A16,'Return Data'!$B$7:$R$2292,3,0)</f>
        <v>44616</v>
      </c>
      <c r="C16" s="65">
        <f>VLOOKUP($A16,'Return Data'!$B$7:$R$2292,4,0)</f>
        <v>77.9846</v>
      </c>
      <c r="D16" s="65">
        <f>VLOOKUP($A16,'Return Data'!$B$7:$R$2292,9,0)</f>
        <v>-0.96399999999999997</v>
      </c>
      <c r="E16" s="66">
        <f t="shared" si="0"/>
        <v>24</v>
      </c>
      <c r="F16" s="65">
        <f>VLOOKUP($A16,'Return Data'!$B$7:$R$2292,10,0)</f>
        <v>-1.0993999999999999</v>
      </c>
      <c r="G16" s="66">
        <f t="shared" si="1"/>
        <v>24</v>
      </c>
      <c r="H16" s="65">
        <f>VLOOKUP($A16,'Return Data'!$B$7:$R$2292,11,0)</f>
        <v>1.4776</v>
      </c>
      <c r="I16" s="66">
        <f t="shared" si="2"/>
        <v>24</v>
      </c>
      <c r="J16" s="65">
        <f>VLOOKUP($A16,'Return Data'!$B$7:$R$2292,12,0)</f>
        <v>9.7792999999999992</v>
      </c>
      <c r="K16" s="66">
        <f t="shared" si="3"/>
        <v>2</v>
      </c>
      <c r="L16" s="65">
        <f>VLOOKUP($A16,'Return Data'!$B$7:$R$2292,13,0)</f>
        <v>8.5470000000000006</v>
      </c>
      <c r="M16" s="66">
        <f t="shared" si="4"/>
        <v>3</v>
      </c>
      <c r="N16" s="65">
        <f>VLOOKUP($A16,'Return Data'!$B$7:$R$2292,17,0)</f>
        <v>7.6779000000000002</v>
      </c>
      <c r="O16" s="66">
        <f t="shared" si="5"/>
        <v>2</v>
      </c>
      <c r="P16" s="65">
        <f>VLOOKUP($A16,'Return Data'!$B$7:$R$2292,14,0)</f>
        <v>7.7962999999999996</v>
      </c>
      <c r="Q16" s="66">
        <f t="shared" si="7"/>
        <v>10</v>
      </c>
      <c r="R16" s="65">
        <f>VLOOKUP($A16,'Return Data'!$B$7:$R$2292,16,0)</f>
        <v>8.0251999999999999</v>
      </c>
      <c r="S16" s="67">
        <f t="shared" si="6"/>
        <v>15</v>
      </c>
    </row>
    <row r="17" spans="1:19" x14ac:dyDescent="0.3">
      <c r="A17" s="82" t="s">
        <v>63</v>
      </c>
      <c r="B17" s="64">
        <f>VLOOKUP($A17,'Return Data'!$B$7:$R$2292,3,0)</f>
        <v>44616</v>
      </c>
      <c r="C17" s="65">
        <f>VLOOKUP($A17,'Return Data'!$B$7:$R$2292,4,0)</f>
        <v>30.950099999999999</v>
      </c>
      <c r="D17" s="65">
        <f>VLOOKUP($A17,'Return Data'!$B$7:$R$2292,9,0)</f>
        <v>5.2350000000000003</v>
      </c>
      <c r="E17" s="66">
        <f t="shared" si="0"/>
        <v>9</v>
      </c>
      <c r="F17" s="65">
        <f>VLOOKUP($A17,'Return Data'!$B$7:$R$2292,10,0)</f>
        <v>0.50570000000000004</v>
      </c>
      <c r="G17" s="66">
        <f t="shared" si="1"/>
        <v>18</v>
      </c>
      <c r="H17" s="65">
        <f>VLOOKUP($A17,'Return Data'!$B$7:$R$2292,11,0)</f>
        <v>2.7690999999999999</v>
      </c>
      <c r="I17" s="66">
        <f t="shared" si="2"/>
        <v>21</v>
      </c>
      <c r="J17" s="65">
        <f>VLOOKUP($A17,'Return Data'!$B$7:$R$2292,12,0)</f>
        <v>2.5545</v>
      </c>
      <c r="K17" s="66">
        <f t="shared" si="3"/>
        <v>23</v>
      </c>
      <c r="L17" s="65">
        <f>VLOOKUP($A17,'Return Data'!$B$7:$R$2292,13,0)</f>
        <v>4.0724</v>
      </c>
      <c r="M17" s="66">
        <f t="shared" si="4"/>
        <v>20</v>
      </c>
      <c r="N17" s="65">
        <f>VLOOKUP($A17,'Return Data'!$B$7:$R$2292,17,0)</f>
        <v>4.7694999999999999</v>
      </c>
      <c r="O17" s="66">
        <f t="shared" si="5"/>
        <v>24</v>
      </c>
      <c r="P17" s="65">
        <f>VLOOKUP($A17,'Return Data'!$B$7:$R$2292,14,0)</f>
        <v>7.4562999999999997</v>
      </c>
      <c r="Q17" s="66">
        <f t="shared" si="7"/>
        <v>15</v>
      </c>
      <c r="R17" s="65">
        <f>VLOOKUP($A17,'Return Data'!$B$7:$R$2292,16,0)</f>
        <v>7.4212999999999996</v>
      </c>
      <c r="S17" s="67">
        <f t="shared" si="6"/>
        <v>21</v>
      </c>
    </row>
    <row r="18" spans="1:19" x14ac:dyDescent="0.3">
      <c r="A18" s="82" t="s">
        <v>64</v>
      </c>
      <c r="B18" s="64">
        <f>VLOOKUP($A18,'Return Data'!$B$7:$R$2292,3,0)</f>
        <v>44616</v>
      </c>
      <c r="C18" s="65">
        <f>VLOOKUP($A18,'Return Data'!$B$7:$R$2292,4,0)</f>
        <v>30.663599999999999</v>
      </c>
      <c r="D18" s="65">
        <f>VLOOKUP($A18,'Return Data'!$B$7:$R$2292,9,0)</f>
        <v>6.0012999999999996</v>
      </c>
      <c r="E18" s="66">
        <f t="shared" si="0"/>
        <v>8</v>
      </c>
      <c r="F18" s="65">
        <f>VLOOKUP($A18,'Return Data'!$B$7:$R$2292,10,0)</f>
        <v>1.4231</v>
      </c>
      <c r="G18" s="66">
        <f t="shared" si="1"/>
        <v>13</v>
      </c>
      <c r="H18" s="65">
        <f>VLOOKUP($A18,'Return Data'!$B$7:$R$2292,11,0)</f>
        <v>4.0364000000000004</v>
      </c>
      <c r="I18" s="66">
        <f t="shared" si="2"/>
        <v>10</v>
      </c>
      <c r="J18" s="65">
        <f>VLOOKUP($A18,'Return Data'!$B$7:$R$2292,12,0)</f>
        <v>4.2024999999999997</v>
      </c>
      <c r="K18" s="66">
        <f t="shared" si="3"/>
        <v>9</v>
      </c>
      <c r="L18" s="65">
        <f>VLOOKUP($A18,'Return Data'!$B$7:$R$2292,13,0)</f>
        <v>5.5011999999999999</v>
      </c>
      <c r="M18" s="66">
        <f t="shared" si="4"/>
        <v>11</v>
      </c>
      <c r="N18" s="65">
        <f>VLOOKUP($A18,'Return Data'!$B$7:$R$2292,17,0)</f>
        <v>7.4306000000000001</v>
      </c>
      <c r="O18" s="66">
        <f t="shared" si="5"/>
        <v>3</v>
      </c>
      <c r="P18" s="65">
        <f>VLOOKUP($A18,'Return Data'!$B$7:$R$2292,14,0)</f>
        <v>9.3613</v>
      </c>
      <c r="Q18" s="66">
        <f t="shared" si="7"/>
        <v>3</v>
      </c>
      <c r="R18" s="65">
        <f>VLOOKUP($A18,'Return Data'!$B$7:$R$2292,16,0)</f>
        <v>10.276999999999999</v>
      </c>
      <c r="S18" s="67">
        <f t="shared" si="6"/>
        <v>1</v>
      </c>
    </row>
    <row r="19" spans="1:19" x14ac:dyDescent="0.3">
      <c r="A19" s="82" t="s">
        <v>65</v>
      </c>
      <c r="B19" s="64">
        <f>VLOOKUP($A19,'Return Data'!$B$7:$R$2292,3,0)</f>
        <v>44616</v>
      </c>
      <c r="C19" s="65">
        <f>VLOOKUP($A19,'Return Data'!$B$7:$R$2292,4,0)</f>
        <v>19.341999999999999</v>
      </c>
      <c r="D19" s="65">
        <f>VLOOKUP($A19,'Return Data'!$B$7:$R$2292,9,0)</f>
        <v>3.0699000000000001</v>
      </c>
      <c r="E19" s="66">
        <f t="shared" si="0"/>
        <v>15</v>
      </c>
      <c r="F19" s="65">
        <f>VLOOKUP($A19,'Return Data'!$B$7:$R$2292,10,0)</f>
        <v>-0.4733</v>
      </c>
      <c r="G19" s="66">
        <f t="shared" si="1"/>
        <v>22</v>
      </c>
      <c r="H19" s="65">
        <f>VLOOKUP($A19,'Return Data'!$B$7:$R$2292,11,0)</f>
        <v>4.8273000000000001</v>
      </c>
      <c r="I19" s="66">
        <f t="shared" si="2"/>
        <v>5</v>
      </c>
      <c r="J19" s="65">
        <f>VLOOKUP($A19,'Return Data'!$B$7:$R$2292,12,0)</f>
        <v>4.5673000000000004</v>
      </c>
      <c r="K19" s="66">
        <f t="shared" si="3"/>
        <v>8</v>
      </c>
      <c r="L19" s="65">
        <f>VLOOKUP($A19,'Return Data'!$B$7:$R$2292,13,0)</f>
        <v>5.5429000000000004</v>
      </c>
      <c r="M19" s="66">
        <f t="shared" si="4"/>
        <v>10</v>
      </c>
      <c r="N19" s="65">
        <f>VLOOKUP($A19,'Return Data'!$B$7:$R$2292,17,0)</f>
        <v>6.5731000000000002</v>
      </c>
      <c r="O19" s="66">
        <f t="shared" si="5"/>
        <v>11</v>
      </c>
      <c r="P19" s="65">
        <f>VLOOKUP($A19,'Return Data'!$B$7:$R$2292,14,0)</f>
        <v>7.2117000000000004</v>
      </c>
      <c r="Q19" s="66">
        <f t="shared" si="7"/>
        <v>18</v>
      </c>
      <c r="R19" s="65">
        <f>VLOOKUP($A19,'Return Data'!$B$7:$R$2292,16,0)</f>
        <v>6.5294999999999996</v>
      </c>
      <c r="S19" s="67">
        <f t="shared" si="6"/>
        <v>25</v>
      </c>
    </row>
    <row r="20" spans="1:19" x14ac:dyDescent="0.3">
      <c r="A20" s="82" t="s">
        <v>66</v>
      </c>
      <c r="B20" s="64">
        <f>VLOOKUP($A20,'Return Data'!$B$7:$R$2292,3,0)</f>
        <v>44616</v>
      </c>
      <c r="C20" s="65">
        <f>VLOOKUP($A20,'Return Data'!$B$7:$R$2292,4,0)</f>
        <v>30.2195</v>
      </c>
      <c r="D20" s="65">
        <f>VLOOKUP($A20,'Return Data'!$B$7:$R$2292,9,0)</f>
        <v>9.0419</v>
      </c>
      <c r="E20" s="66">
        <f t="shared" si="0"/>
        <v>3</v>
      </c>
      <c r="F20" s="65">
        <f>VLOOKUP($A20,'Return Data'!$B$7:$R$2292,10,0)</f>
        <v>2.7736000000000001</v>
      </c>
      <c r="G20" s="66">
        <f t="shared" si="1"/>
        <v>6</v>
      </c>
      <c r="H20" s="65">
        <f>VLOOKUP($A20,'Return Data'!$B$7:$R$2292,11,0)</f>
        <v>3.8927</v>
      </c>
      <c r="I20" s="66">
        <f t="shared" si="2"/>
        <v>11</v>
      </c>
      <c r="J20" s="65">
        <f>VLOOKUP($A20,'Return Data'!$B$7:$R$2292,12,0)</f>
        <v>4.0598999999999998</v>
      </c>
      <c r="K20" s="66">
        <f t="shared" si="3"/>
        <v>11</v>
      </c>
      <c r="L20" s="65">
        <f>VLOOKUP($A20,'Return Data'!$B$7:$R$2292,13,0)</f>
        <v>5.3734000000000002</v>
      </c>
      <c r="M20" s="66">
        <f t="shared" si="4"/>
        <v>12</v>
      </c>
      <c r="N20" s="65">
        <f>VLOOKUP($A20,'Return Data'!$B$7:$R$2292,17,0)</f>
        <v>6.7862</v>
      </c>
      <c r="O20" s="66">
        <f t="shared" si="5"/>
        <v>7</v>
      </c>
      <c r="P20" s="65">
        <f>VLOOKUP($A20,'Return Data'!$B$7:$R$2292,14,0)</f>
        <v>9.5833999999999993</v>
      </c>
      <c r="Q20" s="66">
        <f t="shared" si="7"/>
        <v>1</v>
      </c>
      <c r="R20" s="65">
        <f>VLOOKUP($A20,'Return Data'!$B$7:$R$2292,16,0)</f>
        <v>9.0667000000000009</v>
      </c>
      <c r="S20" s="67">
        <f t="shared" si="6"/>
        <v>4</v>
      </c>
    </row>
    <row r="21" spans="1:19" x14ac:dyDescent="0.3">
      <c r="A21" s="82" t="s">
        <v>67</v>
      </c>
      <c r="B21" s="64">
        <f>VLOOKUP($A21,'Return Data'!$B$7:$R$2292,3,0)</f>
        <v>44616</v>
      </c>
      <c r="C21" s="65">
        <f>VLOOKUP($A21,'Return Data'!$B$7:$R$2292,4,0)</f>
        <v>18.751899999999999</v>
      </c>
      <c r="D21" s="65">
        <f>VLOOKUP($A21,'Return Data'!$B$7:$R$2292,9,0)</f>
        <v>8.6463000000000001</v>
      </c>
      <c r="E21" s="66">
        <f t="shared" si="0"/>
        <v>4</v>
      </c>
      <c r="F21" s="65">
        <f>VLOOKUP($A21,'Return Data'!$B$7:$R$2292,10,0)</f>
        <v>5.4108000000000001</v>
      </c>
      <c r="G21" s="66">
        <f t="shared" si="1"/>
        <v>1</v>
      </c>
      <c r="H21" s="65">
        <f>VLOOKUP($A21,'Return Data'!$B$7:$R$2292,11,0)</f>
        <v>5.3437999999999999</v>
      </c>
      <c r="I21" s="66">
        <f t="shared" si="2"/>
        <v>3</v>
      </c>
      <c r="J21" s="65">
        <f>VLOOKUP($A21,'Return Data'!$B$7:$R$2292,12,0)</f>
        <v>6.1044999999999998</v>
      </c>
      <c r="K21" s="66">
        <f t="shared" si="3"/>
        <v>4</v>
      </c>
      <c r="L21" s="65">
        <f>VLOOKUP($A21,'Return Data'!$B$7:$R$2292,13,0)</f>
        <v>7.5019999999999998</v>
      </c>
      <c r="M21" s="66">
        <f t="shared" si="4"/>
        <v>4</v>
      </c>
      <c r="N21" s="65">
        <f>VLOOKUP($A21,'Return Data'!$B$7:$R$2292,17,0)</f>
        <v>6.9469000000000003</v>
      </c>
      <c r="O21" s="66">
        <f t="shared" si="5"/>
        <v>5</v>
      </c>
      <c r="P21" s="65">
        <f>VLOOKUP($A21,'Return Data'!$B$7:$R$2292,14,0)</f>
        <v>7.6973000000000003</v>
      </c>
      <c r="Q21" s="66">
        <f t="shared" si="7"/>
        <v>13</v>
      </c>
      <c r="R21" s="65">
        <f>VLOOKUP($A21,'Return Data'!$B$7:$R$2292,16,0)</f>
        <v>7.5148999999999999</v>
      </c>
      <c r="S21" s="67">
        <f t="shared" si="6"/>
        <v>20</v>
      </c>
    </row>
    <row r="22" spans="1:19" x14ac:dyDescent="0.3">
      <c r="A22" s="82" t="s">
        <v>68</v>
      </c>
      <c r="B22" s="64">
        <f>VLOOKUP($A22,'Return Data'!$B$7:$R$2292,3,0)</f>
        <v>44616</v>
      </c>
      <c r="C22" s="65">
        <f>VLOOKUP($A22,'Return Data'!$B$7:$R$2292,4,0)</f>
        <v>1247.9131</v>
      </c>
      <c r="D22" s="65">
        <f>VLOOKUP($A22,'Return Data'!$B$7:$R$2292,9,0)</f>
        <v>3.4864999999999999</v>
      </c>
      <c r="E22" s="66">
        <f t="shared" si="0"/>
        <v>13</v>
      </c>
      <c r="F22" s="65">
        <f>VLOOKUP($A22,'Return Data'!$B$7:$R$2292,10,0)</f>
        <v>2.7115999999999998</v>
      </c>
      <c r="G22" s="66">
        <f t="shared" si="1"/>
        <v>7</v>
      </c>
      <c r="H22" s="65">
        <f>VLOOKUP($A22,'Return Data'!$B$7:$R$2292,11,0)</f>
        <v>3.3915000000000002</v>
      </c>
      <c r="I22" s="66">
        <f t="shared" si="2"/>
        <v>17</v>
      </c>
      <c r="J22" s="65">
        <f>VLOOKUP($A22,'Return Data'!$B$7:$R$2292,12,0)</f>
        <v>4.0930999999999997</v>
      </c>
      <c r="K22" s="66">
        <f t="shared" si="3"/>
        <v>10</v>
      </c>
      <c r="L22" s="65">
        <f>VLOOKUP($A22,'Return Data'!$B$7:$R$2292,13,0)</f>
        <v>5.0305999999999997</v>
      </c>
      <c r="M22" s="66">
        <f t="shared" si="4"/>
        <v>14</v>
      </c>
      <c r="N22" s="65">
        <f>VLOOKUP($A22,'Return Data'!$B$7:$R$2292,17,0)</f>
        <v>5.3117000000000001</v>
      </c>
      <c r="O22" s="66">
        <f t="shared" si="5"/>
        <v>18</v>
      </c>
      <c r="P22" s="65">
        <f>VLOOKUP($A22,'Return Data'!$B$7:$R$2292,14,0)</f>
        <v>7.0620000000000003</v>
      </c>
      <c r="Q22" s="66">
        <f t="shared" si="7"/>
        <v>20</v>
      </c>
      <c r="R22" s="65">
        <f>VLOOKUP($A22,'Return Data'!$B$7:$R$2292,16,0)</f>
        <v>7.1032000000000002</v>
      </c>
      <c r="S22" s="67">
        <f t="shared" si="6"/>
        <v>23</v>
      </c>
    </row>
    <row r="23" spans="1:19" x14ac:dyDescent="0.3">
      <c r="A23" s="82" t="s">
        <v>69</v>
      </c>
      <c r="B23" s="64">
        <f>VLOOKUP($A23,'Return Data'!$B$7:$R$2292,3,0)</f>
        <v>44616</v>
      </c>
      <c r="C23" s="65">
        <f>VLOOKUP($A23,'Return Data'!$B$7:$R$2292,4,0)</f>
        <v>35.1584</v>
      </c>
      <c r="D23" s="65">
        <f>VLOOKUP($A23,'Return Data'!$B$7:$R$2292,9,0)</f>
        <v>3.8571</v>
      </c>
      <c r="E23" s="66">
        <f t="shared" si="0"/>
        <v>12</v>
      </c>
      <c r="F23" s="65">
        <f>VLOOKUP($A23,'Return Data'!$B$7:$R$2292,10,0)</f>
        <v>2.9569000000000001</v>
      </c>
      <c r="G23" s="66">
        <f t="shared" si="1"/>
        <v>4</v>
      </c>
      <c r="H23" s="65">
        <f>VLOOKUP($A23,'Return Data'!$B$7:$R$2292,11,0)</f>
        <v>3.4329999999999998</v>
      </c>
      <c r="I23" s="66">
        <f t="shared" si="2"/>
        <v>16</v>
      </c>
      <c r="J23" s="65">
        <f>VLOOKUP($A23,'Return Data'!$B$7:$R$2292,12,0)</f>
        <v>3.6230000000000002</v>
      </c>
      <c r="K23" s="66">
        <f t="shared" si="3"/>
        <v>15</v>
      </c>
      <c r="L23" s="65">
        <f>VLOOKUP($A23,'Return Data'!$B$7:$R$2292,13,0)</f>
        <v>4.6723999999999997</v>
      </c>
      <c r="M23" s="66">
        <f t="shared" si="4"/>
        <v>17</v>
      </c>
      <c r="N23" s="65">
        <f>VLOOKUP($A23,'Return Data'!$B$7:$R$2292,17,0)</f>
        <v>5.4444999999999997</v>
      </c>
      <c r="O23" s="66">
        <f t="shared" si="5"/>
        <v>16</v>
      </c>
      <c r="P23" s="65">
        <f>VLOOKUP($A23,'Return Data'!$B$7:$R$2292,14,0)</f>
        <v>5.9667000000000003</v>
      </c>
      <c r="Q23" s="66">
        <f t="shared" si="7"/>
        <v>22</v>
      </c>
      <c r="R23" s="65">
        <f>VLOOKUP($A23,'Return Data'!$B$7:$R$2292,16,0)</f>
        <v>7.8263999999999996</v>
      </c>
      <c r="S23" s="67">
        <f t="shared" si="6"/>
        <v>16</v>
      </c>
    </row>
    <row r="24" spans="1:19" x14ac:dyDescent="0.3">
      <c r="A24" s="82" t="s">
        <v>70</v>
      </c>
      <c r="B24" s="64">
        <f>VLOOKUP($A24,'Return Data'!$B$7:$R$2292,3,0)</f>
        <v>44616</v>
      </c>
      <c r="C24" s="65">
        <f>VLOOKUP($A24,'Return Data'!$B$7:$R$2292,4,0)</f>
        <v>32.062600000000003</v>
      </c>
      <c r="D24" s="65">
        <f>VLOOKUP($A24,'Return Data'!$B$7:$R$2292,9,0)</f>
        <v>4.8377999999999997</v>
      </c>
      <c r="E24" s="66">
        <f t="shared" si="0"/>
        <v>11</v>
      </c>
      <c r="F24" s="65">
        <f>VLOOKUP($A24,'Return Data'!$B$7:$R$2292,10,0)</f>
        <v>1.377</v>
      </c>
      <c r="G24" s="66">
        <f t="shared" si="1"/>
        <v>15</v>
      </c>
      <c r="H24" s="65">
        <f>VLOOKUP($A24,'Return Data'!$B$7:$R$2292,11,0)</f>
        <v>4.5323000000000002</v>
      </c>
      <c r="I24" s="66">
        <f t="shared" si="2"/>
        <v>8</v>
      </c>
      <c r="J24" s="65">
        <f>VLOOKUP($A24,'Return Data'!$B$7:$R$2292,12,0)</f>
        <v>4.8417000000000003</v>
      </c>
      <c r="K24" s="66">
        <f t="shared" si="3"/>
        <v>5</v>
      </c>
      <c r="L24" s="65">
        <f>VLOOKUP($A24,'Return Data'!$B$7:$R$2292,13,0)</f>
        <v>6.1407999999999996</v>
      </c>
      <c r="M24" s="66">
        <f t="shared" si="4"/>
        <v>8</v>
      </c>
      <c r="N24" s="65">
        <f>VLOOKUP($A24,'Return Data'!$B$7:$R$2292,17,0)</f>
        <v>6.8902999999999999</v>
      </c>
      <c r="O24" s="66">
        <f t="shared" si="5"/>
        <v>6</v>
      </c>
      <c r="P24" s="65">
        <f>VLOOKUP($A24,'Return Data'!$B$7:$R$2292,14,0)</f>
        <v>9.0254999999999992</v>
      </c>
      <c r="Q24" s="66">
        <f t="shared" si="7"/>
        <v>4</v>
      </c>
      <c r="R24" s="65">
        <f>VLOOKUP($A24,'Return Data'!$B$7:$R$2292,16,0)</f>
        <v>9.3102999999999998</v>
      </c>
      <c r="S24" s="67">
        <f t="shared" si="6"/>
        <v>2</v>
      </c>
    </row>
    <row r="25" spans="1:19" x14ac:dyDescent="0.3">
      <c r="A25" s="82" t="s">
        <v>71</v>
      </c>
      <c r="B25" s="64">
        <f>VLOOKUP($A25,'Return Data'!$B$7:$R$2292,3,0)</f>
        <v>44616</v>
      </c>
      <c r="C25" s="65">
        <f>VLOOKUP($A25,'Return Data'!$B$7:$R$2292,4,0)</f>
        <v>25.312899999999999</v>
      </c>
      <c r="D25" s="65">
        <f>VLOOKUP($A25,'Return Data'!$B$7:$R$2292,9,0)</f>
        <v>0.214</v>
      </c>
      <c r="E25" s="66">
        <f t="shared" si="0"/>
        <v>21</v>
      </c>
      <c r="F25" s="65">
        <f>VLOOKUP($A25,'Return Data'!$B$7:$R$2292,10,0)</f>
        <v>-0.43209999999999998</v>
      </c>
      <c r="G25" s="66">
        <f t="shared" si="1"/>
        <v>21</v>
      </c>
      <c r="H25" s="65">
        <f>VLOOKUP($A25,'Return Data'!$B$7:$R$2292,11,0)</f>
        <v>1.724</v>
      </c>
      <c r="I25" s="66">
        <f t="shared" si="2"/>
        <v>23</v>
      </c>
      <c r="J25" s="65">
        <f>VLOOKUP($A25,'Return Data'!$B$7:$R$2292,12,0)</f>
        <v>2.5268999999999999</v>
      </c>
      <c r="K25" s="66">
        <f t="shared" si="3"/>
        <v>24</v>
      </c>
      <c r="L25" s="65">
        <f>VLOOKUP($A25,'Return Data'!$B$7:$R$2292,13,0)</f>
        <v>3.6263000000000001</v>
      </c>
      <c r="M25" s="66">
        <f t="shared" si="4"/>
        <v>23</v>
      </c>
      <c r="N25" s="65">
        <f>VLOOKUP($A25,'Return Data'!$B$7:$R$2292,17,0)</f>
        <v>5.0811000000000002</v>
      </c>
      <c r="O25" s="66">
        <f t="shared" si="5"/>
        <v>23</v>
      </c>
      <c r="P25" s="65">
        <f>VLOOKUP($A25,'Return Data'!$B$7:$R$2292,14,0)</f>
        <v>7.4728000000000003</v>
      </c>
      <c r="Q25" s="66">
        <f t="shared" si="7"/>
        <v>14</v>
      </c>
      <c r="R25" s="65">
        <f>VLOOKUP($A25,'Return Data'!$B$7:$R$2292,16,0)</f>
        <v>8.4297000000000004</v>
      </c>
      <c r="S25" s="67">
        <f t="shared" si="6"/>
        <v>9</v>
      </c>
    </row>
    <row r="26" spans="1:19" x14ac:dyDescent="0.3">
      <c r="A26" s="82" t="s">
        <v>72</v>
      </c>
      <c r="B26" s="64">
        <f>VLOOKUP($A26,'Return Data'!$B$7:$R$2292,3,0)</f>
        <v>44616</v>
      </c>
      <c r="C26" s="65">
        <f>VLOOKUP($A26,'Return Data'!$B$7:$R$2292,4,0)</f>
        <v>14.388</v>
      </c>
      <c r="D26" s="65">
        <f>VLOOKUP($A26,'Return Data'!$B$7:$R$2292,9,0)</f>
        <v>8.5642999999999994</v>
      </c>
      <c r="E26" s="66">
        <f t="shared" si="0"/>
        <v>5</v>
      </c>
      <c r="F26" s="65">
        <f>VLOOKUP($A26,'Return Data'!$B$7:$R$2292,10,0)</f>
        <v>3.7970999999999999</v>
      </c>
      <c r="G26" s="66">
        <f t="shared" si="1"/>
        <v>3</v>
      </c>
      <c r="H26" s="65">
        <f>VLOOKUP($A26,'Return Data'!$B$7:$R$2292,11,0)</f>
        <v>3.6949999999999998</v>
      </c>
      <c r="I26" s="66">
        <f t="shared" si="2"/>
        <v>13</v>
      </c>
      <c r="J26" s="65">
        <f>VLOOKUP($A26,'Return Data'!$B$7:$R$2292,12,0)</f>
        <v>3.6417999999999999</v>
      </c>
      <c r="K26" s="66">
        <f t="shared" si="3"/>
        <v>14</v>
      </c>
      <c r="L26" s="65">
        <f>VLOOKUP($A26,'Return Data'!$B$7:$R$2292,13,0)</f>
        <v>4.6582999999999997</v>
      </c>
      <c r="M26" s="66">
        <f t="shared" si="4"/>
        <v>18</v>
      </c>
      <c r="N26" s="65">
        <f>VLOOKUP($A26,'Return Data'!$B$7:$R$2292,17,0)</f>
        <v>6.2656999999999998</v>
      </c>
      <c r="O26" s="66">
        <f t="shared" si="5"/>
        <v>13</v>
      </c>
      <c r="P26" s="65">
        <f>VLOOKUP($A26,'Return Data'!$B$7:$R$2292,14,0)</f>
        <v>8.7848000000000006</v>
      </c>
      <c r="Q26" s="66">
        <f t="shared" si="7"/>
        <v>7</v>
      </c>
      <c r="R26" s="65">
        <f>VLOOKUP($A26,'Return Data'!$B$7:$R$2292,16,0)</f>
        <v>7.665</v>
      </c>
      <c r="S26" s="67">
        <f t="shared" si="6"/>
        <v>18</v>
      </c>
    </row>
    <row r="27" spans="1:19" x14ac:dyDescent="0.3">
      <c r="A27" s="82" t="s">
        <v>73</v>
      </c>
      <c r="B27" s="64">
        <f>VLOOKUP($A27,'Return Data'!$B$7:$R$2292,3,0)</f>
        <v>44616</v>
      </c>
      <c r="C27" s="65">
        <f>VLOOKUP($A27,'Return Data'!$B$7:$R$2292,4,0)</f>
        <v>31.7088</v>
      </c>
      <c r="D27" s="65">
        <f>VLOOKUP($A27,'Return Data'!$B$7:$R$2292,9,0)</f>
        <v>13.137499999999999</v>
      </c>
      <c r="E27" s="66">
        <f t="shared" si="0"/>
        <v>1</v>
      </c>
      <c r="F27" s="65">
        <f>VLOOKUP($A27,'Return Data'!$B$7:$R$2292,10,0)</f>
        <v>1.4353</v>
      </c>
      <c r="G27" s="66">
        <f t="shared" si="1"/>
        <v>12</v>
      </c>
      <c r="H27" s="65">
        <f>VLOOKUP($A27,'Return Data'!$B$7:$R$2292,11,0)</f>
        <v>5.0777000000000001</v>
      </c>
      <c r="I27" s="66">
        <f t="shared" si="2"/>
        <v>4</v>
      </c>
      <c r="J27" s="65">
        <f>VLOOKUP($A27,'Return Data'!$B$7:$R$2292,12,0)</f>
        <v>3.8531</v>
      </c>
      <c r="K27" s="66">
        <f t="shared" si="3"/>
        <v>13</v>
      </c>
      <c r="L27" s="65">
        <f>VLOOKUP($A27,'Return Data'!$B$7:$R$2292,13,0)</f>
        <v>6.4943999999999997</v>
      </c>
      <c r="M27" s="66">
        <f t="shared" si="4"/>
        <v>6</v>
      </c>
      <c r="N27" s="65">
        <f>VLOOKUP($A27,'Return Data'!$B$7:$R$2292,17,0)</f>
        <v>6.3821000000000003</v>
      </c>
      <c r="O27" s="66">
        <f t="shared" si="5"/>
        <v>12</v>
      </c>
      <c r="P27" s="65">
        <f>VLOOKUP($A27,'Return Data'!$B$7:$R$2292,14,0)</f>
        <v>8.1273999999999997</v>
      </c>
      <c r="Q27" s="66">
        <f t="shared" si="7"/>
        <v>8</v>
      </c>
      <c r="R27" s="65">
        <f>VLOOKUP($A27,'Return Data'!$B$7:$R$2292,16,0)</f>
        <v>8.2164999999999999</v>
      </c>
      <c r="S27" s="67">
        <f t="shared" si="6"/>
        <v>13</v>
      </c>
    </row>
    <row r="28" spans="1:19" x14ac:dyDescent="0.3">
      <c r="A28" s="82" t="s">
        <v>74</v>
      </c>
      <c r="B28" s="64">
        <f>VLOOKUP($A28,'Return Data'!$B$7:$R$2292,3,0)</f>
        <v>44616</v>
      </c>
      <c r="C28" s="65">
        <f>VLOOKUP($A28,'Return Data'!$B$7:$R$2292,4,0)</f>
        <v>2325.9802</v>
      </c>
      <c r="D28" s="65">
        <f>VLOOKUP($A28,'Return Data'!$B$7:$R$2292,9,0)</f>
        <v>1.7095</v>
      </c>
      <c r="E28" s="66">
        <f t="shared" si="0"/>
        <v>18</v>
      </c>
      <c r="F28" s="65">
        <f>VLOOKUP($A28,'Return Data'!$B$7:$R$2292,10,0)</f>
        <v>0.78080000000000005</v>
      </c>
      <c r="G28" s="66">
        <f t="shared" si="1"/>
        <v>17</v>
      </c>
      <c r="H28" s="65">
        <f>VLOOKUP($A28,'Return Data'!$B$7:$R$2292,11,0)</f>
        <v>2.8586</v>
      </c>
      <c r="I28" s="66">
        <f t="shared" si="2"/>
        <v>20</v>
      </c>
      <c r="J28" s="65">
        <f>VLOOKUP($A28,'Return Data'!$B$7:$R$2292,12,0)</f>
        <v>3.0575000000000001</v>
      </c>
      <c r="K28" s="66">
        <f t="shared" si="3"/>
        <v>19</v>
      </c>
      <c r="L28" s="65">
        <f>VLOOKUP($A28,'Return Data'!$B$7:$R$2292,13,0)</f>
        <v>4.7427999999999999</v>
      </c>
      <c r="M28" s="66">
        <f t="shared" si="4"/>
        <v>16</v>
      </c>
      <c r="N28" s="65">
        <f>VLOOKUP($A28,'Return Data'!$B$7:$R$2292,17,0)</f>
        <v>5.1402000000000001</v>
      </c>
      <c r="O28" s="66">
        <f t="shared" si="5"/>
        <v>21</v>
      </c>
      <c r="P28" s="65">
        <f>VLOOKUP($A28,'Return Data'!$B$7:$R$2292,14,0)</f>
        <v>8.0411000000000001</v>
      </c>
      <c r="Q28" s="66">
        <f t="shared" si="7"/>
        <v>9</v>
      </c>
      <c r="R28" s="65">
        <f>VLOOKUP($A28,'Return Data'!$B$7:$R$2292,16,0)</f>
        <v>8.5854999999999997</v>
      </c>
      <c r="S28" s="67">
        <f t="shared" si="6"/>
        <v>6</v>
      </c>
    </row>
    <row r="29" spans="1:19" x14ac:dyDescent="0.3">
      <c r="A29" s="82" t="s">
        <v>77</v>
      </c>
      <c r="B29" s="64">
        <f>VLOOKUP($A29,'Return Data'!$B$7:$R$2292,3,0)</f>
        <v>44616</v>
      </c>
      <c r="C29" s="65">
        <f>VLOOKUP($A29,'Return Data'!$B$7:$R$2292,4,0)</f>
        <v>16.9437</v>
      </c>
      <c r="D29" s="65">
        <f>VLOOKUP($A29,'Return Data'!$B$7:$R$2292,9,0)</f>
        <v>6.2594000000000003</v>
      </c>
      <c r="E29" s="66">
        <f t="shared" si="0"/>
        <v>7</v>
      </c>
      <c r="F29" s="65">
        <f>VLOOKUP($A29,'Return Data'!$B$7:$R$2292,10,0)</f>
        <v>1.4406000000000001</v>
      </c>
      <c r="G29" s="66">
        <f t="shared" si="1"/>
        <v>11</v>
      </c>
      <c r="H29" s="65">
        <f>VLOOKUP($A29,'Return Data'!$B$7:$R$2292,11,0)</f>
        <v>3.544</v>
      </c>
      <c r="I29" s="66">
        <f t="shared" si="2"/>
        <v>14</v>
      </c>
      <c r="J29" s="65">
        <f>VLOOKUP($A29,'Return Data'!$B$7:$R$2292,12,0)</f>
        <v>3.2195999999999998</v>
      </c>
      <c r="K29" s="66">
        <f t="shared" si="3"/>
        <v>18</v>
      </c>
      <c r="L29" s="65">
        <f>VLOOKUP($A29,'Return Data'!$B$7:$R$2292,13,0)</f>
        <v>4.1760000000000002</v>
      </c>
      <c r="M29" s="66">
        <f t="shared" si="4"/>
        <v>19</v>
      </c>
      <c r="N29" s="65">
        <f>VLOOKUP($A29,'Return Data'!$B$7:$R$2292,17,0)</f>
        <v>5.1456</v>
      </c>
      <c r="O29" s="66">
        <f t="shared" si="5"/>
        <v>20</v>
      </c>
      <c r="P29" s="65">
        <f>VLOOKUP($A29,'Return Data'!$B$7:$R$2292,14,0)</f>
        <v>7.7946999999999997</v>
      </c>
      <c r="Q29" s="66">
        <f t="shared" si="7"/>
        <v>11</v>
      </c>
      <c r="R29" s="65">
        <f>VLOOKUP($A29,'Return Data'!$B$7:$R$2292,16,0)</f>
        <v>8.0937000000000001</v>
      </c>
      <c r="S29" s="67">
        <f t="shared" si="6"/>
        <v>14</v>
      </c>
    </row>
    <row r="30" spans="1:19" x14ac:dyDescent="0.3">
      <c r="A30" s="82" t="s">
        <v>78</v>
      </c>
      <c r="B30" s="64">
        <f>VLOOKUP($A30,'Return Data'!$B$7:$R$2292,3,0)</f>
        <v>44616</v>
      </c>
      <c r="C30" s="65">
        <f>VLOOKUP($A30,'Return Data'!$B$7:$R$2292,4,0)</f>
        <v>30.127700000000001</v>
      </c>
      <c r="D30" s="65">
        <f>VLOOKUP($A30,'Return Data'!$B$7:$R$2292,9,0)</f>
        <v>1.0913999999999999</v>
      </c>
      <c r="E30" s="66">
        <f t="shared" si="0"/>
        <v>19</v>
      </c>
      <c r="F30" s="65">
        <f>VLOOKUP($A30,'Return Data'!$B$7:$R$2292,10,0)</f>
        <v>1.4723999999999999</v>
      </c>
      <c r="G30" s="66">
        <f t="shared" si="1"/>
        <v>10</v>
      </c>
      <c r="H30" s="65">
        <f>VLOOKUP($A30,'Return Data'!$B$7:$R$2292,11,0)</f>
        <v>2.8593999999999999</v>
      </c>
      <c r="I30" s="66">
        <f t="shared" si="2"/>
        <v>19</v>
      </c>
      <c r="J30" s="65">
        <f>VLOOKUP($A30,'Return Data'!$B$7:$R$2292,12,0)</f>
        <v>3.0001000000000002</v>
      </c>
      <c r="K30" s="66">
        <f t="shared" si="3"/>
        <v>20</v>
      </c>
      <c r="L30" s="65">
        <f>VLOOKUP($A30,'Return Data'!$B$7:$R$2292,13,0)</f>
        <v>3.7591000000000001</v>
      </c>
      <c r="M30" s="66">
        <f t="shared" si="4"/>
        <v>22</v>
      </c>
      <c r="N30" s="65">
        <f>VLOOKUP($A30,'Return Data'!$B$7:$R$2292,17,0)</f>
        <v>5.4396000000000004</v>
      </c>
      <c r="O30" s="66">
        <f t="shared" si="5"/>
        <v>17</v>
      </c>
      <c r="P30" s="65">
        <f>VLOOKUP($A30,'Return Data'!$B$7:$R$2292,14,0)</f>
        <v>8.8979999999999997</v>
      </c>
      <c r="Q30" s="66">
        <f t="shared" si="7"/>
        <v>5</v>
      </c>
      <c r="R30" s="65">
        <f>VLOOKUP($A30,'Return Data'!$B$7:$R$2292,16,0)</f>
        <v>8.4275000000000002</v>
      </c>
      <c r="S30" s="67">
        <f t="shared" si="6"/>
        <v>10</v>
      </c>
    </row>
    <row r="31" spans="1:19" x14ac:dyDescent="0.3">
      <c r="A31" s="82" t="s">
        <v>79</v>
      </c>
      <c r="B31" s="64">
        <f>VLOOKUP($A31,'Return Data'!$B$7:$R$2292,3,0)</f>
        <v>44616</v>
      </c>
      <c r="C31" s="65">
        <f>VLOOKUP($A31,'Return Data'!$B$7:$R$2292,4,0)</f>
        <v>36.715600000000002</v>
      </c>
      <c r="D31" s="65">
        <f>VLOOKUP($A31,'Return Data'!$B$7:$R$2292,9,0)</f>
        <v>5.1340000000000003</v>
      </c>
      <c r="E31" s="66">
        <f t="shared" si="0"/>
        <v>10</v>
      </c>
      <c r="F31" s="65">
        <f>VLOOKUP($A31,'Return Data'!$B$7:$R$2292,10,0)</f>
        <v>4.2473000000000001</v>
      </c>
      <c r="G31" s="66">
        <f t="shared" si="1"/>
        <v>2</v>
      </c>
      <c r="H31" s="65">
        <f>VLOOKUP($A31,'Return Data'!$B$7:$R$2292,11,0)</f>
        <v>3.7753000000000001</v>
      </c>
      <c r="I31" s="66">
        <f t="shared" si="2"/>
        <v>12</v>
      </c>
      <c r="J31" s="65">
        <f>VLOOKUP($A31,'Return Data'!$B$7:$R$2292,12,0)</f>
        <v>4.7217000000000002</v>
      </c>
      <c r="K31" s="66">
        <f t="shared" si="3"/>
        <v>6</v>
      </c>
      <c r="L31" s="65">
        <f>VLOOKUP($A31,'Return Data'!$B$7:$R$2292,13,0)</f>
        <v>5.8137999999999996</v>
      </c>
      <c r="M31" s="66">
        <f t="shared" si="4"/>
        <v>9</v>
      </c>
      <c r="N31" s="65">
        <f>VLOOKUP($A31,'Return Data'!$B$7:$R$2292,17,0)</f>
        <v>6.6150000000000002</v>
      </c>
      <c r="O31" s="66">
        <f t="shared" si="5"/>
        <v>10</v>
      </c>
      <c r="P31" s="65">
        <f>VLOOKUP($A31,'Return Data'!$B$7:$R$2292,14,0)</f>
        <v>7.7750000000000004</v>
      </c>
      <c r="Q31" s="66">
        <f t="shared" si="7"/>
        <v>12</v>
      </c>
      <c r="R31" s="65">
        <f>VLOOKUP($A31,'Return Data'!$B$7:$R$2292,16,0)</f>
        <v>8.8603000000000005</v>
      </c>
      <c r="S31" s="67">
        <f t="shared" si="6"/>
        <v>5</v>
      </c>
    </row>
    <row r="32" spans="1:19" x14ac:dyDescent="0.3">
      <c r="A32" s="82" t="s">
        <v>80</v>
      </c>
      <c r="B32" s="64">
        <f>VLOOKUP($A32,'Return Data'!$B$7:$R$2292,3,0)</f>
        <v>44616</v>
      </c>
      <c r="C32" s="65">
        <f>VLOOKUP($A32,'Return Data'!$B$7:$R$2292,4,0)</f>
        <v>20.0808</v>
      </c>
      <c r="D32" s="65">
        <f>VLOOKUP($A32,'Return Data'!$B$7:$R$2292,9,0)</f>
        <v>-3.5251000000000001</v>
      </c>
      <c r="E32" s="66">
        <f t="shared" si="0"/>
        <v>26</v>
      </c>
      <c r="F32" s="65">
        <f>VLOOKUP($A32,'Return Data'!$B$7:$R$2292,10,0)</f>
        <v>-3.8447</v>
      </c>
      <c r="G32" s="66">
        <f t="shared" si="1"/>
        <v>27</v>
      </c>
      <c r="H32" s="65">
        <f>VLOOKUP($A32,'Return Data'!$B$7:$R$2292,11,0)</f>
        <v>0.87609999999999999</v>
      </c>
      <c r="I32" s="66">
        <f t="shared" si="2"/>
        <v>25</v>
      </c>
      <c r="J32" s="65">
        <f>VLOOKUP($A32,'Return Data'!$B$7:$R$2292,12,0)</f>
        <v>1.3842000000000001</v>
      </c>
      <c r="K32" s="66">
        <f t="shared" si="3"/>
        <v>25</v>
      </c>
      <c r="L32" s="65">
        <f>VLOOKUP($A32,'Return Data'!$B$7:$R$2292,13,0)</f>
        <v>3.4308999999999998</v>
      </c>
      <c r="M32" s="66">
        <f t="shared" si="4"/>
        <v>24</v>
      </c>
      <c r="N32" s="65">
        <f>VLOOKUP($A32,'Return Data'!$B$7:$R$2292,17,0)</f>
        <v>4.6196000000000002</v>
      </c>
      <c r="O32" s="66">
        <f t="shared" si="5"/>
        <v>25</v>
      </c>
      <c r="P32" s="65">
        <f>VLOOKUP($A32,'Return Data'!$B$7:$R$2292,14,0)</f>
        <v>7.3949999999999996</v>
      </c>
      <c r="Q32" s="66">
        <f t="shared" si="7"/>
        <v>17</v>
      </c>
      <c r="R32" s="65">
        <f>VLOOKUP($A32,'Return Data'!$B$7:$R$2292,16,0)</f>
        <v>6.9794</v>
      </c>
      <c r="S32" s="67">
        <f t="shared" si="6"/>
        <v>24</v>
      </c>
    </row>
    <row r="33" spans="1:19" x14ac:dyDescent="0.3">
      <c r="A33" s="82" t="s">
        <v>363</v>
      </c>
      <c r="B33" s="64">
        <f>VLOOKUP($A33,'Return Data'!$B$7:$R$2292,3,0)</f>
        <v>0</v>
      </c>
      <c r="C33" s="65">
        <f>VLOOKUP($A33,'Return Data'!$B$7:$R$2292,4,0)</f>
        <v>0</v>
      </c>
      <c r="D33" s="65">
        <f>VLOOKUP($A33,'Return Data'!$B$7:$R$2292,9,0)</f>
        <v>0</v>
      </c>
      <c r="E33" s="66">
        <f t="shared" si="0"/>
        <v>22</v>
      </c>
      <c r="F33" s="65">
        <f>VLOOKUP($A33,'Return Data'!$B$7:$R$2292,10,0)</f>
        <v>0</v>
      </c>
      <c r="G33" s="66">
        <f t="shared" si="1"/>
        <v>19</v>
      </c>
      <c r="H33" s="65">
        <f>VLOOKUP($A33,'Return Data'!$B$7:$R$2292,11,0)</f>
        <v>0</v>
      </c>
      <c r="I33" s="66">
        <f t="shared" si="2"/>
        <v>26</v>
      </c>
      <c r="J33" s="65">
        <f>VLOOKUP($A33,'Return Data'!$B$7:$R$2292,12,0)</f>
        <v>0</v>
      </c>
      <c r="K33" s="66">
        <f t="shared" si="3"/>
        <v>26</v>
      </c>
      <c r="L33" s="65">
        <f>VLOOKUP($A33,'Return Data'!$B$7:$R$2292,13,0)</f>
        <v>0</v>
      </c>
      <c r="M33" s="66">
        <f t="shared" si="4"/>
        <v>26</v>
      </c>
      <c r="N33" s="65"/>
      <c r="O33" s="66"/>
      <c r="P33" s="65"/>
      <c r="Q33" s="66"/>
      <c r="R33" s="65">
        <f>VLOOKUP($A33,'Return Data'!$B$7:$R$2292,16,0)</f>
        <v>0</v>
      </c>
      <c r="S33" s="67">
        <f t="shared" si="6"/>
        <v>26</v>
      </c>
    </row>
    <row r="34" spans="1:19" x14ac:dyDescent="0.3">
      <c r="A34" s="82" t="s">
        <v>81</v>
      </c>
      <c r="B34" s="64">
        <f>VLOOKUP($A34,'Return Data'!$B$7:$R$2292,3,0)</f>
        <v>44616</v>
      </c>
      <c r="C34" s="65">
        <f>VLOOKUP($A34,'Return Data'!$B$7:$R$2292,4,0)</f>
        <v>24.659199999999998</v>
      </c>
      <c r="D34" s="65">
        <f>VLOOKUP($A34,'Return Data'!$B$7:$R$2292,9,0)</f>
        <v>-2.1305000000000001</v>
      </c>
      <c r="E34" s="66">
        <f t="shared" si="0"/>
        <v>25</v>
      </c>
      <c r="F34" s="65">
        <f>VLOOKUP($A34,'Return Data'!$B$7:$R$2292,10,0)</f>
        <v>-1.3181</v>
      </c>
      <c r="G34" s="66">
        <f t="shared" si="1"/>
        <v>25</v>
      </c>
      <c r="H34" s="65">
        <f>VLOOKUP($A34,'Return Data'!$B$7:$R$2292,11,0)</f>
        <v>18.971699999999998</v>
      </c>
      <c r="I34" s="66">
        <f t="shared" si="2"/>
        <v>1</v>
      </c>
      <c r="J34" s="65">
        <f>VLOOKUP($A34,'Return Data'!$B$7:$R$2292,12,0)</f>
        <v>13.8912</v>
      </c>
      <c r="K34" s="66">
        <f t="shared" si="3"/>
        <v>1</v>
      </c>
      <c r="L34" s="65">
        <f>VLOOKUP($A34,'Return Data'!$B$7:$R$2292,13,0)</f>
        <v>11.791</v>
      </c>
      <c r="M34" s="66">
        <f t="shared" si="4"/>
        <v>1</v>
      </c>
      <c r="N34" s="65">
        <f>VLOOKUP($A34,'Return Data'!$B$7:$R$2292,17,0)</f>
        <v>9.6271000000000004</v>
      </c>
      <c r="O34" s="66">
        <f>RANK(N34,N$8:N$34,0)</f>
        <v>1</v>
      </c>
      <c r="P34" s="65">
        <f>VLOOKUP($A34,'Return Data'!$B$7:$R$2292,14,0)</f>
        <v>5.2915999999999999</v>
      </c>
      <c r="Q34" s="66">
        <f>RANK(P34,P$8:P$34,0)</f>
        <v>24</v>
      </c>
      <c r="R34" s="65">
        <f>VLOOKUP($A34,'Return Data'!$B$7:$R$2292,16,0)</f>
        <v>7.6782000000000004</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3.251266666666667</v>
      </c>
      <c r="E36" s="88"/>
      <c r="F36" s="89">
        <f>AVERAGE(F8:F34)</f>
        <v>1.1042851851851854</v>
      </c>
      <c r="G36" s="88"/>
      <c r="H36" s="89">
        <f>AVERAGE(H8:H34)</f>
        <v>4.1567888888888875</v>
      </c>
      <c r="I36" s="88"/>
      <c r="J36" s="89">
        <f>AVERAGE(J8:J34)</f>
        <v>4.2094074074074079</v>
      </c>
      <c r="K36" s="88"/>
      <c r="L36" s="89">
        <f>AVERAGE(L8:L34)</f>
        <v>5.2941518518518524</v>
      </c>
      <c r="M36" s="88"/>
      <c r="N36" s="89">
        <f>AVERAGE(N8:N34)</f>
        <v>5.4167538461538465</v>
      </c>
      <c r="O36" s="88"/>
      <c r="P36" s="89">
        <f>AVERAGE(P8:P34)</f>
        <v>7.5449560000000009</v>
      </c>
      <c r="Q36" s="88"/>
      <c r="R36" s="89">
        <f>AVERAGE(R8:R34)</f>
        <v>7.1128555555555559</v>
      </c>
      <c r="S36" s="90"/>
    </row>
    <row r="37" spans="1:19" x14ac:dyDescent="0.3">
      <c r="A37" s="87" t="s">
        <v>28</v>
      </c>
      <c r="B37" s="88"/>
      <c r="C37" s="88"/>
      <c r="D37" s="89">
        <f>MIN(D8:D34)</f>
        <v>-13.160299999999999</v>
      </c>
      <c r="E37" s="88"/>
      <c r="F37" s="89">
        <f>MIN(F8:F34)</f>
        <v>-3.8447</v>
      </c>
      <c r="G37" s="88"/>
      <c r="H37" s="89">
        <f>MIN(H8:H34)</f>
        <v>0</v>
      </c>
      <c r="I37" s="88"/>
      <c r="J37" s="89">
        <f>MIN(J8:J34)</f>
        <v>0</v>
      </c>
      <c r="K37" s="88"/>
      <c r="L37" s="89">
        <f>MIN(L8:L34)</f>
        <v>0</v>
      </c>
      <c r="M37" s="88"/>
      <c r="N37" s="89">
        <f>MIN(N8:N34)</f>
        <v>-13.768700000000001</v>
      </c>
      <c r="O37" s="88"/>
      <c r="P37" s="89">
        <f>MIN(P8:P34)</f>
        <v>3.46</v>
      </c>
      <c r="Q37" s="88"/>
      <c r="R37" s="89">
        <f>MIN(R8:R34)</f>
        <v>-11.4415</v>
      </c>
      <c r="S37" s="90"/>
    </row>
    <row r="38" spans="1:19" ht="15" thickBot="1" x14ac:dyDescent="0.35">
      <c r="A38" s="91" t="s">
        <v>29</v>
      </c>
      <c r="B38" s="92"/>
      <c r="C38" s="92"/>
      <c r="D38" s="93">
        <f>MAX(D8:D34)</f>
        <v>13.137499999999999</v>
      </c>
      <c r="E38" s="92"/>
      <c r="F38" s="93">
        <f>MAX(F8:F34)</f>
        <v>5.4108000000000001</v>
      </c>
      <c r="G38" s="92"/>
      <c r="H38" s="93">
        <f>MAX(H8:H34)</f>
        <v>18.971699999999998</v>
      </c>
      <c r="I38" s="92"/>
      <c r="J38" s="93">
        <f>MAX(J8:J34)</f>
        <v>13.8912</v>
      </c>
      <c r="K38" s="92"/>
      <c r="L38" s="93">
        <f>MAX(L8:L34)</f>
        <v>11.791</v>
      </c>
      <c r="M38" s="92"/>
      <c r="N38" s="93">
        <f>MAX(N8:N34)</f>
        <v>9.6271000000000004</v>
      </c>
      <c r="O38" s="92"/>
      <c r="P38" s="93">
        <f>MAX(P8:P34)</f>
        <v>9.5833999999999993</v>
      </c>
      <c r="Q38" s="92"/>
      <c r="R38" s="93">
        <f>MAX(R8:R34)</f>
        <v>10.276999999999999</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44616</v>
      </c>
      <c r="C8" s="65">
        <f>VLOOKUP($A8,'Return Data'!$B$7:$R$2292,4,0)</f>
        <v>24.901900000000001</v>
      </c>
      <c r="D8" s="65">
        <f>VLOOKUP($A8,'Return Data'!$B$7:$R$2292,9,0)</f>
        <v>2.7298</v>
      </c>
      <c r="E8" s="66">
        <f t="shared" ref="E8:E38" si="0">RANK(D8,D$8:D$38,0)</f>
        <v>15</v>
      </c>
      <c r="F8" s="65">
        <f>VLOOKUP($A8,'Return Data'!$B$7:$R$2292,10,0)</f>
        <v>1.9034</v>
      </c>
      <c r="G8" s="66">
        <f t="shared" ref="G8:G38" si="1">RANK(F8,F$8:F$38,0)</f>
        <v>7</v>
      </c>
      <c r="H8" s="65">
        <f>VLOOKUP($A8,'Return Data'!$B$7:$R$2292,11,0)</f>
        <v>3.4864000000000002</v>
      </c>
      <c r="I8" s="66">
        <f t="shared" ref="I8:I38" si="2">RANK(H8,H$8:H$38,0)</f>
        <v>10</v>
      </c>
      <c r="J8" s="65">
        <f>VLOOKUP($A8,'Return Data'!$B$7:$R$2292,12,0)</f>
        <v>4.0909000000000004</v>
      </c>
      <c r="K8" s="66">
        <f t="shared" ref="K8:K38" si="3">RANK(J8,J$8:J$38,0)</f>
        <v>9</v>
      </c>
      <c r="L8" s="65">
        <f>VLOOKUP($A8,'Return Data'!$B$7:$R$2292,13,0)</f>
        <v>5.6189999999999998</v>
      </c>
      <c r="M8" s="66">
        <f t="shared" ref="M8:M38" si="4">RANK(L8,L$8:L$38,0)</f>
        <v>10</v>
      </c>
      <c r="N8" s="65">
        <f>VLOOKUP($A8,'Return Data'!$B$7:$R$2292,17,0)</f>
        <v>6.0431999999999997</v>
      </c>
      <c r="O8" s="66">
        <f t="shared" ref="O8:O36" si="5">RANK(N8,N$8:N$38,0)</f>
        <v>11</v>
      </c>
      <c r="P8" s="65">
        <f>VLOOKUP($A8,'Return Data'!$B$7:$R$2292,14,0)</f>
        <v>4.9645999999999999</v>
      </c>
      <c r="Q8" s="66">
        <f>RANK(P8,P$8:P$38,0)</f>
        <v>26</v>
      </c>
      <c r="R8" s="65">
        <f>VLOOKUP($A8,'Return Data'!$B$7:$R$2292,16,0)</f>
        <v>7.3342999999999998</v>
      </c>
      <c r="S8" s="67">
        <f t="shared" ref="S8:S38" si="6">RANK(R8,R$8:R$38,0)</f>
        <v>15</v>
      </c>
    </row>
    <row r="9" spans="1:19" x14ac:dyDescent="0.3">
      <c r="A9" s="82" t="s">
        <v>83</v>
      </c>
      <c r="B9" s="64">
        <f>VLOOKUP($A9,'Return Data'!$B$7:$R$2292,3,0)</f>
        <v>44616</v>
      </c>
      <c r="C9" s="65">
        <f>VLOOKUP($A9,'Return Data'!$B$7:$R$2292,4,0)</f>
        <v>36.0062</v>
      </c>
      <c r="D9" s="65">
        <f>VLOOKUP($A9,'Return Data'!$B$7:$R$2292,9,0)</f>
        <v>2.7467000000000001</v>
      </c>
      <c r="E9" s="66">
        <f t="shared" si="0"/>
        <v>14</v>
      </c>
      <c r="F9" s="65">
        <f>VLOOKUP($A9,'Return Data'!$B$7:$R$2292,10,0)</f>
        <v>1.9088000000000001</v>
      </c>
      <c r="G9" s="66">
        <f t="shared" si="1"/>
        <v>6</v>
      </c>
      <c r="H9" s="65">
        <f>VLOOKUP($A9,'Return Data'!$B$7:$R$2292,11,0)</f>
        <v>3.4962</v>
      </c>
      <c r="I9" s="66">
        <f t="shared" si="2"/>
        <v>8</v>
      </c>
      <c r="J9" s="65">
        <f>VLOOKUP($A9,'Return Data'!$B$7:$R$2292,12,0)</f>
        <v>4.0998999999999999</v>
      </c>
      <c r="K9" s="66">
        <f t="shared" si="3"/>
        <v>8</v>
      </c>
      <c r="L9" s="65">
        <f>VLOOKUP($A9,'Return Data'!$B$7:$R$2292,13,0)</f>
        <v>5.6275000000000004</v>
      </c>
      <c r="M9" s="66">
        <f t="shared" si="4"/>
        <v>9</v>
      </c>
      <c r="N9" s="65">
        <f>VLOOKUP($A9,'Return Data'!$B$7:$R$2292,17,0)</f>
        <v>6.0537000000000001</v>
      </c>
      <c r="O9" s="66">
        <f t="shared" si="5"/>
        <v>10</v>
      </c>
      <c r="P9" s="65">
        <f>VLOOKUP($A9,'Return Data'!$B$7:$R$2292,14,0)</f>
        <v>4.9718</v>
      </c>
      <c r="Q9" s="66">
        <f>RANK(P9,P$8:P$38,0)</f>
        <v>25</v>
      </c>
      <c r="R9" s="65">
        <f>VLOOKUP($A9,'Return Data'!$B$7:$R$2292,16,0)</f>
        <v>7.6304999999999996</v>
      </c>
      <c r="S9" s="67">
        <f t="shared" si="6"/>
        <v>13</v>
      </c>
    </row>
    <row r="10" spans="1:19" x14ac:dyDescent="0.3">
      <c r="A10" s="82" t="s">
        <v>84</v>
      </c>
      <c r="B10" s="64">
        <f>VLOOKUP($A10,'Return Data'!$B$7:$R$2292,3,0)</f>
        <v>44616</v>
      </c>
      <c r="C10" s="65">
        <f>VLOOKUP($A10,'Return Data'!$B$7:$R$2292,4,0)</f>
        <v>0.96740000000000004</v>
      </c>
      <c r="D10" s="65">
        <f>VLOOKUP($A10,'Return Data'!$B$7:$R$2292,9,0)</f>
        <v>0</v>
      </c>
      <c r="E10" s="66">
        <f t="shared" si="0"/>
        <v>22</v>
      </c>
      <c r="F10" s="65">
        <f>VLOOKUP($A10,'Return Data'!$B$7:$R$2292,10,0)</f>
        <v>0</v>
      </c>
      <c r="G10" s="66">
        <f t="shared" si="1"/>
        <v>18</v>
      </c>
      <c r="H10" s="65">
        <f>VLOOKUP($A10,'Return Data'!$B$7:$R$2292,11,0)</f>
        <v>0</v>
      </c>
      <c r="I10" s="66">
        <f t="shared" si="2"/>
        <v>29</v>
      </c>
      <c r="J10" s="65">
        <f>VLOOKUP($A10,'Return Data'!$B$7:$R$2292,12,0)</f>
        <v>0</v>
      </c>
      <c r="K10" s="66">
        <f t="shared" si="3"/>
        <v>29</v>
      </c>
      <c r="L10" s="65">
        <f>VLOOKUP($A10,'Return Data'!$B$7:$R$2292,13,0)</f>
        <v>0</v>
      </c>
      <c r="M10" s="66">
        <f t="shared" si="4"/>
        <v>29</v>
      </c>
      <c r="N10" s="65">
        <f>VLOOKUP($A10,'Return Data'!$B$7:$R$2292,17,0)</f>
        <v>-13.767899999999999</v>
      </c>
      <c r="O10" s="66">
        <f t="shared" si="5"/>
        <v>30</v>
      </c>
      <c r="P10" s="65"/>
      <c r="Q10" s="66"/>
      <c r="R10" s="65">
        <f>VLOOKUP($A10,'Return Data'!$B$7:$R$2292,16,0)</f>
        <v>-11.439</v>
      </c>
      <c r="S10" s="67">
        <f t="shared" si="6"/>
        <v>30</v>
      </c>
    </row>
    <row r="11" spans="1:19" x14ac:dyDescent="0.3">
      <c r="A11" s="82" t="s">
        <v>85</v>
      </c>
      <c r="B11" s="64">
        <f>VLOOKUP($A11,'Return Data'!$B$7:$R$2292,3,0)</f>
        <v>44616</v>
      </c>
      <c r="C11" s="65">
        <f>VLOOKUP($A11,'Return Data'!$B$7:$R$2292,4,0)</f>
        <v>1.3985000000000001</v>
      </c>
      <c r="D11" s="65">
        <f>VLOOKUP($A11,'Return Data'!$B$7:$R$2292,9,0)</f>
        <v>0</v>
      </c>
      <c r="E11" s="66">
        <f t="shared" si="0"/>
        <v>22</v>
      </c>
      <c r="F11" s="65">
        <f>VLOOKUP($A11,'Return Data'!$B$7:$R$2292,10,0)</f>
        <v>0</v>
      </c>
      <c r="G11" s="66">
        <f t="shared" si="1"/>
        <v>18</v>
      </c>
      <c r="H11" s="65">
        <f>VLOOKUP($A11,'Return Data'!$B$7:$R$2292,11,0)</f>
        <v>0</v>
      </c>
      <c r="I11" s="66">
        <f t="shared" si="2"/>
        <v>29</v>
      </c>
      <c r="J11" s="65">
        <f>VLOOKUP($A11,'Return Data'!$B$7:$R$2292,12,0)</f>
        <v>0</v>
      </c>
      <c r="K11" s="66">
        <f t="shared" si="3"/>
        <v>29</v>
      </c>
      <c r="L11" s="65">
        <f>VLOOKUP($A11,'Return Data'!$B$7:$R$2292,13,0)</f>
        <v>0</v>
      </c>
      <c r="M11" s="66">
        <f t="shared" si="4"/>
        <v>29</v>
      </c>
      <c r="N11" s="65">
        <f>VLOOKUP($A11,'Return Data'!$B$7:$R$2292,17,0)</f>
        <v>-13.766</v>
      </c>
      <c r="O11" s="66">
        <f t="shared" si="5"/>
        <v>29</v>
      </c>
      <c r="P11" s="65"/>
      <c r="Q11" s="66"/>
      <c r="R11" s="65">
        <f>VLOOKUP($A11,'Return Data'!$B$7:$R$2292,16,0)</f>
        <v>-11.440099999999999</v>
      </c>
      <c r="S11" s="67">
        <f t="shared" si="6"/>
        <v>31</v>
      </c>
    </row>
    <row r="12" spans="1:19" x14ac:dyDescent="0.3">
      <c r="A12" s="82" t="s">
        <v>86</v>
      </c>
      <c r="B12" s="64">
        <f>VLOOKUP($A12,'Return Data'!$B$7:$R$2292,3,0)</f>
        <v>44616</v>
      </c>
      <c r="C12" s="65">
        <f>VLOOKUP($A12,'Return Data'!$B$7:$R$2292,4,0)</f>
        <v>23.949100000000001</v>
      </c>
      <c r="D12" s="65">
        <f>VLOOKUP($A12,'Return Data'!$B$7:$R$2292,9,0)</f>
        <v>7.8493000000000004</v>
      </c>
      <c r="E12" s="66">
        <f t="shared" si="0"/>
        <v>5</v>
      </c>
      <c r="F12" s="65">
        <f>VLOOKUP($A12,'Return Data'!$B$7:$R$2292,10,0)</f>
        <v>1.0031000000000001</v>
      </c>
      <c r="G12" s="66">
        <f t="shared" si="1"/>
        <v>13</v>
      </c>
      <c r="H12" s="65">
        <f>VLOOKUP($A12,'Return Data'!$B$7:$R$2292,11,0)</f>
        <v>4.1951999999999998</v>
      </c>
      <c r="I12" s="66">
        <f t="shared" si="2"/>
        <v>5</v>
      </c>
      <c r="J12" s="65">
        <f>VLOOKUP($A12,'Return Data'!$B$7:$R$2292,12,0)</f>
        <v>3.4767999999999999</v>
      </c>
      <c r="K12" s="66">
        <f t="shared" si="3"/>
        <v>13</v>
      </c>
      <c r="L12" s="65">
        <f>VLOOKUP($A12,'Return Data'!$B$7:$R$2292,13,0)</f>
        <v>6.5796999999999999</v>
      </c>
      <c r="M12" s="66">
        <f t="shared" si="4"/>
        <v>7</v>
      </c>
      <c r="N12" s="65">
        <f>VLOOKUP($A12,'Return Data'!$B$7:$R$2292,17,0)</f>
        <v>6.2218</v>
      </c>
      <c r="O12" s="66">
        <f t="shared" si="5"/>
        <v>8</v>
      </c>
      <c r="P12" s="65">
        <f>VLOOKUP($A12,'Return Data'!$B$7:$R$2292,14,0)</f>
        <v>8.8882999999999992</v>
      </c>
      <c r="Q12" s="66">
        <f t="shared" ref="Q12:Q36" si="7">RANK(P12,P$8:P$38,0)</f>
        <v>1</v>
      </c>
      <c r="R12" s="65">
        <f>VLOOKUP($A12,'Return Data'!$B$7:$R$2292,16,0)</f>
        <v>8.3915000000000006</v>
      </c>
      <c r="S12" s="67">
        <f t="shared" si="6"/>
        <v>3</v>
      </c>
    </row>
    <row r="13" spans="1:19" x14ac:dyDescent="0.3">
      <c r="A13" s="82" t="s">
        <v>87</v>
      </c>
      <c r="B13" s="64">
        <f>VLOOKUP($A13,'Return Data'!$B$7:$R$2292,3,0)</f>
        <v>44616</v>
      </c>
      <c r="C13" s="65">
        <f>VLOOKUP($A13,'Return Data'!$B$7:$R$2292,4,0)</f>
        <v>18.825199999999999</v>
      </c>
      <c r="D13" s="65">
        <f>VLOOKUP($A13,'Return Data'!$B$7:$R$2292,9,0)</f>
        <v>0.24399999999999999</v>
      </c>
      <c r="E13" s="66">
        <f t="shared" si="0"/>
        <v>21</v>
      </c>
      <c r="F13" s="65">
        <f>VLOOKUP($A13,'Return Data'!$B$7:$R$2292,10,0)</f>
        <v>-1.206</v>
      </c>
      <c r="G13" s="66">
        <f t="shared" si="1"/>
        <v>24</v>
      </c>
      <c r="H13" s="65">
        <f>VLOOKUP($A13,'Return Data'!$B$7:$R$2292,11,0)</f>
        <v>1.3794</v>
      </c>
      <c r="I13" s="66">
        <f t="shared" si="2"/>
        <v>23</v>
      </c>
      <c r="J13" s="65">
        <f>VLOOKUP($A13,'Return Data'!$B$7:$R$2292,12,0)</f>
        <v>2.3771</v>
      </c>
      <c r="K13" s="66">
        <f t="shared" si="3"/>
        <v>21</v>
      </c>
      <c r="L13" s="65">
        <f>VLOOKUP($A13,'Return Data'!$B$7:$R$2292,13,0)</f>
        <v>3.6840999999999999</v>
      </c>
      <c r="M13" s="66">
        <f t="shared" si="4"/>
        <v>20</v>
      </c>
      <c r="N13" s="65">
        <f>VLOOKUP($A13,'Return Data'!$B$7:$R$2292,17,0)</f>
        <v>5.2756999999999996</v>
      </c>
      <c r="O13" s="66">
        <f t="shared" si="5"/>
        <v>18</v>
      </c>
      <c r="P13" s="65">
        <f>VLOOKUP($A13,'Return Data'!$B$7:$R$2292,14,0)</f>
        <v>3.0724999999999998</v>
      </c>
      <c r="Q13" s="66">
        <f t="shared" si="7"/>
        <v>28</v>
      </c>
      <c r="R13" s="65">
        <f>VLOOKUP($A13,'Return Data'!$B$7:$R$2292,16,0)</f>
        <v>6.7678000000000003</v>
      </c>
      <c r="S13" s="67">
        <f t="shared" si="6"/>
        <v>20</v>
      </c>
    </row>
    <row r="14" spans="1:19" x14ac:dyDescent="0.3">
      <c r="A14" s="82" t="s">
        <v>88</v>
      </c>
      <c r="B14" s="64">
        <f>VLOOKUP($A14,'Return Data'!$B$7:$R$2292,3,0)</f>
        <v>44616</v>
      </c>
      <c r="C14" s="65">
        <f>VLOOKUP($A14,'Return Data'!$B$7:$R$2292,4,0)</f>
        <v>36.883800000000001</v>
      </c>
      <c r="D14" s="65">
        <f>VLOOKUP($A14,'Return Data'!$B$7:$R$2292,9,0)</f>
        <v>9.2012</v>
      </c>
      <c r="E14" s="66">
        <f t="shared" si="0"/>
        <v>2</v>
      </c>
      <c r="F14" s="65">
        <f>VLOOKUP($A14,'Return Data'!$B$7:$R$2292,10,0)</f>
        <v>1.5962000000000001</v>
      </c>
      <c r="G14" s="66">
        <f t="shared" si="1"/>
        <v>9</v>
      </c>
      <c r="H14" s="65">
        <f>VLOOKUP($A14,'Return Data'!$B$7:$R$2292,11,0)</f>
        <v>3.4912000000000001</v>
      </c>
      <c r="I14" s="66">
        <f t="shared" si="2"/>
        <v>9</v>
      </c>
      <c r="J14" s="65">
        <f>VLOOKUP($A14,'Return Data'!$B$7:$R$2292,12,0)</f>
        <v>2.0699000000000001</v>
      </c>
      <c r="K14" s="66">
        <f t="shared" si="3"/>
        <v>23</v>
      </c>
      <c r="L14" s="65">
        <f>VLOOKUP($A14,'Return Data'!$B$7:$R$2292,13,0)</f>
        <v>3.4661</v>
      </c>
      <c r="M14" s="66">
        <f t="shared" si="4"/>
        <v>23</v>
      </c>
      <c r="N14" s="65">
        <f>VLOOKUP($A14,'Return Data'!$B$7:$R$2292,17,0)</f>
        <v>3.8913000000000002</v>
      </c>
      <c r="O14" s="66">
        <f t="shared" si="5"/>
        <v>28</v>
      </c>
      <c r="P14" s="65">
        <f>VLOOKUP($A14,'Return Data'!$B$7:$R$2292,14,0)</f>
        <v>6.0487000000000002</v>
      </c>
      <c r="Q14" s="66">
        <f t="shared" si="7"/>
        <v>22</v>
      </c>
      <c r="R14" s="65">
        <f>VLOOKUP($A14,'Return Data'!$B$7:$R$2292,16,0)</f>
        <v>7.7743000000000002</v>
      </c>
      <c r="S14" s="67">
        <f t="shared" si="6"/>
        <v>11</v>
      </c>
    </row>
    <row r="15" spans="1:19" x14ac:dyDescent="0.3">
      <c r="A15" s="82" t="s">
        <v>89</v>
      </c>
      <c r="B15" s="64">
        <f>VLOOKUP($A15,'Return Data'!$B$7:$R$2292,3,0)</f>
        <v>44616</v>
      </c>
      <c r="C15" s="65">
        <f>VLOOKUP($A15,'Return Data'!$B$7:$R$2292,4,0)</f>
        <v>24.3445</v>
      </c>
      <c r="D15" s="65">
        <f>VLOOKUP($A15,'Return Data'!$B$7:$R$2292,9,0)</f>
        <v>1.6128</v>
      </c>
      <c r="E15" s="66">
        <f t="shared" si="0"/>
        <v>17</v>
      </c>
      <c r="F15" s="65">
        <f>VLOOKUP($A15,'Return Data'!$B$7:$R$2292,10,0)</f>
        <v>1.0163</v>
      </c>
      <c r="G15" s="66">
        <f t="shared" si="1"/>
        <v>12</v>
      </c>
      <c r="H15" s="65">
        <f>VLOOKUP($A15,'Return Data'!$B$7:$R$2292,11,0)</f>
        <v>1.8289</v>
      </c>
      <c r="I15" s="66">
        <f t="shared" si="2"/>
        <v>21</v>
      </c>
      <c r="J15" s="65">
        <f>VLOOKUP($A15,'Return Data'!$B$7:$R$2292,12,0)</f>
        <v>1.8793</v>
      </c>
      <c r="K15" s="66">
        <f t="shared" si="3"/>
        <v>24</v>
      </c>
      <c r="L15" s="65">
        <f>VLOOKUP($A15,'Return Data'!$B$7:$R$2292,13,0)</f>
        <v>2.2250999999999999</v>
      </c>
      <c r="M15" s="66">
        <f t="shared" si="4"/>
        <v>28</v>
      </c>
      <c r="N15" s="65">
        <f>VLOOKUP($A15,'Return Data'!$B$7:$R$2292,17,0)</f>
        <v>4.2466999999999997</v>
      </c>
      <c r="O15" s="66">
        <f t="shared" si="5"/>
        <v>25</v>
      </c>
      <c r="P15" s="65">
        <f>VLOOKUP($A15,'Return Data'!$B$7:$R$2292,14,0)</f>
        <v>6.4335000000000004</v>
      </c>
      <c r="Q15" s="66">
        <f t="shared" si="7"/>
        <v>20</v>
      </c>
      <c r="R15" s="65">
        <f>VLOOKUP($A15,'Return Data'!$B$7:$R$2292,16,0)</f>
        <v>7.2270000000000003</v>
      </c>
      <c r="S15" s="67">
        <f t="shared" si="6"/>
        <v>16</v>
      </c>
    </row>
    <row r="16" spans="1:19" x14ac:dyDescent="0.3">
      <c r="A16" s="82" t="s">
        <v>90</v>
      </c>
      <c r="B16" s="64">
        <f>VLOOKUP($A16,'Return Data'!$B$7:$R$2292,3,0)</f>
        <v>44616</v>
      </c>
      <c r="C16" s="65">
        <f>VLOOKUP($A16,'Return Data'!$B$7:$R$2292,4,0)</f>
        <v>2697.2955999999999</v>
      </c>
      <c r="D16" s="65">
        <f>VLOOKUP($A16,'Return Data'!$B$7:$R$2292,9,0)</f>
        <v>1.3115000000000001</v>
      </c>
      <c r="E16" s="66">
        <f t="shared" si="0"/>
        <v>18</v>
      </c>
      <c r="F16" s="65">
        <f>VLOOKUP($A16,'Return Data'!$B$7:$R$2292,10,0)</f>
        <v>0.40210000000000001</v>
      </c>
      <c r="G16" s="66">
        <f t="shared" si="1"/>
        <v>17</v>
      </c>
      <c r="H16" s="65">
        <f>VLOOKUP($A16,'Return Data'!$B$7:$R$2292,11,0)</f>
        <v>2.8281999999999998</v>
      </c>
      <c r="I16" s="66">
        <f t="shared" si="2"/>
        <v>16</v>
      </c>
      <c r="J16" s="65">
        <f>VLOOKUP($A16,'Return Data'!$B$7:$R$2292,12,0)</f>
        <v>2.8492000000000002</v>
      </c>
      <c r="K16" s="66">
        <f t="shared" si="3"/>
        <v>19</v>
      </c>
      <c r="L16" s="65">
        <f>VLOOKUP($A16,'Return Data'!$B$7:$R$2292,13,0)</f>
        <v>4.6795</v>
      </c>
      <c r="M16" s="66">
        <f t="shared" si="4"/>
        <v>14</v>
      </c>
      <c r="N16" s="65">
        <f>VLOOKUP($A16,'Return Data'!$B$7:$R$2292,17,0)</f>
        <v>5.5175999999999998</v>
      </c>
      <c r="O16" s="66">
        <f t="shared" si="5"/>
        <v>16</v>
      </c>
      <c r="P16" s="65">
        <f>VLOOKUP($A16,'Return Data'!$B$7:$R$2292,14,0)</f>
        <v>8.1081000000000003</v>
      </c>
      <c r="Q16" s="66">
        <f t="shared" si="7"/>
        <v>6</v>
      </c>
      <c r="R16" s="65">
        <f>VLOOKUP($A16,'Return Data'!$B$7:$R$2292,16,0)</f>
        <v>6.9302999999999999</v>
      </c>
      <c r="S16" s="67">
        <f t="shared" si="6"/>
        <v>18</v>
      </c>
    </row>
    <row r="17" spans="1:19" x14ac:dyDescent="0.3">
      <c r="A17" s="82" t="s">
        <v>92</v>
      </c>
      <c r="B17" s="64">
        <f>VLOOKUP($A17,'Return Data'!$B$7:$R$2292,3,0)</f>
        <v>44616</v>
      </c>
      <c r="C17" s="65">
        <f>VLOOKUP($A17,'Return Data'!$B$7:$R$2292,4,0)</f>
        <v>77.139700000000005</v>
      </c>
      <c r="D17" s="65">
        <f>VLOOKUP($A17,'Return Data'!$B$7:$R$2292,9,0)</f>
        <v>-13.161</v>
      </c>
      <c r="E17" s="66">
        <f t="shared" si="0"/>
        <v>31</v>
      </c>
      <c r="F17" s="65">
        <f>VLOOKUP($A17,'Return Data'!$B$7:$R$2292,10,0)</f>
        <v>-2.3965000000000001</v>
      </c>
      <c r="G17" s="66">
        <f t="shared" si="1"/>
        <v>30</v>
      </c>
      <c r="H17" s="65">
        <f>VLOOKUP($A17,'Return Data'!$B$7:$R$2292,11,0)</f>
        <v>13.519299999999999</v>
      </c>
      <c r="I17" s="66">
        <f t="shared" si="2"/>
        <v>2</v>
      </c>
      <c r="J17" s="65">
        <f>VLOOKUP($A17,'Return Data'!$B$7:$R$2292,12,0)</f>
        <v>9.3217999999999996</v>
      </c>
      <c r="K17" s="66">
        <f t="shared" si="3"/>
        <v>2</v>
      </c>
      <c r="L17" s="65">
        <f>VLOOKUP($A17,'Return Data'!$B$7:$R$2292,13,0)</f>
        <v>11.285399999999999</v>
      </c>
      <c r="M17" s="66">
        <f t="shared" si="4"/>
        <v>1</v>
      </c>
      <c r="N17" s="65">
        <f>VLOOKUP($A17,'Return Data'!$B$7:$R$2292,17,0)</f>
        <v>6.5180999999999996</v>
      </c>
      <c r="O17" s="66">
        <f t="shared" si="5"/>
        <v>6</v>
      </c>
      <c r="P17" s="65">
        <f>VLOOKUP($A17,'Return Data'!$B$7:$R$2292,14,0)</f>
        <v>5.3920000000000003</v>
      </c>
      <c r="Q17" s="66">
        <f t="shared" si="7"/>
        <v>23</v>
      </c>
      <c r="R17" s="65">
        <f>VLOOKUP($A17,'Return Data'!$B$7:$R$2292,16,0)</f>
        <v>8.5183</v>
      </c>
      <c r="S17" s="67">
        <f t="shared" si="6"/>
        <v>2</v>
      </c>
    </row>
    <row r="18" spans="1:19" x14ac:dyDescent="0.3">
      <c r="A18" s="82" t="s">
        <v>93</v>
      </c>
      <c r="B18" s="64">
        <f>VLOOKUP($A18,'Return Data'!$B$7:$R$2292,3,0)</f>
        <v>44616</v>
      </c>
      <c r="C18" s="65">
        <f>VLOOKUP($A18,'Return Data'!$B$7:$R$2292,4,0)</f>
        <v>72.905799999999999</v>
      </c>
      <c r="D18" s="65">
        <f>VLOOKUP($A18,'Return Data'!$B$7:$R$2292,9,0)</f>
        <v>-2.1698</v>
      </c>
      <c r="E18" s="66">
        <f t="shared" si="0"/>
        <v>26</v>
      </c>
      <c r="F18" s="65">
        <f>VLOOKUP($A18,'Return Data'!$B$7:$R$2292,10,0)</f>
        <v>-2.3170999999999999</v>
      </c>
      <c r="G18" s="66">
        <f t="shared" si="1"/>
        <v>27</v>
      </c>
      <c r="H18" s="65">
        <f>VLOOKUP($A18,'Return Data'!$B$7:$R$2292,11,0)</f>
        <v>0.39800000000000002</v>
      </c>
      <c r="I18" s="66">
        <f t="shared" si="2"/>
        <v>26</v>
      </c>
      <c r="J18" s="65">
        <f>VLOOKUP($A18,'Return Data'!$B$7:$R$2292,12,0)</f>
        <v>8.7965999999999998</v>
      </c>
      <c r="K18" s="66">
        <f t="shared" si="3"/>
        <v>3</v>
      </c>
      <c r="L18" s="65">
        <f>VLOOKUP($A18,'Return Data'!$B$7:$R$2292,13,0)</f>
        <v>7.7088000000000001</v>
      </c>
      <c r="M18" s="66">
        <f t="shared" si="4"/>
        <v>3</v>
      </c>
      <c r="N18" s="65">
        <f>VLOOKUP($A18,'Return Data'!$B$7:$R$2292,17,0)</f>
        <v>6.9</v>
      </c>
      <c r="O18" s="66">
        <f t="shared" si="5"/>
        <v>2</v>
      </c>
      <c r="P18" s="65">
        <f>VLOOKUP($A18,'Return Data'!$B$7:$R$2292,14,0)</f>
        <v>7.0346000000000002</v>
      </c>
      <c r="Q18" s="66">
        <f t="shared" si="7"/>
        <v>12</v>
      </c>
      <c r="R18" s="65">
        <f>VLOOKUP($A18,'Return Data'!$B$7:$R$2292,16,0)</f>
        <v>8.3247</v>
      </c>
      <c r="S18" s="67">
        <f t="shared" si="6"/>
        <v>5</v>
      </c>
    </row>
    <row r="19" spans="1:19" x14ac:dyDescent="0.3">
      <c r="A19" s="82" t="s">
        <v>94</v>
      </c>
      <c r="B19" s="64">
        <f>VLOOKUP($A19,'Return Data'!$B$7:$R$2292,3,0)</f>
        <v>44616</v>
      </c>
      <c r="C19" s="65">
        <f>VLOOKUP($A19,'Return Data'!$B$7:$R$2292,4,0)</f>
        <v>72.905799999999999</v>
      </c>
      <c r="D19" s="65">
        <f>VLOOKUP($A19,'Return Data'!$B$7:$R$2292,9,0)</f>
        <v>-2.1698</v>
      </c>
      <c r="E19" s="66">
        <f t="shared" si="0"/>
        <v>26</v>
      </c>
      <c r="F19" s="65">
        <f>VLOOKUP($A19,'Return Data'!$B$7:$R$2292,10,0)</f>
        <v>-2.3170999999999999</v>
      </c>
      <c r="G19" s="66">
        <f t="shared" si="1"/>
        <v>27</v>
      </c>
      <c r="H19" s="65">
        <f>VLOOKUP($A19,'Return Data'!$B$7:$R$2292,11,0)</f>
        <v>0.39800000000000002</v>
      </c>
      <c r="I19" s="66">
        <f t="shared" si="2"/>
        <v>26</v>
      </c>
      <c r="J19" s="65">
        <f>VLOOKUP($A19,'Return Data'!$B$7:$R$2292,12,0)</f>
        <v>8.7965999999999998</v>
      </c>
      <c r="K19" s="66">
        <f t="shared" si="3"/>
        <v>3</v>
      </c>
      <c r="L19" s="65">
        <f>VLOOKUP($A19,'Return Data'!$B$7:$R$2292,13,0)</f>
        <v>7.7088000000000001</v>
      </c>
      <c r="M19" s="66">
        <f t="shared" si="4"/>
        <v>3</v>
      </c>
      <c r="N19" s="65">
        <f>VLOOKUP($A19,'Return Data'!$B$7:$R$2292,17,0)</f>
        <v>6.9</v>
      </c>
      <c r="O19" s="66">
        <f t="shared" si="5"/>
        <v>2</v>
      </c>
      <c r="P19" s="65">
        <f>VLOOKUP($A19,'Return Data'!$B$7:$R$2292,14,0)</f>
        <v>7.0346000000000002</v>
      </c>
      <c r="Q19" s="66">
        <f t="shared" si="7"/>
        <v>12</v>
      </c>
      <c r="R19" s="65">
        <f>VLOOKUP($A19,'Return Data'!$B$7:$R$2292,16,0)</f>
        <v>8.3247</v>
      </c>
      <c r="S19" s="67">
        <f t="shared" si="6"/>
        <v>5</v>
      </c>
    </row>
    <row r="20" spans="1:19" x14ac:dyDescent="0.3">
      <c r="A20" s="82" t="s">
        <v>95</v>
      </c>
      <c r="B20" s="64">
        <f>VLOOKUP($A20,'Return Data'!$B$7:$R$2292,3,0)</f>
        <v>44616</v>
      </c>
      <c r="C20" s="65">
        <f>VLOOKUP($A20,'Return Data'!$B$7:$R$2292,4,0)</f>
        <v>72.905799999999999</v>
      </c>
      <c r="D20" s="65">
        <f>VLOOKUP($A20,'Return Data'!$B$7:$R$2292,9,0)</f>
        <v>-2.1698</v>
      </c>
      <c r="E20" s="66">
        <f t="shared" si="0"/>
        <v>26</v>
      </c>
      <c r="F20" s="65">
        <f>VLOOKUP($A20,'Return Data'!$B$7:$R$2292,10,0)</f>
        <v>-2.3170999999999999</v>
      </c>
      <c r="G20" s="66">
        <f t="shared" si="1"/>
        <v>27</v>
      </c>
      <c r="H20" s="65">
        <f>VLOOKUP($A20,'Return Data'!$B$7:$R$2292,11,0)</f>
        <v>0.39800000000000002</v>
      </c>
      <c r="I20" s="66">
        <f t="shared" si="2"/>
        <v>26</v>
      </c>
      <c r="J20" s="65">
        <f>VLOOKUP($A20,'Return Data'!$B$7:$R$2292,12,0)</f>
        <v>8.7965999999999998</v>
      </c>
      <c r="K20" s="66">
        <f t="shared" si="3"/>
        <v>3</v>
      </c>
      <c r="L20" s="65">
        <f>VLOOKUP($A20,'Return Data'!$B$7:$R$2292,13,0)</f>
        <v>7.7088000000000001</v>
      </c>
      <c r="M20" s="66">
        <f t="shared" si="4"/>
        <v>3</v>
      </c>
      <c r="N20" s="65">
        <f>VLOOKUP($A20,'Return Data'!$B$7:$R$2292,17,0)</f>
        <v>6.9</v>
      </c>
      <c r="O20" s="66">
        <f t="shared" si="5"/>
        <v>2</v>
      </c>
      <c r="P20" s="65">
        <f>VLOOKUP($A20,'Return Data'!$B$7:$R$2292,14,0)</f>
        <v>7.0346000000000002</v>
      </c>
      <c r="Q20" s="66">
        <f t="shared" si="7"/>
        <v>12</v>
      </c>
      <c r="R20" s="65">
        <f>VLOOKUP($A20,'Return Data'!$B$7:$R$2292,16,0)</f>
        <v>8.3247</v>
      </c>
      <c r="S20" s="67">
        <f t="shared" si="6"/>
        <v>5</v>
      </c>
    </row>
    <row r="21" spans="1:19" x14ac:dyDescent="0.3">
      <c r="A21" s="82" t="s">
        <v>96</v>
      </c>
      <c r="B21" s="64">
        <f>VLOOKUP($A21,'Return Data'!$B$7:$R$2292,3,0)</f>
        <v>44616</v>
      </c>
      <c r="C21" s="65">
        <f>VLOOKUP($A21,'Return Data'!$B$7:$R$2292,4,0)</f>
        <v>28.8507</v>
      </c>
      <c r="D21" s="65">
        <f>VLOOKUP($A21,'Return Data'!$B$7:$R$2292,9,0)</f>
        <v>4.4488000000000003</v>
      </c>
      <c r="E21" s="66">
        <f t="shared" si="0"/>
        <v>10</v>
      </c>
      <c r="F21" s="65">
        <f>VLOOKUP($A21,'Return Data'!$B$7:$R$2292,10,0)</f>
        <v>-0.28310000000000002</v>
      </c>
      <c r="G21" s="66">
        <f t="shared" si="1"/>
        <v>21</v>
      </c>
      <c r="H21" s="65">
        <f>VLOOKUP($A21,'Return Data'!$B$7:$R$2292,11,0)</f>
        <v>1.9721</v>
      </c>
      <c r="I21" s="66">
        <f t="shared" si="2"/>
        <v>20</v>
      </c>
      <c r="J21" s="65">
        <f>VLOOKUP($A21,'Return Data'!$B$7:$R$2292,12,0)</f>
        <v>1.7546999999999999</v>
      </c>
      <c r="K21" s="66">
        <f t="shared" si="3"/>
        <v>27</v>
      </c>
      <c r="L21" s="65">
        <f>VLOOKUP($A21,'Return Data'!$B$7:$R$2292,13,0)</f>
        <v>3.2565</v>
      </c>
      <c r="M21" s="66">
        <f t="shared" si="4"/>
        <v>24</v>
      </c>
      <c r="N21" s="65">
        <f>VLOOKUP($A21,'Return Data'!$B$7:$R$2292,17,0)</f>
        <v>3.9497</v>
      </c>
      <c r="O21" s="66">
        <f t="shared" si="5"/>
        <v>27</v>
      </c>
      <c r="P21" s="65">
        <f>VLOOKUP($A21,'Return Data'!$B$7:$R$2292,14,0)</f>
        <v>6.6227</v>
      </c>
      <c r="Q21" s="66">
        <f t="shared" si="7"/>
        <v>18</v>
      </c>
      <c r="R21" s="65">
        <f>VLOOKUP($A21,'Return Data'!$B$7:$R$2292,16,0)</f>
        <v>7.6353999999999997</v>
      </c>
      <c r="S21" s="67">
        <f t="shared" si="6"/>
        <v>12</v>
      </c>
    </row>
    <row r="22" spans="1:19" x14ac:dyDescent="0.3">
      <c r="A22" s="82" t="s">
        <v>97</v>
      </c>
      <c r="B22" s="64">
        <f>VLOOKUP($A22,'Return Data'!$B$7:$R$2292,3,0)</f>
        <v>44616</v>
      </c>
      <c r="C22" s="65">
        <f>VLOOKUP($A22,'Return Data'!$B$7:$R$2292,4,0)</f>
        <v>29.081800000000001</v>
      </c>
      <c r="D22" s="65">
        <f>VLOOKUP($A22,'Return Data'!$B$7:$R$2292,9,0)</f>
        <v>5.2460000000000004</v>
      </c>
      <c r="E22" s="66">
        <f t="shared" si="0"/>
        <v>8</v>
      </c>
      <c r="F22" s="65">
        <f>VLOOKUP($A22,'Return Data'!$B$7:$R$2292,10,0)</f>
        <v>0.6532</v>
      </c>
      <c r="G22" s="66">
        <f t="shared" si="1"/>
        <v>15</v>
      </c>
      <c r="H22" s="65">
        <f>VLOOKUP($A22,'Return Data'!$B$7:$R$2292,11,0)</f>
        <v>3.2431000000000001</v>
      </c>
      <c r="I22" s="66">
        <f t="shared" si="2"/>
        <v>13</v>
      </c>
      <c r="J22" s="65">
        <f>VLOOKUP($A22,'Return Data'!$B$7:$R$2292,12,0)</f>
        <v>3.3969</v>
      </c>
      <c r="K22" s="66">
        <f t="shared" si="3"/>
        <v>15</v>
      </c>
      <c r="L22" s="65">
        <f>VLOOKUP($A22,'Return Data'!$B$7:$R$2292,13,0)</f>
        <v>4.6773999999999996</v>
      </c>
      <c r="M22" s="66">
        <f t="shared" si="4"/>
        <v>15</v>
      </c>
      <c r="N22" s="65">
        <f>VLOOKUP($A22,'Return Data'!$B$7:$R$2292,17,0)</f>
        <v>6.6406999999999998</v>
      </c>
      <c r="O22" s="66">
        <f t="shared" si="5"/>
        <v>5</v>
      </c>
      <c r="P22" s="65">
        <f>VLOOKUP($A22,'Return Data'!$B$7:$R$2292,14,0)</f>
        <v>8.5807000000000002</v>
      </c>
      <c r="Q22" s="66">
        <f t="shared" si="7"/>
        <v>3</v>
      </c>
      <c r="R22" s="65">
        <f>VLOOKUP($A22,'Return Data'!$B$7:$R$2292,16,0)</f>
        <v>9.2202000000000002</v>
      </c>
      <c r="S22" s="67">
        <f t="shared" si="6"/>
        <v>1</v>
      </c>
    </row>
    <row r="23" spans="1:19" x14ac:dyDescent="0.3">
      <c r="A23" s="82" t="s">
        <v>98</v>
      </c>
      <c r="B23" s="64">
        <f>VLOOKUP($A23,'Return Data'!$B$7:$R$2292,3,0)</f>
        <v>44616</v>
      </c>
      <c r="C23" s="65">
        <f>VLOOKUP($A23,'Return Data'!$B$7:$R$2292,4,0)</f>
        <v>17.9694</v>
      </c>
      <c r="D23" s="65">
        <f>VLOOKUP($A23,'Return Data'!$B$7:$R$2292,9,0)</f>
        <v>2.3109999999999999</v>
      </c>
      <c r="E23" s="66">
        <f t="shared" si="0"/>
        <v>16</v>
      </c>
      <c r="F23" s="65">
        <f>VLOOKUP($A23,'Return Data'!$B$7:$R$2292,10,0)</f>
        <v>-1.226</v>
      </c>
      <c r="G23" s="66">
        <f t="shared" si="1"/>
        <v>25</v>
      </c>
      <c r="H23" s="65">
        <f>VLOOKUP($A23,'Return Data'!$B$7:$R$2292,11,0)</f>
        <v>4.0587999999999997</v>
      </c>
      <c r="I23" s="66">
        <f t="shared" si="2"/>
        <v>6</v>
      </c>
      <c r="J23" s="65">
        <f>VLOOKUP($A23,'Return Data'!$B$7:$R$2292,12,0)</f>
        <v>3.7936999999999999</v>
      </c>
      <c r="K23" s="66">
        <f t="shared" si="3"/>
        <v>11</v>
      </c>
      <c r="L23" s="65">
        <f>VLOOKUP($A23,'Return Data'!$B$7:$R$2292,13,0)</f>
        <v>4.7583000000000002</v>
      </c>
      <c r="M23" s="66">
        <f t="shared" si="4"/>
        <v>13</v>
      </c>
      <c r="N23" s="65">
        <f>VLOOKUP($A23,'Return Data'!$B$7:$R$2292,17,0)</f>
        <v>5.7732000000000001</v>
      </c>
      <c r="O23" s="66">
        <f t="shared" si="5"/>
        <v>14</v>
      </c>
      <c r="P23" s="65">
        <f>VLOOKUP($A23,'Return Data'!$B$7:$R$2292,14,0)</f>
        <v>6.3815999999999997</v>
      </c>
      <c r="Q23" s="66">
        <f t="shared" si="7"/>
        <v>21</v>
      </c>
      <c r="R23" s="65">
        <f>VLOOKUP($A23,'Return Data'!$B$7:$R$2292,16,0)</f>
        <v>6.0258000000000003</v>
      </c>
      <c r="S23" s="67">
        <f t="shared" si="6"/>
        <v>26</v>
      </c>
    </row>
    <row r="24" spans="1:19" x14ac:dyDescent="0.3">
      <c r="A24" s="82" t="s">
        <v>99</v>
      </c>
      <c r="B24" s="64">
        <f>VLOOKUP($A24,'Return Data'!$B$7:$R$2292,3,0)</f>
        <v>44616</v>
      </c>
      <c r="C24" s="65">
        <f>VLOOKUP($A24,'Return Data'!$B$7:$R$2292,4,0)</f>
        <v>27.985199999999999</v>
      </c>
      <c r="D24" s="65">
        <f>VLOOKUP($A24,'Return Data'!$B$7:$R$2292,9,0)</f>
        <v>8.1806999999999999</v>
      </c>
      <c r="E24" s="66">
        <f t="shared" si="0"/>
        <v>4</v>
      </c>
      <c r="F24" s="65">
        <f>VLOOKUP($A24,'Return Data'!$B$7:$R$2292,10,0)</f>
        <v>1.9016999999999999</v>
      </c>
      <c r="G24" s="66">
        <f t="shared" si="1"/>
        <v>8</v>
      </c>
      <c r="H24" s="65">
        <f>VLOOKUP($A24,'Return Data'!$B$7:$R$2292,11,0)</f>
        <v>3.0070999999999999</v>
      </c>
      <c r="I24" s="66">
        <f t="shared" si="2"/>
        <v>14</v>
      </c>
      <c r="J24" s="65">
        <f>VLOOKUP($A24,'Return Data'!$B$7:$R$2292,12,0)</f>
        <v>3.1640000000000001</v>
      </c>
      <c r="K24" s="66">
        <f t="shared" si="3"/>
        <v>16</v>
      </c>
      <c r="L24" s="65">
        <f>VLOOKUP($A24,'Return Data'!$B$7:$R$2292,13,0)</f>
        <v>4.4390999999999998</v>
      </c>
      <c r="M24" s="66">
        <f t="shared" si="4"/>
        <v>17</v>
      </c>
      <c r="N24" s="65">
        <f>VLOOKUP($A24,'Return Data'!$B$7:$R$2292,17,0)</f>
        <v>5.8780999999999999</v>
      </c>
      <c r="O24" s="66">
        <f t="shared" si="5"/>
        <v>13</v>
      </c>
      <c r="P24" s="65">
        <f>VLOOKUP($A24,'Return Data'!$B$7:$R$2292,14,0)</f>
        <v>8.7003000000000004</v>
      </c>
      <c r="Q24" s="66">
        <f t="shared" si="7"/>
        <v>2</v>
      </c>
      <c r="R24" s="65">
        <f>VLOOKUP($A24,'Return Data'!$B$7:$R$2292,16,0)</f>
        <v>8.0818999999999992</v>
      </c>
      <c r="S24" s="67">
        <f t="shared" si="6"/>
        <v>8</v>
      </c>
    </row>
    <row r="25" spans="1:19" x14ac:dyDescent="0.3">
      <c r="A25" s="82" t="s">
        <v>100</v>
      </c>
      <c r="B25" s="64">
        <f>VLOOKUP($A25,'Return Data'!$B$7:$R$2292,3,0)</f>
        <v>44616</v>
      </c>
      <c r="C25" s="65">
        <f>VLOOKUP($A25,'Return Data'!$B$7:$R$2292,4,0)</f>
        <v>17.9239</v>
      </c>
      <c r="D25" s="65">
        <f>VLOOKUP($A25,'Return Data'!$B$7:$R$2292,9,0)</f>
        <v>8.4022000000000006</v>
      </c>
      <c r="E25" s="66">
        <f t="shared" si="0"/>
        <v>3</v>
      </c>
      <c r="F25" s="65">
        <f>VLOOKUP($A25,'Return Data'!$B$7:$R$2292,10,0)</f>
        <v>5.1593999999999998</v>
      </c>
      <c r="G25" s="66">
        <f t="shared" si="1"/>
        <v>1</v>
      </c>
      <c r="H25" s="65">
        <f>VLOOKUP($A25,'Return Data'!$B$7:$R$2292,11,0)</f>
        <v>5.0876000000000001</v>
      </c>
      <c r="I25" s="66">
        <f t="shared" si="2"/>
        <v>3</v>
      </c>
      <c r="J25" s="65">
        <f>VLOOKUP($A25,'Return Data'!$B$7:$R$2292,12,0)</f>
        <v>5.8437000000000001</v>
      </c>
      <c r="K25" s="66">
        <f t="shared" si="3"/>
        <v>6</v>
      </c>
      <c r="L25" s="65">
        <f>VLOOKUP($A25,'Return Data'!$B$7:$R$2292,13,0)</f>
        <v>7.2183000000000002</v>
      </c>
      <c r="M25" s="66">
        <f t="shared" si="4"/>
        <v>6</v>
      </c>
      <c r="N25" s="65">
        <f>VLOOKUP($A25,'Return Data'!$B$7:$R$2292,17,0)</f>
        <v>6.5054999999999996</v>
      </c>
      <c r="O25" s="66">
        <f t="shared" si="5"/>
        <v>7</v>
      </c>
      <c r="P25" s="65">
        <f>VLOOKUP($A25,'Return Data'!$B$7:$R$2292,14,0)</f>
        <v>7.1685999999999996</v>
      </c>
      <c r="Q25" s="66">
        <f t="shared" si="7"/>
        <v>10</v>
      </c>
      <c r="R25" s="65">
        <f>VLOOKUP($A25,'Return Data'!$B$7:$R$2292,16,0)</f>
        <v>6.9568000000000003</v>
      </c>
      <c r="S25" s="67">
        <f t="shared" si="6"/>
        <v>17</v>
      </c>
    </row>
    <row r="26" spans="1:19" x14ac:dyDescent="0.3">
      <c r="A26" s="82" t="s">
        <v>101</v>
      </c>
      <c r="B26" s="64">
        <f>VLOOKUP($A26,'Return Data'!$B$7:$R$2292,3,0)</f>
        <v>44616</v>
      </c>
      <c r="C26" s="65">
        <f>VLOOKUP($A26,'Return Data'!$B$7:$R$2292,4,0)</f>
        <v>1227.2001</v>
      </c>
      <c r="D26" s="65">
        <f>VLOOKUP($A26,'Return Data'!$B$7:$R$2292,9,0)</f>
        <v>2.9649999999999999</v>
      </c>
      <c r="E26" s="66">
        <f t="shared" si="0"/>
        <v>13</v>
      </c>
      <c r="F26" s="65">
        <f>VLOOKUP($A26,'Return Data'!$B$7:$R$2292,10,0)</f>
        <v>2.2054</v>
      </c>
      <c r="G26" s="66">
        <f t="shared" si="1"/>
        <v>5</v>
      </c>
      <c r="H26" s="65">
        <f>VLOOKUP($A26,'Return Data'!$B$7:$R$2292,11,0)</f>
        <v>2.8555000000000001</v>
      </c>
      <c r="I26" s="66">
        <f t="shared" si="2"/>
        <v>15</v>
      </c>
      <c r="J26" s="65">
        <f>VLOOKUP($A26,'Return Data'!$B$7:$R$2292,12,0)</f>
        <v>3.5535999999999999</v>
      </c>
      <c r="K26" s="66">
        <f t="shared" si="3"/>
        <v>12</v>
      </c>
      <c r="L26" s="65">
        <f>VLOOKUP($A26,'Return Data'!$B$7:$R$2292,13,0)</f>
        <v>4.4828000000000001</v>
      </c>
      <c r="M26" s="66">
        <f t="shared" si="4"/>
        <v>16</v>
      </c>
      <c r="N26" s="65">
        <f>VLOOKUP($A26,'Return Data'!$B$7:$R$2292,17,0)</f>
        <v>4.7633000000000001</v>
      </c>
      <c r="O26" s="66">
        <f t="shared" si="5"/>
        <v>20</v>
      </c>
      <c r="P26" s="65">
        <f>VLOOKUP($A26,'Return Data'!$B$7:$R$2292,14,0)</f>
        <v>6.5087000000000002</v>
      </c>
      <c r="Q26" s="66">
        <f t="shared" si="7"/>
        <v>19</v>
      </c>
      <c r="R26" s="65">
        <f>VLOOKUP($A26,'Return Data'!$B$7:$R$2292,16,0)</f>
        <v>6.5491999999999999</v>
      </c>
      <c r="S26" s="67">
        <f t="shared" si="6"/>
        <v>24</v>
      </c>
    </row>
    <row r="27" spans="1:19" x14ac:dyDescent="0.3">
      <c r="A27" s="82" t="s">
        <v>102</v>
      </c>
      <c r="B27" s="64">
        <f>VLOOKUP($A27,'Return Data'!$B$7:$R$2292,3,0)</f>
        <v>44616</v>
      </c>
      <c r="C27" s="65">
        <f>VLOOKUP($A27,'Return Data'!$B$7:$R$2292,4,0)</f>
        <v>33.392499999999998</v>
      </c>
      <c r="D27" s="65">
        <f>VLOOKUP($A27,'Return Data'!$B$7:$R$2292,9,0)</f>
        <v>3.4550000000000001</v>
      </c>
      <c r="E27" s="66">
        <f t="shared" si="0"/>
        <v>12</v>
      </c>
      <c r="F27" s="65">
        <f>VLOOKUP($A27,'Return Data'!$B$7:$R$2292,10,0)</f>
        <v>2.4386000000000001</v>
      </c>
      <c r="G27" s="66">
        <f t="shared" si="1"/>
        <v>4</v>
      </c>
      <c r="H27" s="65">
        <f>VLOOKUP($A27,'Return Data'!$B$7:$R$2292,11,0)</f>
        <v>2.8008000000000002</v>
      </c>
      <c r="I27" s="66">
        <f t="shared" si="2"/>
        <v>17</v>
      </c>
      <c r="J27" s="65">
        <f>VLOOKUP($A27,'Return Data'!$B$7:$R$2292,12,0)</f>
        <v>2.9485999999999999</v>
      </c>
      <c r="K27" s="66">
        <f t="shared" si="3"/>
        <v>18</v>
      </c>
      <c r="L27" s="65">
        <f>VLOOKUP($A27,'Return Data'!$B$7:$R$2292,13,0)</f>
        <v>3.9672000000000001</v>
      </c>
      <c r="M27" s="66">
        <f t="shared" si="4"/>
        <v>19</v>
      </c>
      <c r="N27" s="65">
        <f>VLOOKUP($A27,'Return Data'!$B$7:$R$2292,17,0)</f>
        <v>4.7061000000000002</v>
      </c>
      <c r="O27" s="66">
        <f t="shared" si="5"/>
        <v>21</v>
      </c>
      <c r="P27" s="65">
        <f>VLOOKUP($A27,'Return Data'!$B$7:$R$2292,14,0)</f>
        <v>5.2938000000000001</v>
      </c>
      <c r="Q27" s="66">
        <f t="shared" si="7"/>
        <v>24</v>
      </c>
      <c r="R27" s="65">
        <f>VLOOKUP($A27,'Return Data'!$B$7:$R$2292,16,0)</f>
        <v>6.6668000000000003</v>
      </c>
      <c r="S27" s="67">
        <f t="shared" si="6"/>
        <v>22</v>
      </c>
    </row>
    <row r="28" spans="1:19" x14ac:dyDescent="0.3">
      <c r="A28" s="82" t="s">
        <v>103</v>
      </c>
      <c r="B28" s="64">
        <f>VLOOKUP($A28,'Return Data'!$B$7:$R$2292,3,0)</f>
        <v>44616</v>
      </c>
      <c r="C28" s="65">
        <f>VLOOKUP($A28,'Return Data'!$B$7:$R$2292,4,0)</f>
        <v>30.248899999999999</v>
      </c>
      <c r="D28" s="65">
        <f>VLOOKUP($A28,'Return Data'!$B$7:$R$2292,9,0)</f>
        <v>3.8504999999999998</v>
      </c>
      <c r="E28" s="66">
        <f t="shared" si="0"/>
        <v>11</v>
      </c>
      <c r="F28" s="65">
        <f>VLOOKUP($A28,'Return Data'!$B$7:$R$2292,10,0)</f>
        <v>0.53580000000000005</v>
      </c>
      <c r="G28" s="66">
        <f t="shared" si="1"/>
        <v>16</v>
      </c>
      <c r="H28" s="65">
        <f>VLOOKUP($A28,'Return Data'!$B$7:$R$2292,11,0)</f>
        <v>3.7307999999999999</v>
      </c>
      <c r="I28" s="66">
        <f t="shared" si="2"/>
        <v>7</v>
      </c>
      <c r="J28" s="65">
        <f>VLOOKUP($A28,'Return Data'!$B$7:$R$2292,12,0)</f>
        <v>4.0465999999999998</v>
      </c>
      <c r="K28" s="66">
        <f t="shared" si="3"/>
        <v>10</v>
      </c>
      <c r="L28" s="65">
        <f>VLOOKUP($A28,'Return Data'!$B$7:$R$2292,13,0)</f>
        <v>5.3356000000000003</v>
      </c>
      <c r="M28" s="66">
        <f t="shared" si="4"/>
        <v>11</v>
      </c>
      <c r="N28" s="65">
        <f>VLOOKUP($A28,'Return Data'!$B$7:$R$2292,17,0)</f>
        <v>6.1245000000000003</v>
      </c>
      <c r="O28" s="66">
        <f t="shared" si="5"/>
        <v>9</v>
      </c>
      <c r="P28" s="65">
        <f>VLOOKUP($A28,'Return Data'!$B$7:$R$2292,14,0)</f>
        <v>8.2655999999999992</v>
      </c>
      <c r="Q28" s="66">
        <f t="shared" si="7"/>
        <v>4</v>
      </c>
      <c r="R28" s="65">
        <f>VLOOKUP($A28,'Return Data'!$B$7:$R$2292,16,0)</f>
        <v>8.3788</v>
      </c>
      <c r="S28" s="67">
        <f t="shared" si="6"/>
        <v>4</v>
      </c>
    </row>
    <row r="29" spans="1:19" x14ac:dyDescent="0.3">
      <c r="A29" s="82" t="s">
        <v>104</v>
      </c>
      <c r="B29" s="64">
        <f>VLOOKUP($A29,'Return Data'!$B$7:$R$2292,3,0)</f>
        <v>44616</v>
      </c>
      <c r="C29" s="65">
        <f>VLOOKUP($A29,'Return Data'!$B$7:$R$2292,4,0)</f>
        <v>23.826899999999998</v>
      </c>
      <c r="D29" s="65">
        <f>VLOOKUP($A29,'Return Data'!$B$7:$R$2292,9,0)</f>
        <v>-0.50380000000000003</v>
      </c>
      <c r="E29" s="66">
        <f t="shared" si="0"/>
        <v>25</v>
      </c>
      <c r="F29" s="65">
        <f>VLOOKUP($A29,'Return Data'!$B$7:$R$2292,10,0)</f>
        <v>-1.1489</v>
      </c>
      <c r="G29" s="66">
        <f t="shared" si="1"/>
        <v>23</v>
      </c>
      <c r="H29" s="65">
        <f>VLOOKUP($A29,'Return Data'!$B$7:$R$2292,11,0)</f>
        <v>0.99990000000000001</v>
      </c>
      <c r="I29" s="66">
        <f t="shared" si="2"/>
        <v>24</v>
      </c>
      <c r="J29" s="65">
        <f>VLOOKUP($A29,'Return Data'!$B$7:$R$2292,12,0)</f>
        <v>1.7957000000000001</v>
      </c>
      <c r="K29" s="66">
        <f t="shared" si="3"/>
        <v>26</v>
      </c>
      <c r="L29" s="65">
        <f>VLOOKUP($A29,'Return Data'!$B$7:$R$2292,13,0)</f>
        <v>2.8835000000000002</v>
      </c>
      <c r="M29" s="66">
        <f t="shared" si="4"/>
        <v>27</v>
      </c>
      <c r="N29" s="65">
        <f>VLOOKUP($A29,'Return Data'!$B$7:$R$2292,17,0)</f>
        <v>4.3529</v>
      </c>
      <c r="O29" s="66">
        <f t="shared" si="5"/>
        <v>24</v>
      </c>
      <c r="P29" s="65">
        <f>VLOOKUP($A29,'Return Data'!$B$7:$R$2292,14,0)</f>
        <v>6.7264999999999997</v>
      </c>
      <c r="Q29" s="66">
        <f t="shared" si="7"/>
        <v>17</v>
      </c>
      <c r="R29" s="65">
        <f>VLOOKUP($A29,'Return Data'!$B$7:$R$2292,16,0)</f>
        <v>5.7618999999999998</v>
      </c>
      <c r="S29" s="67">
        <f t="shared" si="6"/>
        <v>28</v>
      </c>
    </row>
    <row r="30" spans="1:19" x14ac:dyDescent="0.3">
      <c r="A30" s="82" t="s">
        <v>105</v>
      </c>
      <c r="B30" s="64">
        <f>VLOOKUP($A30,'Return Data'!$B$7:$R$2292,3,0)</f>
        <v>44616</v>
      </c>
      <c r="C30" s="65">
        <f>VLOOKUP($A30,'Return Data'!$B$7:$R$2292,4,0)</f>
        <v>13.5702</v>
      </c>
      <c r="D30" s="65">
        <f>VLOOKUP($A30,'Return Data'!$B$7:$R$2292,9,0)</f>
        <v>7.5972999999999997</v>
      </c>
      <c r="E30" s="66">
        <f t="shared" si="0"/>
        <v>6</v>
      </c>
      <c r="F30" s="65">
        <f>VLOOKUP($A30,'Return Data'!$B$7:$R$2292,10,0)</f>
        <v>2.8384999999999998</v>
      </c>
      <c r="G30" s="66">
        <f t="shared" si="1"/>
        <v>3</v>
      </c>
      <c r="H30" s="65">
        <f>VLOOKUP($A30,'Return Data'!$B$7:$R$2292,11,0)</f>
        <v>2.7267000000000001</v>
      </c>
      <c r="I30" s="66">
        <f t="shared" si="2"/>
        <v>18</v>
      </c>
      <c r="J30" s="65">
        <f>VLOOKUP($A30,'Return Data'!$B$7:$R$2292,12,0)</f>
        <v>2.6654</v>
      </c>
      <c r="K30" s="66">
        <f t="shared" si="3"/>
        <v>20</v>
      </c>
      <c r="L30" s="65">
        <f>VLOOKUP($A30,'Return Data'!$B$7:$R$2292,13,0)</f>
        <v>3.6621000000000001</v>
      </c>
      <c r="M30" s="66">
        <f t="shared" si="4"/>
        <v>21</v>
      </c>
      <c r="N30" s="65">
        <f>VLOOKUP($A30,'Return Data'!$B$7:$R$2292,17,0)</f>
        <v>5.2797999999999998</v>
      </c>
      <c r="O30" s="66">
        <f t="shared" si="5"/>
        <v>17</v>
      </c>
      <c r="P30" s="65">
        <f>VLOOKUP($A30,'Return Data'!$B$7:$R$2292,14,0)</f>
        <v>7.6933999999999996</v>
      </c>
      <c r="Q30" s="66">
        <f t="shared" si="7"/>
        <v>7</v>
      </c>
      <c r="R30" s="65">
        <f>VLOOKUP($A30,'Return Data'!$B$7:$R$2292,16,0)</f>
        <v>6.3936000000000002</v>
      </c>
      <c r="S30" s="67">
        <f t="shared" si="6"/>
        <v>25</v>
      </c>
    </row>
    <row r="31" spans="1:19" x14ac:dyDescent="0.3">
      <c r="A31" s="82" t="s">
        <v>106</v>
      </c>
      <c r="B31" s="64">
        <f>VLOOKUP($A31,'Return Data'!$B$7:$R$2292,3,0)</f>
        <v>44616</v>
      </c>
      <c r="C31" s="65">
        <f>VLOOKUP($A31,'Return Data'!$B$7:$R$2292,4,0)</f>
        <v>29.954799999999999</v>
      </c>
      <c r="D31" s="65">
        <f>VLOOKUP($A31,'Return Data'!$B$7:$R$2292,9,0)</f>
        <v>12.7179</v>
      </c>
      <c r="E31" s="66">
        <f t="shared" si="0"/>
        <v>1</v>
      </c>
      <c r="F31" s="65">
        <f>VLOOKUP($A31,'Return Data'!$B$7:$R$2292,10,0)</f>
        <v>1.0225</v>
      </c>
      <c r="G31" s="66">
        <f t="shared" si="1"/>
        <v>11</v>
      </c>
      <c r="H31" s="65">
        <f>VLOOKUP($A31,'Return Data'!$B$7:$R$2292,11,0)</f>
        <v>4.657</v>
      </c>
      <c r="I31" s="66">
        <f t="shared" si="2"/>
        <v>4</v>
      </c>
      <c r="J31" s="65">
        <f>VLOOKUP($A31,'Return Data'!$B$7:$R$2292,12,0)</f>
        <v>3.4319999999999999</v>
      </c>
      <c r="K31" s="66">
        <f t="shared" si="3"/>
        <v>14</v>
      </c>
      <c r="L31" s="65">
        <f>VLOOKUP($A31,'Return Data'!$B$7:$R$2292,13,0)</f>
        <v>6.0579999999999998</v>
      </c>
      <c r="M31" s="66">
        <f t="shared" si="4"/>
        <v>8</v>
      </c>
      <c r="N31" s="65">
        <f>VLOOKUP($A31,'Return Data'!$B$7:$R$2292,17,0)</f>
        <v>5.9123999999999999</v>
      </c>
      <c r="O31" s="66">
        <f t="shared" si="5"/>
        <v>12</v>
      </c>
      <c r="P31" s="65">
        <f>VLOOKUP($A31,'Return Data'!$B$7:$R$2292,14,0)</f>
        <v>7.5556999999999999</v>
      </c>
      <c r="Q31" s="66">
        <f t="shared" si="7"/>
        <v>9</v>
      </c>
      <c r="R31" s="65">
        <f>VLOOKUP($A31,'Return Data'!$B$7:$R$2292,16,0)</f>
        <v>6.5518999999999998</v>
      </c>
      <c r="S31" s="67">
        <f t="shared" si="6"/>
        <v>23</v>
      </c>
    </row>
    <row r="32" spans="1:19" x14ac:dyDescent="0.3">
      <c r="A32" s="82" t="s">
        <v>107</v>
      </c>
      <c r="B32" s="64">
        <f>VLOOKUP($A32,'Return Data'!$B$7:$R$2292,3,0)</f>
        <v>44616</v>
      </c>
      <c r="C32" s="65">
        <f>VLOOKUP($A32,'Return Data'!$B$7:$R$2292,4,0)</f>
        <v>2136.1387</v>
      </c>
      <c r="D32" s="65">
        <f>VLOOKUP($A32,'Return Data'!$B$7:$R$2292,9,0)</f>
        <v>0.48980000000000001</v>
      </c>
      <c r="E32" s="66">
        <f t="shared" si="0"/>
        <v>19</v>
      </c>
      <c r="F32" s="65">
        <f>VLOOKUP($A32,'Return Data'!$B$7:$R$2292,10,0)</f>
        <v>-0.43809999999999999</v>
      </c>
      <c r="G32" s="66">
        <f t="shared" si="1"/>
        <v>22</v>
      </c>
      <c r="H32" s="65">
        <f>VLOOKUP($A32,'Return Data'!$B$7:$R$2292,11,0)</f>
        <v>1.6335999999999999</v>
      </c>
      <c r="I32" s="66">
        <f t="shared" si="2"/>
        <v>22</v>
      </c>
      <c r="J32" s="65">
        <f>VLOOKUP($A32,'Return Data'!$B$7:$R$2292,12,0)</f>
        <v>1.8556999999999999</v>
      </c>
      <c r="K32" s="66">
        <f t="shared" si="3"/>
        <v>25</v>
      </c>
      <c r="L32" s="65">
        <f>VLOOKUP($A32,'Return Data'!$B$7:$R$2292,13,0)</f>
        <v>3.5066000000000002</v>
      </c>
      <c r="M32" s="66">
        <f t="shared" si="4"/>
        <v>22</v>
      </c>
      <c r="N32" s="65">
        <f>VLOOKUP($A32,'Return Data'!$B$7:$R$2292,17,0)</f>
        <v>4.0082000000000004</v>
      </c>
      <c r="O32" s="66">
        <f t="shared" si="5"/>
        <v>26</v>
      </c>
      <c r="P32" s="65">
        <f>VLOOKUP($A32,'Return Data'!$B$7:$R$2292,14,0)</f>
        <v>7.0079000000000002</v>
      </c>
      <c r="Q32" s="66">
        <f t="shared" si="7"/>
        <v>15</v>
      </c>
      <c r="R32" s="65">
        <f>VLOOKUP($A32,'Return Data'!$B$7:$R$2292,16,0)</f>
        <v>7.7835999999999999</v>
      </c>
      <c r="S32" s="67">
        <f t="shared" si="6"/>
        <v>10</v>
      </c>
    </row>
    <row r="33" spans="1:19" x14ac:dyDescent="0.3">
      <c r="A33" s="82" t="s">
        <v>110</v>
      </c>
      <c r="B33" s="64">
        <f>VLOOKUP($A33,'Return Data'!$B$7:$R$2292,3,0)</f>
        <v>44616</v>
      </c>
      <c r="C33" s="65">
        <f>VLOOKUP($A33,'Return Data'!$B$7:$R$2292,4,0)</f>
        <v>16.850200000000001</v>
      </c>
      <c r="D33" s="65">
        <f>VLOOKUP($A33,'Return Data'!$B$7:$R$2292,9,0)</f>
        <v>6.1318999999999999</v>
      </c>
      <c r="E33" s="66">
        <f t="shared" si="0"/>
        <v>7</v>
      </c>
      <c r="F33" s="65">
        <f>VLOOKUP($A33,'Return Data'!$B$7:$R$2292,10,0)</f>
        <v>1.3182</v>
      </c>
      <c r="G33" s="66">
        <f t="shared" si="1"/>
        <v>10</v>
      </c>
      <c r="H33" s="65">
        <f>VLOOKUP($A33,'Return Data'!$B$7:$R$2292,11,0)</f>
        <v>3.4226000000000001</v>
      </c>
      <c r="I33" s="66">
        <f t="shared" si="2"/>
        <v>11</v>
      </c>
      <c r="J33" s="65">
        <f>VLOOKUP($A33,'Return Data'!$B$7:$R$2292,12,0)</f>
        <v>3.0972</v>
      </c>
      <c r="K33" s="66">
        <f t="shared" si="3"/>
        <v>17</v>
      </c>
      <c r="L33" s="65">
        <f>VLOOKUP($A33,'Return Data'!$B$7:$R$2292,13,0)</f>
        <v>4.0514999999999999</v>
      </c>
      <c r="M33" s="66">
        <f t="shared" si="4"/>
        <v>18</v>
      </c>
      <c r="N33" s="65">
        <f>VLOOKUP($A33,'Return Data'!$B$7:$R$2292,17,0)</f>
        <v>5.0147000000000004</v>
      </c>
      <c r="O33" s="66">
        <f t="shared" si="5"/>
        <v>19</v>
      </c>
      <c r="P33" s="65">
        <f>VLOOKUP($A33,'Return Data'!$B$7:$R$2292,14,0)</f>
        <v>7.6627999999999998</v>
      </c>
      <c r="Q33" s="66">
        <f t="shared" si="7"/>
        <v>8</v>
      </c>
      <c r="R33" s="65">
        <f>VLOOKUP($A33,'Return Data'!$B$7:$R$2292,16,0)</f>
        <v>7.9756</v>
      </c>
      <c r="S33" s="67">
        <f t="shared" si="6"/>
        <v>9</v>
      </c>
    </row>
    <row r="34" spans="1:19" x14ac:dyDescent="0.3">
      <c r="A34" s="82" t="s">
        <v>111</v>
      </c>
      <c r="B34" s="64">
        <f>VLOOKUP($A34,'Return Data'!$B$7:$R$2292,3,0)</f>
        <v>44616</v>
      </c>
      <c r="C34" s="65">
        <f>VLOOKUP($A34,'Return Data'!$B$7:$R$2292,4,0)</f>
        <v>28.2819</v>
      </c>
      <c r="D34" s="65">
        <f>VLOOKUP($A34,'Return Data'!$B$7:$R$2292,9,0)</f>
        <v>0.32069999999999999</v>
      </c>
      <c r="E34" s="66">
        <f t="shared" si="0"/>
        <v>20</v>
      </c>
      <c r="F34" s="65">
        <f>VLOOKUP($A34,'Return Data'!$B$7:$R$2292,10,0)</f>
        <v>0.70120000000000005</v>
      </c>
      <c r="G34" s="66">
        <f t="shared" si="1"/>
        <v>14</v>
      </c>
      <c r="H34" s="65">
        <f>VLOOKUP($A34,'Return Data'!$B$7:$R$2292,11,0)</f>
        <v>2.0802</v>
      </c>
      <c r="I34" s="66">
        <f t="shared" si="2"/>
        <v>19</v>
      </c>
      <c r="J34" s="65">
        <f>VLOOKUP($A34,'Return Data'!$B$7:$R$2292,12,0)</f>
        <v>2.2149999999999999</v>
      </c>
      <c r="K34" s="66">
        <f t="shared" si="3"/>
        <v>22</v>
      </c>
      <c r="L34" s="65">
        <f>VLOOKUP($A34,'Return Data'!$B$7:$R$2292,13,0)</f>
        <v>2.9638</v>
      </c>
      <c r="M34" s="66">
        <f t="shared" si="4"/>
        <v>26</v>
      </c>
      <c r="N34" s="65">
        <f>VLOOKUP($A34,'Return Data'!$B$7:$R$2292,17,0)</f>
        <v>4.6615000000000002</v>
      </c>
      <c r="O34" s="66">
        <f t="shared" si="5"/>
        <v>22</v>
      </c>
      <c r="P34" s="65">
        <f>VLOOKUP($A34,'Return Data'!$B$7:$R$2292,14,0)</f>
        <v>8.1526999999999994</v>
      </c>
      <c r="Q34" s="66">
        <f t="shared" si="7"/>
        <v>5</v>
      </c>
      <c r="R34" s="65">
        <f>VLOOKUP($A34,'Return Data'!$B$7:$R$2292,16,0)</f>
        <v>5.9024000000000001</v>
      </c>
      <c r="S34" s="67">
        <f t="shared" si="6"/>
        <v>27</v>
      </c>
    </row>
    <row r="35" spans="1:19" x14ac:dyDescent="0.3">
      <c r="A35" s="82" t="s">
        <v>112</v>
      </c>
      <c r="B35" s="64">
        <f>VLOOKUP($A35,'Return Data'!$B$7:$R$2292,3,0)</f>
        <v>44616</v>
      </c>
      <c r="C35" s="65">
        <f>VLOOKUP($A35,'Return Data'!$B$7:$R$2292,4,0)</f>
        <v>33.578400000000002</v>
      </c>
      <c r="D35" s="65">
        <f>VLOOKUP($A35,'Return Data'!$B$7:$R$2292,9,0)</f>
        <v>4.6504000000000003</v>
      </c>
      <c r="E35" s="66">
        <f t="shared" si="0"/>
        <v>9</v>
      </c>
      <c r="F35" s="65">
        <f>VLOOKUP($A35,'Return Data'!$B$7:$R$2292,10,0)</f>
        <v>3.7763</v>
      </c>
      <c r="G35" s="66">
        <f t="shared" si="1"/>
        <v>2</v>
      </c>
      <c r="H35" s="65">
        <f>VLOOKUP($A35,'Return Data'!$B$7:$R$2292,11,0)</f>
        <v>3.3039000000000001</v>
      </c>
      <c r="I35" s="66">
        <f t="shared" si="2"/>
        <v>12</v>
      </c>
      <c r="J35" s="65">
        <f>VLOOKUP($A35,'Return Data'!$B$7:$R$2292,12,0)</f>
        <v>4.2515999999999998</v>
      </c>
      <c r="K35" s="66">
        <f t="shared" si="3"/>
        <v>7</v>
      </c>
      <c r="L35" s="65">
        <f>VLOOKUP($A35,'Return Data'!$B$7:$R$2292,13,0)</f>
        <v>5.2892000000000001</v>
      </c>
      <c r="M35" s="66">
        <f t="shared" si="4"/>
        <v>12</v>
      </c>
      <c r="N35" s="65">
        <f>VLOOKUP($A35,'Return Data'!$B$7:$R$2292,17,0)</f>
        <v>5.7192999999999996</v>
      </c>
      <c r="O35" s="66">
        <f t="shared" si="5"/>
        <v>15</v>
      </c>
      <c r="P35" s="65">
        <f>VLOOKUP($A35,'Return Data'!$B$7:$R$2292,14,0)</f>
        <v>6.8028000000000004</v>
      </c>
      <c r="Q35" s="66">
        <f t="shared" si="7"/>
        <v>16</v>
      </c>
      <c r="R35" s="65">
        <f>VLOOKUP($A35,'Return Data'!$B$7:$R$2292,16,0)</f>
        <v>6.7702999999999998</v>
      </c>
      <c r="S35" s="67">
        <f t="shared" si="6"/>
        <v>19</v>
      </c>
    </row>
    <row r="36" spans="1:19" x14ac:dyDescent="0.3">
      <c r="A36" s="82" t="s">
        <v>113</v>
      </c>
      <c r="B36" s="64">
        <f>VLOOKUP($A36,'Return Data'!$B$7:$R$2292,3,0)</f>
        <v>44616</v>
      </c>
      <c r="C36" s="65">
        <f>VLOOKUP($A36,'Return Data'!$B$7:$R$2292,4,0)</f>
        <v>19.1708</v>
      </c>
      <c r="D36" s="65">
        <f>VLOOKUP($A36,'Return Data'!$B$7:$R$2292,9,0)</f>
        <v>-3.7894999999999999</v>
      </c>
      <c r="E36" s="66">
        <f t="shared" si="0"/>
        <v>30</v>
      </c>
      <c r="F36" s="65">
        <f>VLOOKUP($A36,'Return Data'!$B$7:$R$2292,10,0)</f>
        <v>-4.1044</v>
      </c>
      <c r="G36" s="66">
        <f t="shared" si="1"/>
        <v>31</v>
      </c>
      <c r="H36" s="65">
        <f>VLOOKUP($A36,'Return Data'!$B$7:$R$2292,11,0)</f>
        <v>0.65400000000000003</v>
      </c>
      <c r="I36" s="66">
        <f t="shared" si="2"/>
        <v>25</v>
      </c>
      <c r="J36" s="65">
        <f>VLOOKUP($A36,'Return Data'!$B$7:$R$2292,12,0)</f>
        <v>1.1172</v>
      </c>
      <c r="K36" s="66">
        <f t="shared" si="3"/>
        <v>28</v>
      </c>
      <c r="L36" s="65">
        <f>VLOOKUP($A36,'Return Data'!$B$7:$R$2292,13,0)</f>
        <v>3.1602999999999999</v>
      </c>
      <c r="M36" s="66">
        <f t="shared" si="4"/>
        <v>25</v>
      </c>
      <c r="N36" s="65">
        <f>VLOOKUP($A36,'Return Data'!$B$7:$R$2292,17,0)</f>
        <v>4.3619000000000003</v>
      </c>
      <c r="O36" s="66">
        <f t="shared" si="5"/>
        <v>23</v>
      </c>
      <c r="P36" s="65">
        <f>VLOOKUP($A36,'Return Data'!$B$7:$R$2292,14,0)</f>
        <v>7.1182999999999996</v>
      </c>
      <c r="Q36" s="66">
        <f t="shared" si="7"/>
        <v>11</v>
      </c>
      <c r="R36" s="65">
        <f>VLOOKUP($A36,'Return Data'!$B$7:$R$2292,16,0)</f>
        <v>6.6978999999999997</v>
      </c>
      <c r="S36" s="67">
        <f t="shared" si="6"/>
        <v>21</v>
      </c>
    </row>
    <row r="37" spans="1:19" x14ac:dyDescent="0.3">
      <c r="A37" s="82" t="s">
        <v>367</v>
      </c>
      <c r="B37" s="64">
        <f>VLOOKUP($A37,'Return Data'!$B$7:$R$2292,3,0)</f>
        <v>0</v>
      </c>
      <c r="C37" s="65">
        <f>VLOOKUP($A37,'Return Data'!$B$7:$R$2292,4,0)</f>
        <v>0</v>
      </c>
      <c r="D37" s="65">
        <f>VLOOKUP($A37,'Return Data'!$B$7:$R$2292,9,0)</f>
        <v>0</v>
      </c>
      <c r="E37" s="66">
        <f t="shared" si="0"/>
        <v>22</v>
      </c>
      <c r="F37" s="65">
        <f>VLOOKUP($A37,'Return Data'!$B$7:$R$2292,10,0)</f>
        <v>0</v>
      </c>
      <c r="G37" s="66">
        <f t="shared" si="1"/>
        <v>18</v>
      </c>
      <c r="H37" s="65">
        <f>VLOOKUP($A37,'Return Data'!$B$7:$R$2292,11,0)</f>
        <v>0</v>
      </c>
      <c r="I37" s="66">
        <f t="shared" si="2"/>
        <v>29</v>
      </c>
      <c r="J37" s="65">
        <f>VLOOKUP($A37,'Return Data'!$B$7:$R$2292,12,0)</f>
        <v>0</v>
      </c>
      <c r="K37" s="66">
        <f t="shared" si="3"/>
        <v>29</v>
      </c>
      <c r="L37" s="65">
        <f>VLOOKUP($A37,'Return Data'!$B$7:$R$2292,13,0)</f>
        <v>0</v>
      </c>
      <c r="M37" s="66">
        <f t="shared" si="4"/>
        <v>29</v>
      </c>
      <c r="N37" s="65"/>
      <c r="O37" s="66"/>
      <c r="P37" s="65"/>
      <c r="Q37" s="66"/>
      <c r="R37" s="65">
        <f>VLOOKUP($A37,'Return Data'!$B$7:$R$2292,16,0)</f>
        <v>0</v>
      </c>
      <c r="S37" s="67">
        <f t="shared" si="6"/>
        <v>29</v>
      </c>
    </row>
    <row r="38" spans="1:19" x14ac:dyDescent="0.3">
      <c r="A38" s="82" t="s">
        <v>114</v>
      </c>
      <c r="B38" s="64">
        <f>VLOOKUP($A38,'Return Data'!$B$7:$R$2292,3,0)</f>
        <v>44616</v>
      </c>
      <c r="C38" s="65">
        <f>VLOOKUP($A38,'Return Data'!$B$7:$R$2292,4,0)</f>
        <v>23.300699999999999</v>
      </c>
      <c r="D38" s="65">
        <f>VLOOKUP($A38,'Return Data'!$B$7:$R$2292,9,0)</f>
        <v>-2.7122999999999999</v>
      </c>
      <c r="E38" s="66">
        <f t="shared" si="0"/>
        <v>29</v>
      </c>
      <c r="F38" s="65">
        <f>VLOOKUP($A38,'Return Data'!$B$7:$R$2292,10,0)</f>
        <v>-1.8169</v>
      </c>
      <c r="G38" s="66">
        <f t="shared" si="1"/>
        <v>26</v>
      </c>
      <c r="H38" s="65">
        <f>VLOOKUP($A38,'Return Data'!$B$7:$R$2292,11,0)</f>
        <v>18.4312</v>
      </c>
      <c r="I38" s="66">
        <f t="shared" si="2"/>
        <v>1</v>
      </c>
      <c r="J38" s="65">
        <f>VLOOKUP($A38,'Return Data'!$B$7:$R$2292,12,0)</f>
        <v>13.328799999999999</v>
      </c>
      <c r="K38" s="66">
        <f t="shared" si="3"/>
        <v>1</v>
      </c>
      <c r="L38" s="65">
        <f>VLOOKUP($A38,'Return Data'!$B$7:$R$2292,13,0)</f>
        <v>11.2073</v>
      </c>
      <c r="M38" s="66">
        <f t="shared" si="4"/>
        <v>2</v>
      </c>
      <c r="N38" s="65">
        <f>VLOOKUP($A38,'Return Data'!$B$7:$R$2292,17,0)</f>
        <v>9.0233000000000008</v>
      </c>
      <c r="O38" s="66">
        <f>RANK(N38,N$8:N$38,0)</f>
        <v>1</v>
      </c>
      <c r="P38" s="65">
        <f>VLOOKUP($A38,'Return Data'!$B$7:$R$2292,14,0)</f>
        <v>4.6810999999999998</v>
      </c>
      <c r="Q38" s="66">
        <f>RANK(P38,P$8:P$38,0)</f>
        <v>27</v>
      </c>
      <c r="R38" s="65">
        <f>VLOOKUP($A38,'Return Data'!$B$7:$R$2292,16,0)</f>
        <v>7.5095000000000001</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2.2511774193548382</v>
      </c>
      <c r="E40" s="88"/>
      <c r="F40" s="89">
        <f>AVERAGE(F8:F38)</f>
        <v>0.34869354838709671</v>
      </c>
      <c r="G40" s="88"/>
      <c r="H40" s="89">
        <f>AVERAGE(H8:H38)</f>
        <v>3.2285064516129034</v>
      </c>
      <c r="I40" s="88"/>
      <c r="J40" s="89">
        <f>AVERAGE(J8:J38)</f>
        <v>3.8327451612903225</v>
      </c>
      <c r="K40" s="88"/>
      <c r="L40" s="89">
        <f>AVERAGE(L8:L38)</f>
        <v>4.7487193548387099</v>
      </c>
      <c r="M40" s="88"/>
      <c r="N40" s="89">
        <f>AVERAGE(N8:N38)</f>
        <v>4.320310000000001</v>
      </c>
      <c r="O40" s="88"/>
      <c r="P40" s="89">
        <f>AVERAGE(P8:P38)</f>
        <v>6.782375</v>
      </c>
      <c r="Q40" s="88"/>
      <c r="R40" s="89">
        <f>AVERAGE(R8:R38)</f>
        <v>5.9203419354838713</v>
      </c>
      <c r="S40" s="90"/>
    </row>
    <row r="41" spans="1:19" x14ac:dyDescent="0.3">
      <c r="A41" s="87" t="s">
        <v>28</v>
      </c>
      <c r="B41" s="88"/>
      <c r="C41" s="88"/>
      <c r="D41" s="89">
        <f>MIN(D8:D38)</f>
        <v>-13.161</v>
      </c>
      <c r="E41" s="88"/>
      <c r="F41" s="89">
        <f>MIN(F8:F38)</f>
        <v>-4.1044</v>
      </c>
      <c r="G41" s="88"/>
      <c r="H41" s="89">
        <f>MIN(H8:H38)</f>
        <v>0</v>
      </c>
      <c r="I41" s="88"/>
      <c r="J41" s="89">
        <f>MIN(J8:J38)</f>
        <v>0</v>
      </c>
      <c r="K41" s="88"/>
      <c r="L41" s="89">
        <f>MIN(L8:L38)</f>
        <v>0</v>
      </c>
      <c r="M41" s="88"/>
      <c r="N41" s="89">
        <f>MIN(N8:N38)</f>
        <v>-13.767899999999999</v>
      </c>
      <c r="O41" s="88"/>
      <c r="P41" s="89">
        <f>MIN(P8:P38)</f>
        <v>3.0724999999999998</v>
      </c>
      <c r="Q41" s="88"/>
      <c r="R41" s="89">
        <f>MIN(R8:R38)</f>
        <v>-11.440099999999999</v>
      </c>
      <c r="S41" s="90"/>
    </row>
    <row r="42" spans="1:19" ht="15" thickBot="1" x14ac:dyDescent="0.35">
      <c r="A42" s="91" t="s">
        <v>29</v>
      </c>
      <c r="B42" s="92"/>
      <c r="C42" s="92"/>
      <c r="D42" s="93">
        <f>MAX(D8:D38)</f>
        <v>12.7179</v>
      </c>
      <c r="E42" s="92"/>
      <c r="F42" s="93">
        <f>MAX(F8:F38)</f>
        <v>5.1593999999999998</v>
      </c>
      <c r="G42" s="92"/>
      <c r="H42" s="93">
        <f>MAX(H8:H38)</f>
        <v>18.4312</v>
      </c>
      <c r="I42" s="92"/>
      <c r="J42" s="93">
        <f>MAX(J8:J38)</f>
        <v>13.328799999999999</v>
      </c>
      <c r="K42" s="92"/>
      <c r="L42" s="93">
        <f>MAX(L8:L38)</f>
        <v>11.285399999999999</v>
      </c>
      <c r="M42" s="92"/>
      <c r="N42" s="93">
        <f>MAX(N8:N38)</f>
        <v>9.0233000000000008</v>
      </c>
      <c r="O42" s="92"/>
      <c r="P42" s="93">
        <f>MAX(P8:P38)</f>
        <v>8.8882999999999992</v>
      </c>
      <c r="Q42" s="92"/>
      <c r="R42" s="93">
        <f>MAX(R8:R38)</f>
        <v>9.2202000000000002</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1539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1256</v>
      </c>
      <c r="B8" s="64">
        <f>VLOOKUP($A8,'Return Data'!$B$7:$R$2292,3,0)</f>
        <v>44616</v>
      </c>
      <c r="C8" s="65">
        <f>VLOOKUP($A8,'Return Data'!$B$7:$R$2292,4,0)</f>
        <v>1146.0266999999999</v>
      </c>
      <c r="D8" s="65">
        <f>VLOOKUP($A8,'Return Data'!$B$7:$R$2292,5,0)</f>
        <v>3.2488999999999999</v>
      </c>
      <c r="E8" s="66">
        <f t="shared" ref="E8:E37" si="0">RANK(D8,D$8:D$37,0)</f>
        <v>17</v>
      </c>
      <c r="F8" s="65">
        <f>VLOOKUP($A8,'Return Data'!$B$7:$R$2292,6,0)</f>
        <v>3.3121999999999998</v>
      </c>
      <c r="G8" s="66">
        <f t="shared" ref="G8:G37" si="1">RANK(F8,F$8:F$37,0)</f>
        <v>13</v>
      </c>
      <c r="H8" s="65">
        <f>VLOOKUP($A8,'Return Data'!$B$7:$R$2292,7,0)</f>
        <v>3.3008000000000002</v>
      </c>
      <c r="I8" s="66">
        <f t="shared" ref="I8:I37" si="2">RANK(H8,H$8:H$37,0)</f>
        <v>17</v>
      </c>
      <c r="J8" s="65">
        <f>VLOOKUP($A8,'Return Data'!$B$7:$R$2292,8,0)</f>
        <v>3.2725</v>
      </c>
      <c r="K8" s="66">
        <f t="shared" ref="K8:K37" si="3">RANK(J8,J$8:J$37,0)</f>
        <v>13</v>
      </c>
      <c r="L8" s="65">
        <f>VLOOKUP($A8,'Return Data'!$B$7:$R$2292,9,0)</f>
        <v>3.3721999999999999</v>
      </c>
      <c r="M8" s="66">
        <f t="shared" ref="M8:M37" si="4">RANK(L8,L$8:L$37,0)</f>
        <v>10</v>
      </c>
      <c r="N8" s="65">
        <f>VLOOKUP($A8,'Return Data'!$B$7:$R$2292,10,0)</f>
        <v>3.4314</v>
      </c>
      <c r="O8" s="66">
        <f t="shared" ref="O8:O37" si="5">RANK(N8,N$8:N$37,0)</f>
        <v>8</v>
      </c>
      <c r="P8" s="65">
        <f>VLOOKUP($A8,'Return Data'!$B$7:$R$2292,11,0)</f>
        <v>3.3248000000000002</v>
      </c>
      <c r="Q8" s="66">
        <f>RANK(P8,P$8:P$37,0)</f>
        <v>10</v>
      </c>
      <c r="R8" s="65">
        <f>VLOOKUP($A8,'Return Data'!$B$7:$R$2292,12,0)</f>
        <v>3.2856000000000001</v>
      </c>
      <c r="S8" s="66">
        <f t="shared" ref="S8:S35" si="6">RANK(R8,R$8:R$37,0)</f>
        <v>8</v>
      </c>
      <c r="T8" s="65">
        <f>VLOOKUP($A8,'Return Data'!$B$7:$R$2292,13,0)</f>
        <v>3.2871000000000001</v>
      </c>
      <c r="U8" s="66">
        <f t="shared" ref="U8:U35" si="7">RANK(T8,T$8:T$37,0)</f>
        <v>9</v>
      </c>
      <c r="V8" s="65">
        <f>VLOOKUP($A8,'Return Data'!$B$7:$R$2292,17,0)</f>
        <v>3.1972999999999998</v>
      </c>
      <c r="W8" s="66">
        <f t="shared" ref="W8:W35" si="8">RANK(V8,V$8:V$37,0)</f>
        <v>15</v>
      </c>
      <c r="X8" s="65">
        <f>VLOOKUP($A8,'Return Data'!$B$7:$R$2292,14,0)</f>
        <v>3.9491000000000001</v>
      </c>
      <c r="Y8" s="66">
        <f t="shared" ref="Y8:Y32" si="9">RANK(X8,X$8:X$37,0)</f>
        <v>4</v>
      </c>
      <c r="Z8" s="65">
        <f>VLOOKUP($A8,'Return Data'!$B$7:$R$2292,16,0)</f>
        <v>4.1936999999999998</v>
      </c>
      <c r="AA8" s="67">
        <f t="shared" ref="AA8:AA35" si="10">RANK(Z8,Z$8:Z$37,0)</f>
        <v>5</v>
      </c>
    </row>
    <row r="9" spans="1:27" x14ac:dyDescent="0.3">
      <c r="A9" s="63" t="s">
        <v>1258</v>
      </c>
      <c r="B9" s="64">
        <f>VLOOKUP($A9,'Return Data'!$B$7:$R$2292,3,0)</f>
        <v>44616</v>
      </c>
      <c r="C9" s="65">
        <f>VLOOKUP($A9,'Return Data'!$B$7:$R$2292,4,0)</f>
        <v>1120.2502999999999</v>
      </c>
      <c r="D9" s="65">
        <f>VLOOKUP($A9,'Return Data'!$B$7:$R$2292,5,0)</f>
        <v>3.3334000000000001</v>
      </c>
      <c r="E9" s="66">
        <f t="shared" si="0"/>
        <v>3</v>
      </c>
      <c r="F9" s="65">
        <f>VLOOKUP($A9,'Return Data'!$B$7:$R$2292,6,0)</f>
        <v>3.3873000000000002</v>
      </c>
      <c r="G9" s="66">
        <f t="shared" si="1"/>
        <v>3</v>
      </c>
      <c r="H9" s="65">
        <f>VLOOKUP($A9,'Return Data'!$B$7:$R$2292,7,0)</f>
        <v>3.3889</v>
      </c>
      <c r="I9" s="66">
        <f t="shared" si="2"/>
        <v>3</v>
      </c>
      <c r="J9" s="65">
        <f>VLOOKUP($A9,'Return Data'!$B$7:$R$2292,8,0)</f>
        <v>3.3277999999999999</v>
      </c>
      <c r="K9" s="66">
        <f t="shared" si="3"/>
        <v>4</v>
      </c>
      <c r="L9" s="65">
        <f>VLOOKUP($A9,'Return Data'!$B$7:$R$2292,9,0)</f>
        <v>3.3887</v>
      </c>
      <c r="M9" s="66">
        <f t="shared" si="4"/>
        <v>6</v>
      </c>
      <c r="N9" s="65">
        <f>VLOOKUP($A9,'Return Data'!$B$7:$R$2292,10,0)</f>
        <v>3.4403000000000001</v>
      </c>
      <c r="O9" s="66">
        <f t="shared" si="5"/>
        <v>5</v>
      </c>
      <c r="P9" s="65">
        <f>VLOOKUP($A9,'Return Data'!$B$7:$R$2292,11,0)</f>
        <v>3.3376999999999999</v>
      </c>
      <c r="Q9" s="66">
        <f>RANK(P9,P$8:P$37,0)</f>
        <v>7</v>
      </c>
      <c r="R9" s="65">
        <f>VLOOKUP($A9,'Return Data'!$B$7:$R$2292,12,0)</f>
        <v>3.2921</v>
      </c>
      <c r="S9" s="66">
        <f t="shared" si="6"/>
        <v>7</v>
      </c>
      <c r="T9" s="65">
        <f>VLOOKUP($A9,'Return Data'!$B$7:$R$2292,13,0)</f>
        <v>3.2875999999999999</v>
      </c>
      <c r="U9" s="66">
        <f t="shared" si="7"/>
        <v>8</v>
      </c>
      <c r="V9" s="65">
        <f>VLOOKUP($A9,'Return Data'!$B$7:$R$2292,17,0)</f>
        <v>3.2113999999999998</v>
      </c>
      <c r="W9" s="66">
        <f t="shared" si="8"/>
        <v>9</v>
      </c>
      <c r="X9" s="65"/>
      <c r="Y9" s="66"/>
      <c r="Z9" s="65">
        <f>VLOOKUP($A9,'Return Data'!$B$7:$R$2292,16,0)</f>
        <v>3.9232999999999998</v>
      </c>
      <c r="AA9" s="67">
        <f t="shared" si="10"/>
        <v>12</v>
      </c>
    </row>
    <row r="10" spans="1:27" x14ac:dyDescent="0.3">
      <c r="A10" s="63" t="s">
        <v>1260</v>
      </c>
      <c r="B10" s="64">
        <f>VLOOKUP($A10,'Return Data'!$B$7:$R$2292,3,0)</f>
        <v>44616</v>
      </c>
      <c r="C10" s="65">
        <f>VLOOKUP($A10,'Return Data'!$B$7:$R$2292,4,0)</f>
        <v>1112.8338000000001</v>
      </c>
      <c r="D10" s="65">
        <f>VLOOKUP($A10,'Return Data'!$B$7:$R$2292,5,0)</f>
        <v>3.2277</v>
      </c>
      <c r="E10" s="66">
        <f t="shared" si="0"/>
        <v>22</v>
      </c>
      <c r="F10" s="65">
        <f>VLOOKUP($A10,'Return Data'!$B$7:$R$2292,6,0)</f>
        <v>3.2677</v>
      </c>
      <c r="G10" s="66">
        <f t="shared" si="1"/>
        <v>21</v>
      </c>
      <c r="H10" s="65">
        <f>VLOOKUP($A10,'Return Data'!$B$7:$R$2292,7,0)</f>
        <v>3.2932000000000001</v>
      </c>
      <c r="I10" s="66">
        <f t="shared" si="2"/>
        <v>18</v>
      </c>
      <c r="J10" s="65">
        <f>VLOOKUP($A10,'Return Data'!$B$7:$R$2292,8,0)</f>
        <v>3.2902</v>
      </c>
      <c r="K10" s="66">
        <f t="shared" si="3"/>
        <v>10</v>
      </c>
      <c r="L10" s="65">
        <f>VLOOKUP($A10,'Return Data'!$B$7:$R$2292,9,0)</f>
        <v>3.359</v>
      </c>
      <c r="M10" s="66">
        <f t="shared" si="4"/>
        <v>13</v>
      </c>
      <c r="N10" s="65">
        <f>VLOOKUP($A10,'Return Data'!$B$7:$R$2292,10,0)</f>
        <v>3.3822000000000001</v>
      </c>
      <c r="O10" s="66">
        <f t="shared" si="5"/>
        <v>20</v>
      </c>
      <c r="P10" s="65">
        <f>VLOOKUP($A10,'Return Data'!$B$7:$R$2292,11,0)</f>
        <v>3.2945000000000002</v>
      </c>
      <c r="Q10" s="66">
        <f>RANK(P10,P$8:P$37,0)</f>
        <v>20</v>
      </c>
      <c r="R10" s="65">
        <f>VLOOKUP($A10,'Return Data'!$B$7:$R$2292,12,0)</f>
        <v>3.266</v>
      </c>
      <c r="S10" s="66">
        <f t="shared" si="6"/>
        <v>15</v>
      </c>
      <c r="T10" s="65">
        <f>VLOOKUP($A10,'Return Data'!$B$7:$R$2292,13,0)</f>
        <v>3.2604000000000002</v>
      </c>
      <c r="U10" s="66">
        <f t="shared" si="7"/>
        <v>14</v>
      </c>
      <c r="V10" s="65">
        <f>VLOOKUP($A10,'Return Data'!$B$7:$R$2292,17,0)</f>
        <v>3.2197</v>
      </c>
      <c r="W10" s="66">
        <f t="shared" si="8"/>
        <v>7</v>
      </c>
      <c r="X10" s="65"/>
      <c r="Y10" s="66"/>
      <c r="Z10" s="65">
        <f>VLOOKUP($A10,'Return Data'!$B$7:$R$2292,16,0)</f>
        <v>3.8321999999999998</v>
      </c>
      <c r="AA10" s="67">
        <f t="shared" si="10"/>
        <v>15</v>
      </c>
    </row>
    <row r="11" spans="1:27" x14ac:dyDescent="0.3">
      <c r="A11" s="63" t="s">
        <v>1262</v>
      </c>
      <c r="B11" s="64">
        <f>VLOOKUP($A11,'Return Data'!$B$7:$R$2292,3,0)</f>
        <v>44616</v>
      </c>
      <c r="C11" s="65">
        <f>VLOOKUP($A11,'Return Data'!$B$7:$R$2292,4,0)</f>
        <v>1115.1355000000001</v>
      </c>
      <c r="D11" s="65">
        <f>VLOOKUP($A11,'Return Data'!$B$7:$R$2292,5,0)</f>
        <v>3.2309000000000001</v>
      </c>
      <c r="E11" s="66">
        <f t="shared" si="0"/>
        <v>21</v>
      </c>
      <c r="F11" s="65">
        <f>VLOOKUP($A11,'Return Data'!$B$7:$R$2292,6,0)</f>
        <v>3.2761999999999998</v>
      </c>
      <c r="G11" s="66">
        <f t="shared" si="1"/>
        <v>20</v>
      </c>
      <c r="H11" s="65">
        <f>VLOOKUP($A11,'Return Data'!$B$7:$R$2292,7,0)</f>
        <v>3.2761</v>
      </c>
      <c r="I11" s="66">
        <f t="shared" si="2"/>
        <v>22</v>
      </c>
      <c r="J11" s="65">
        <f>VLOOKUP($A11,'Return Data'!$B$7:$R$2292,8,0)</f>
        <v>3.2286999999999999</v>
      </c>
      <c r="K11" s="66">
        <f t="shared" si="3"/>
        <v>24</v>
      </c>
      <c r="L11" s="65">
        <f>VLOOKUP($A11,'Return Data'!$B$7:$R$2292,9,0)</f>
        <v>3.3288000000000002</v>
      </c>
      <c r="M11" s="66">
        <f t="shared" si="4"/>
        <v>24</v>
      </c>
      <c r="N11" s="65">
        <f>VLOOKUP($A11,'Return Data'!$B$7:$R$2292,10,0)</f>
        <v>3.3809</v>
      </c>
      <c r="O11" s="66">
        <f t="shared" si="5"/>
        <v>21</v>
      </c>
      <c r="P11" s="65">
        <f>VLOOKUP($A11,'Return Data'!$B$7:$R$2292,11,0)</f>
        <v>3.2985000000000002</v>
      </c>
      <c r="Q11" s="66">
        <f>RANK(P11,P$8:P$37,0)</f>
        <v>19</v>
      </c>
      <c r="R11" s="65">
        <f>VLOOKUP($A11,'Return Data'!$B$7:$R$2292,12,0)</f>
        <v>3.2610999999999999</v>
      </c>
      <c r="S11" s="66">
        <f t="shared" si="6"/>
        <v>17</v>
      </c>
      <c r="T11" s="65">
        <f>VLOOKUP($A11,'Return Data'!$B$7:$R$2292,13,0)</f>
        <v>3.2502</v>
      </c>
      <c r="U11" s="66">
        <f t="shared" si="7"/>
        <v>19</v>
      </c>
      <c r="V11" s="65">
        <f>VLOOKUP($A11,'Return Data'!$B$7:$R$2292,17,0)</f>
        <v>3.2088000000000001</v>
      </c>
      <c r="W11" s="66">
        <f t="shared" si="8"/>
        <v>10</v>
      </c>
      <c r="X11" s="65"/>
      <c r="Y11" s="66"/>
      <c r="Z11" s="65">
        <f>VLOOKUP($A11,'Return Data'!$B$7:$R$2292,16,0)</f>
        <v>3.8567</v>
      </c>
      <c r="AA11" s="67">
        <f t="shared" si="10"/>
        <v>14</v>
      </c>
    </row>
    <row r="12" spans="1:27" x14ac:dyDescent="0.3">
      <c r="A12" s="63" t="s">
        <v>1264</v>
      </c>
      <c r="B12" s="64">
        <f>VLOOKUP($A12,'Return Data'!$B$7:$R$2292,3,0)</f>
        <v>44616</v>
      </c>
      <c r="C12" s="65">
        <f>VLOOKUP($A12,'Return Data'!$B$7:$R$2292,4,0)</f>
        <v>1072.5349000000001</v>
      </c>
      <c r="D12" s="65">
        <f>VLOOKUP($A12,'Return Data'!$B$7:$R$2292,5,0)</f>
        <v>3.2911000000000001</v>
      </c>
      <c r="E12" s="66">
        <f t="shared" si="0"/>
        <v>5</v>
      </c>
      <c r="F12" s="65">
        <f>VLOOKUP($A12,'Return Data'!$B$7:$R$2292,6,0)</f>
        <v>3.3847999999999998</v>
      </c>
      <c r="G12" s="66">
        <f t="shared" si="1"/>
        <v>4</v>
      </c>
      <c r="H12" s="65">
        <f>VLOOKUP($A12,'Return Data'!$B$7:$R$2292,7,0)</f>
        <v>3.4024999999999999</v>
      </c>
      <c r="I12" s="66">
        <f t="shared" si="2"/>
        <v>1</v>
      </c>
      <c r="J12" s="65">
        <f>VLOOKUP($A12,'Return Data'!$B$7:$R$2292,8,0)</f>
        <v>3.383</v>
      </c>
      <c r="K12" s="66">
        <f t="shared" si="3"/>
        <v>1</v>
      </c>
      <c r="L12" s="65">
        <f>VLOOKUP($A12,'Return Data'!$B$7:$R$2292,9,0)</f>
        <v>3.5099</v>
      </c>
      <c r="M12" s="66">
        <f t="shared" si="4"/>
        <v>1</v>
      </c>
      <c r="N12" s="65">
        <f>VLOOKUP($A12,'Return Data'!$B$7:$R$2292,10,0)</f>
        <v>3.5565000000000002</v>
      </c>
      <c r="O12" s="66">
        <f t="shared" si="5"/>
        <v>1</v>
      </c>
      <c r="P12" s="65">
        <f>VLOOKUP($A12,'Return Data'!$B$7:$R$2292,11,0)</f>
        <v>3.448</v>
      </c>
      <c r="Q12" s="66">
        <f t="shared" ref="Q12:Q37" si="11">RANK(P12,P$8:P$37,0)</f>
        <v>1</v>
      </c>
      <c r="R12" s="65">
        <f>VLOOKUP($A12,'Return Data'!$B$7:$R$2292,12,0)</f>
        <v>3.3788</v>
      </c>
      <c r="S12" s="66">
        <f t="shared" si="6"/>
        <v>1</v>
      </c>
      <c r="T12" s="65">
        <f>VLOOKUP($A12,'Return Data'!$B$7:$R$2292,13,0)</f>
        <v>3.3551000000000002</v>
      </c>
      <c r="U12" s="66">
        <f t="shared" si="7"/>
        <v>1</v>
      </c>
      <c r="V12" s="65"/>
      <c r="W12" s="66"/>
      <c r="X12" s="65"/>
      <c r="Y12" s="66"/>
      <c r="Z12" s="65">
        <f>VLOOKUP($A12,'Return Data'!$B$7:$R$2292,16,0)</f>
        <v>3.423</v>
      </c>
      <c r="AA12" s="67">
        <f t="shared" si="10"/>
        <v>27</v>
      </c>
    </row>
    <row r="13" spans="1:27" x14ac:dyDescent="0.3">
      <c r="A13" s="63" t="s">
        <v>1266</v>
      </c>
      <c r="B13" s="64">
        <f>VLOOKUP($A13,'Return Data'!$B$7:$R$2292,3,0)</f>
        <v>44616</v>
      </c>
      <c r="C13" s="65">
        <f>VLOOKUP($A13,'Return Data'!$B$7:$R$2292,4,0)</f>
        <v>1096.9576</v>
      </c>
      <c r="D13" s="65">
        <f>VLOOKUP($A13,'Return Data'!$B$7:$R$2292,5,0)</f>
        <v>3.2012</v>
      </c>
      <c r="E13" s="66">
        <f t="shared" si="0"/>
        <v>24</v>
      </c>
      <c r="F13" s="65">
        <f>VLOOKUP($A13,'Return Data'!$B$7:$R$2292,6,0)</f>
        <v>3.2639</v>
      </c>
      <c r="G13" s="66">
        <f t="shared" si="1"/>
        <v>22</v>
      </c>
      <c r="H13" s="65">
        <f>VLOOKUP($A13,'Return Data'!$B$7:$R$2292,7,0)</f>
        <v>3.2610000000000001</v>
      </c>
      <c r="I13" s="66">
        <f t="shared" si="2"/>
        <v>24</v>
      </c>
      <c r="J13" s="65">
        <f>VLOOKUP($A13,'Return Data'!$B$7:$R$2292,8,0)</f>
        <v>3.2334999999999998</v>
      </c>
      <c r="K13" s="66">
        <f t="shared" si="3"/>
        <v>23</v>
      </c>
      <c r="L13" s="65">
        <f>VLOOKUP($A13,'Return Data'!$B$7:$R$2292,9,0)</f>
        <v>3.3552</v>
      </c>
      <c r="M13" s="66">
        <f t="shared" si="4"/>
        <v>16</v>
      </c>
      <c r="N13" s="65">
        <f>VLOOKUP($A13,'Return Data'!$B$7:$R$2292,10,0)</f>
        <v>3.3681999999999999</v>
      </c>
      <c r="O13" s="66">
        <f t="shared" si="5"/>
        <v>23</v>
      </c>
      <c r="P13" s="65">
        <f>VLOOKUP($A13,'Return Data'!$B$7:$R$2292,11,0)</f>
        <v>3.2841</v>
      </c>
      <c r="Q13" s="66">
        <f t="shared" si="11"/>
        <v>23</v>
      </c>
      <c r="R13" s="65">
        <f>VLOOKUP($A13,'Return Data'!$B$7:$R$2292,12,0)</f>
        <v>3.2450999999999999</v>
      </c>
      <c r="S13" s="66">
        <f t="shared" si="6"/>
        <v>23</v>
      </c>
      <c r="T13" s="65">
        <f>VLOOKUP($A13,'Return Data'!$B$7:$R$2292,13,0)</f>
        <v>3.2378</v>
      </c>
      <c r="U13" s="66">
        <f t="shared" si="7"/>
        <v>23</v>
      </c>
      <c r="V13" s="65">
        <f>VLOOKUP($A13,'Return Data'!$B$7:$R$2292,17,0)</f>
        <v>3.2059000000000002</v>
      </c>
      <c r="W13" s="66">
        <f t="shared" si="8"/>
        <v>11</v>
      </c>
      <c r="X13" s="65"/>
      <c r="Y13" s="66"/>
      <c r="Z13" s="65">
        <f>VLOOKUP($A13,'Return Data'!$B$7:$R$2292,16,0)</f>
        <v>3.6272000000000002</v>
      </c>
      <c r="AA13" s="67">
        <f t="shared" si="10"/>
        <v>22</v>
      </c>
    </row>
    <row r="14" spans="1:27" x14ac:dyDescent="0.3">
      <c r="A14" s="63" t="s">
        <v>1268</v>
      </c>
      <c r="B14" s="64">
        <f>VLOOKUP($A14,'Return Data'!$B$7:$R$2292,3,0)</f>
        <v>44616</v>
      </c>
      <c r="C14" s="65">
        <f>VLOOKUP($A14,'Return Data'!$B$7:$R$2292,4,0)</f>
        <v>1134.7554</v>
      </c>
      <c r="D14" s="65">
        <f>VLOOKUP($A14,'Return Data'!$B$7:$R$2292,5,0)</f>
        <v>3.2650999999999999</v>
      </c>
      <c r="E14" s="66">
        <f t="shared" si="0"/>
        <v>10</v>
      </c>
      <c r="F14" s="65">
        <f>VLOOKUP($A14,'Return Data'!$B$7:$R$2292,6,0)</f>
        <v>3.3182</v>
      </c>
      <c r="G14" s="66">
        <f t="shared" si="1"/>
        <v>9</v>
      </c>
      <c r="H14" s="65">
        <f>VLOOKUP($A14,'Return Data'!$B$7:$R$2292,7,0)</f>
        <v>3.3207</v>
      </c>
      <c r="I14" s="66">
        <f t="shared" si="2"/>
        <v>9</v>
      </c>
      <c r="J14" s="65">
        <f>VLOOKUP($A14,'Return Data'!$B$7:$R$2292,8,0)</f>
        <v>3.2833999999999999</v>
      </c>
      <c r="K14" s="66">
        <f t="shared" si="3"/>
        <v>12</v>
      </c>
      <c r="L14" s="65">
        <f>VLOOKUP($A14,'Return Data'!$B$7:$R$2292,9,0)</f>
        <v>3.3557999999999999</v>
      </c>
      <c r="M14" s="66">
        <f t="shared" si="4"/>
        <v>14</v>
      </c>
      <c r="N14" s="65">
        <f>VLOOKUP($A14,'Return Data'!$B$7:$R$2292,10,0)</f>
        <v>3.4095</v>
      </c>
      <c r="O14" s="66">
        <f t="shared" si="5"/>
        <v>11</v>
      </c>
      <c r="P14" s="65">
        <f>VLOOKUP($A14,'Return Data'!$B$7:$R$2292,11,0)</f>
        <v>3.3191999999999999</v>
      </c>
      <c r="Q14" s="66">
        <f t="shared" si="11"/>
        <v>12</v>
      </c>
      <c r="R14" s="65">
        <f>VLOOKUP($A14,'Return Data'!$B$7:$R$2292,12,0)</f>
        <v>3.2768999999999999</v>
      </c>
      <c r="S14" s="66">
        <f t="shared" si="6"/>
        <v>11</v>
      </c>
      <c r="T14" s="65">
        <f>VLOOKUP($A14,'Return Data'!$B$7:$R$2292,13,0)</f>
        <v>3.2591999999999999</v>
      </c>
      <c r="U14" s="66">
        <f t="shared" si="7"/>
        <v>16</v>
      </c>
      <c r="V14" s="65">
        <f>VLOOKUP($A14,'Return Data'!$B$7:$R$2292,17,0)</f>
        <v>3.2555000000000001</v>
      </c>
      <c r="W14" s="66">
        <f t="shared" si="8"/>
        <v>3</v>
      </c>
      <c r="X14" s="65">
        <f>VLOOKUP($A14,'Return Data'!$B$7:$R$2292,14,0)</f>
        <v>4.0141999999999998</v>
      </c>
      <c r="Y14" s="66">
        <f t="shared" si="9"/>
        <v>1</v>
      </c>
      <c r="Z14" s="65">
        <f>VLOOKUP($A14,'Return Data'!$B$7:$R$2292,16,0)</f>
        <v>4.1173000000000002</v>
      </c>
      <c r="AA14" s="67">
        <f t="shared" si="10"/>
        <v>9</v>
      </c>
    </row>
    <row r="15" spans="1:27" x14ac:dyDescent="0.3">
      <c r="A15" s="63" t="s">
        <v>1270</v>
      </c>
      <c r="B15" s="64">
        <f>VLOOKUP($A15,'Return Data'!$B$7:$R$2292,3,0)</f>
        <v>44616</v>
      </c>
      <c r="C15" s="65">
        <f>VLOOKUP($A15,'Return Data'!$B$7:$R$2292,4,0)</f>
        <v>1098.6719000000001</v>
      </c>
      <c r="D15" s="65">
        <f>VLOOKUP($A15,'Return Data'!$B$7:$R$2292,5,0)</f>
        <v>3.1796000000000002</v>
      </c>
      <c r="E15" s="66">
        <f t="shared" si="0"/>
        <v>26</v>
      </c>
      <c r="F15" s="65">
        <f>VLOOKUP($A15,'Return Data'!$B$7:$R$2292,6,0)</f>
        <v>3.2166999999999999</v>
      </c>
      <c r="G15" s="66">
        <f t="shared" si="1"/>
        <v>27</v>
      </c>
      <c r="H15" s="65">
        <f>VLOOKUP($A15,'Return Data'!$B$7:$R$2292,7,0)</f>
        <v>3.2277999999999998</v>
      </c>
      <c r="I15" s="66">
        <f t="shared" si="2"/>
        <v>28</v>
      </c>
      <c r="J15" s="65">
        <f>VLOOKUP($A15,'Return Data'!$B$7:$R$2292,8,0)</f>
        <v>3.1831999999999998</v>
      </c>
      <c r="K15" s="66">
        <f t="shared" si="3"/>
        <v>29</v>
      </c>
      <c r="L15" s="65">
        <f>VLOOKUP($A15,'Return Data'!$B$7:$R$2292,9,0)</f>
        <v>3.2749999999999999</v>
      </c>
      <c r="M15" s="66">
        <f t="shared" si="4"/>
        <v>27</v>
      </c>
      <c r="N15" s="65">
        <f>VLOOKUP($A15,'Return Data'!$B$7:$R$2292,10,0)</f>
        <v>3.3342999999999998</v>
      </c>
      <c r="O15" s="66">
        <f t="shared" si="5"/>
        <v>28</v>
      </c>
      <c r="P15" s="65">
        <f>VLOOKUP($A15,'Return Data'!$B$7:$R$2292,11,0)</f>
        <v>3.2553999999999998</v>
      </c>
      <c r="Q15" s="66">
        <f t="shared" si="11"/>
        <v>27</v>
      </c>
      <c r="R15" s="65">
        <f>VLOOKUP($A15,'Return Data'!$B$7:$R$2292,12,0)</f>
        <v>3.2166999999999999</v>
      </c>
      <c r="S15" s="66">
        <f t="shared" si="6"/>
        <v>27</v>
      </c>
      <c r="T15" s="65">
        <f>VLOOKUP($A15,'Return Data'!$B$7:$R$2292,13,0)</f>
        <v>3.2105999999999999</v>
      </c>
      <c r="U15" s="66">
        <f t="shared" si="7"/>
        <v>27</v>
      </c>
      <c r="V15" s="65">
        <f>VLOOKUP($A15,'Return Data'!$B$7:$R$2292,17,0)</f>
        <v>3.2534999999999998</v>
      </c>
      <c r="W15" s="66">
        <f t="shared" si="8"/>
        <v>4</v>
      </c>
      <c r="X15" s="65"/>
      <c r="Y15" s="66"/>
      <c r="Z15" s="65">
        <f>VLOOKUP($A15,'Return Data'!$B$7:$R$2292,16,0)</f>
        <v>3.6913</v>
      </c>
      <c r="AA15" s="67">
        <f t="shared" si="10"/>
        <v>18</v>
      </c>
    </row>
    <row r="16" spans="1:27" x14ac:dyDescent="0.3">
      <c r="A16" s="63" t="s">
        <v>1273</v>
      </c>
      <c r="B16" s="64">
        <f>VLOOKUP($A16,'Return Data'!$B$7:$R$2292,3,0)</f>
        <v>44616</v>
      </c>
      <c r="C16" s="65">
        <f>VLOOKUP($A16,'Return Data'!$B$7:$R$2292,4,0)</f>
        <v>1106.7879</v>
      </c>
      <c r="D16" s="65">
        <f>VLOOKUP($A16,'Return Data'!$B$7:$R$2292,5,0)</f>
        <v>3.1991999999999998</v>
      </c>
      <c r="E16" s="66">
        <f t="shared" si="0"/>
        <v>25</v>
      </c>
      <c r="F16" s="65">
        <f>VLOOKUP($A16,'Return Data'!$B$7:$R$2292,6,0)</f>
        <v>3.2338</v>
      </c>
      <c r="G16" s="66">
        <f t="shared" si="1"/>
        <v>25</v>
      </c>
      <c r="H16" s="65">
        <f>VLOOKUP($A16,'Return Data'!$B$7:$R$2292,7,0)</f>
        <v>3.2456999999999998</v>
      </c>
      <c r="I16" s="66">
        <f t="shared" si="2"/>
        <v>25</v>
      </c>
      <c r="J16" s="65">
        <f>VLOOKUP($A16,'Return Data'!$B$7:$R$2292,8,0)</f>
        <v>3.2134999999999998</v>
      </c>
      <c r="K16" s="66">
        <f t="shared" si="3"/>
        <v>26</v>
      </c>
      <c r="L16" s="65">
        <f>VLOOKUP($A16,'Return Data'!$B$7:$R$2292,9,0)</f>
        <v>3.2869000000000002</v>
      </c>
      <c r="M16" s="66">
        <f t="shared" si="4"/>
        <v>26</v>
      </c>
      <c r="N16" s="65">
        <f>VLOOKUP($A16,'Return Data'!$B$7:$R$2292,10,0)</f>
        <v>3.3435999999999999</v>
      </c>
      <c r="O16" s="66">
        <f t="shared" si="5"/>
        <v>27</v>
      </c>
      <c r="P16" s="65">
        <f>VLOOKUP($A16,'Return Data'!$B$7:$R$2292,11,0)</f>
        <v>3.2595999999999998</v>
      </c>
      <c r="Q16" s="66">
        <f t="shared" si="11"/>
        <v>26</v>
      </c>
      <c r="R16" s="65">
        <f>VLOOKUP($A16,'Return Data'!$B$7:$R$2292,12,0)</f>
        <v>3.2223000000000002</v>
      </c>
      <c r="S16" s="66">
        <f t="shared" si="6"/>
        <v>26</v>
      </c>
      <c r="T16" s="65">
        <f>VLOOKUP($A16,'Return Data'!$B$7:$R$2292,13,0)</f>
        <v>3.2121</v>
      </c>
      <c r="U16" s="66">
        <f t="shared" si="7"/>
        <v>26</v>
      </c>
      <c r="V16" s="65">
        <f>VLOOKUP($A16,'Return Data'!$B$7:$R$2292,17,0)</f>
        <v>3.0994000000000002</v>
      </c>
      <c r="W16" s="66">
        <f t="shared" si="8"/>
        <v>28</v>
      </c>
      <c r="X16" s="65"/>
      <c r="Y16" s="66"/>
      <c r="Z16" s="65">
        <f>VLOOKUP($A16,'Return Data'!$B$7:$R$2292,16,0)</f>
        <v>3.6863999999999999</v>
      </c>
      <c r="AA16" s="67">
        <f t="shared" si="10"/>
        <v>19</v>
      </c>
    </row>
    <row r="17" spans="1:27" x14ac:dyDescent="0.3">
      <c r="A17" s="63" t="s">
        <v>1275</v>
      </c>
      <c r="B17" s="64">
        <f>VLOOKUP($A17,'Return Data'!$B$7:$R$2292,3,0)</f>
        <v>44616</v>
      </c>
      <c r="C17" s="65">
        <f>VLOOKUP($A17,'Return Data'!$B$7:$R$2292,4,0)</f>
        <v>3147.5569999999998</v>
      </c>
      <c r="D17" s="65">
        <f>VLOOKUP($A17,'Return Data'!$B$7:$R$2292,5,0)</f>
        <v>3.2332999999999998</v>
      </c>
      <c r="E17" s="66">
        <f t="shared" si="0"/>
        <v>20</v>
      </c>
      <c r="F17" s="65">
        <f>VLOOKUP($A17,'Return Data'!$B$7:$R$2292,6,0)</f>
        <v>3.2547999999999999</v>
      </c>
      <c r="G17" s="66">
        <f t="shared" si="1"/>
        <v>23</v>
      </c>
      <c r="H17" s="65">
        <f>VLOOKUP($A17,'Return Data'!$B$7:$R$2292,7,0)</f>
        <v>3.2454999999999998</v>
      </c>
      <c r="I17" s="66">
        <f t="shared" si="2"/>
        <v>26</v>
      </c>
      <c r="J17" s="65">
        <f>VLOOKUP($A17,'Return Data'!$B$7:$R$2292,8,0)</f>
        <v>3.2164000000000001</v>
      </c>
      <c r="K17" s="66">
        <f t="shared" si="3"/>
        <v>25</v>
      </c>
      <c r="L17" s="65">
        <f>VLOOKUP($A17,'Return Data'!$B$7:$R$2292,9,0)</f>
        <v>3.3001</v>
      </c>
      <c r="M17" s="66">
        <f t="shared" si="4"/>
        <v>25</v>
      </c>
      <c r="N17" s="65">
        <f>VLOOKUP($A17,'Return Data'!$B$7:$R$2292,10,0)</f>
        <v>3.3618000000000001</v>
      </c>
      <c r="O17" s="66">
        <f t="shared" si="5"/>
        <v>24</v>
      </c>
      <c r="P17" s="65">
        <f>VLOOKUP($A17,'Return Data'!$B$7:$R$2292,11,0)</f>
        <v>3.2783000000000002</v>
      </c>
      <c r="Q17" s="66">
        <f t="shared" si="11"/>
        <v>24</v>
      </c>
      <c r="R17" s="65">
        <f>VLOOKUP($A17,'Return Data'!$B$7:$R$2292,12,0)</f>
        <v>3.2416999999999998</v>
      </c>
      <c r="S17" s="66">
        <f t="shared" si="6"/>
        <v>24</v>
      </c>
      <c r="T17" s="65">
        <f>VLOOKUP($A17,'Return Data'!$B$7:$R$2292,13,0)</f>
        <v>3.2353000000000001</v>
      </c>
      <c r="U17" s="66">
        <f t="shared" si="7"/>
        <v>24</v>
      </c>
      <c r="V17" s="65">
        <f>VLOOKUP($A17,'Return Data'!$B$7:$R$2292,17,0)</f>
        <v>3.1488999999999998</v>
      </c>
      <c r="W17" s="66">
        <f t="shared" si="8"/>
        <v>25</v>
      </c>
      <c r="X17" s="65">
        <f>VLOOKUP($A17,'Return Data'!$B$7:$R$2292,14,0)</f>
        <v>3.9001999999999999</v>
      </c>
      <c r="Y17" s="66">
        <f t="shared" si="9"/>
        <v>10</v>
      </c>
      <c r="Z17" s="65">
        <f>VLOOKUP($A17,'Return Data'!$B$7:$R$2292,16,0)</f>
        <v>6.0106999999999999</v>
      </c>
      <c r="AA17" s="67">
        <f t="shared" si="10"/>
        <v>4</v>
      </c>
    </row>
    <row r="18" spans="1:27" x14ac:dyDescent="0.3">
      <c r="A18" s="63" t="s">
        <v>1276</v>
      </c>
      <c r="B18" s="64">
        <f>VLOOKUP($A18,'Return Data'!$B$7:$R$2292,3,0)</f>
        <v>44616</v>
      </c>
      <c r="C18" s="65">
        <f>VLOOKUP($A18,'Return Data'!$B$7:$R$2292,4,0)</f>
        <v>1108.482</v>
      </c>
      <c r="D18" s="65">
        <f>VLOOKUP($A18,'Return Data'!$B$7:$R$2292,5,0)</f>
        <v>3.4117000000000002</v>
      </c>
      <c r="E18" s="66">
        <f t="shared" si="0"/>
        <v>1</v>
      </c>
      <c r="F18" s="65">
        <f>VLOOKUP($A18,'Return Data'!$B$7:$R$2292,6,0)</f>
        <v>3.4068000000000001</v>
      </c>
      <c r="G18" s="66">
        <f t="shared" si="1"/>
        <v>1</v>
      </c>
      <c r="H18" s="65">
        <f>VLOOKUP($A18,'Return Data'!$B$7:$R$2292,7,0)</f>
        <v>3.3862000000000001</v>
      </c>
      <c r="I18" s="66">
        <f t="shared" si="2"/>
        <v>4</v>
      </c>
      <c r="J18" s="65">
        <f>VLOOKUP($A18,'Return Data'!$B$7:$R$2292,8,0)</f>
        <v>3.3218999999999999</v>
      </c>
      <c r="K18" s="66">
        <f t="shared" si="3"/>
        <v>5</v>
      </c>
      <c r="L18" s="65">
        <f>VLOOKUP($A18,'Return Data'!$B$7:$R$2292,9,0)</f>
        <v>3.4396</v>
      </c>
      <c r="M18" s="66">
        <f t="shared" si="4"/>
        <v>4</v>
      </c>
      <c r="N18" s="65">
        <f>VLOOKUP($A18,'Return Data'!$B$7:$R$2292,10,0)</f>
        <v>3.4698000000000002</v>
      </c>
      <c r="O18" s="66">
        <f t="shared" si="5"/>
        <v>4</v>
      </c>
      <c r="P18" s="65">
        <f>VLOOKUP($A18,'Return Data'!$B$7:$R$2292,11,0)</f>
        <v>3.3733</v>
      </c>
      <c r="Q18" s="66">
        <f t="shared" si="11"/>
        <v>2</v>
      </c>
      <c r="R18" s="65">
        <f>VLOOKUP($A18,'Return Data'!$B$7:$R$2292,12,0)</f>
        <v>3.3361999999999998</v>
      </c>
      <c r="S18" s="66">
        <f t="shared" si="6"/>
        <v>2</v>
      </c>
      <c r="T18" s="65">
        <f>VLOOKUP($A18,'Return Data'!$B$7:$R$2292,13,0)</f>
        <v>3.3249</v>
      </c>
      <c r="U18" s="66">
        <f t="shared" si="7"/>
        <v>2</v>
      </c>
      <c r="V18" s="65">
        <f>VLOOKUP($A18,'Return Data'!$B$7:$R$2292,17,0)</f>
        <v>3.2501000000000002</v>
      </c>
      <c r="W18" s="66">
        <f t="shared" si="8"/>
        <v>5</v>
      </c>
      <c r="X18" s="65"/>
      <c r="Y18" s="66"/>
      <c r="Z18" s="65">
        <f>VLOOKUP($A18,'Return Data'!$B$7:$R$2292,16,0)</f>
        <v>3.7898999999999998</v>
      </c>
      <c r="AA18" s="67">
        <f t="shared" si="10"/>
        <v>17</v>
      </c>
    </row>
    <row r="19" spans="1:27" x14ac:dyDescent="0.3">
      <c r="A19" s="63" t="s">
        <v>1279</v>
      </c>
      <c r="B19" s="64">
        <f>VLOOKUP($A19,'Return Data'!$B$7:$R$2292,3,0)</f>
        <v>44616</v>
      </c>
      <c r="C19" s="65">
        <f>VLOOKUP($A19,'Return Data'!$B$7:$R$2292,4,0)</f>
        <v>114.2422</v>
      </c>
      <c r="D19" s="65">
        <f>VLOOKUP($A19,'Return Data'!$B$7:$R$2292,5,0)</f>
        <v>3.2591999999999999</v>
      </c>
      <c r="E19" s="66">
        <f t="shared" si="0"/>
        <v>13</v>
      </c>
      <c r="F19" s="65">
        <f>VLOOKUP($A19,'Return Data'!$B$7:$R$2292,6,0)</f>
        <v>3.3130000000000002</v>
      </c>
      <c r="G19" s="66">
        <f t="shared" si="1"/>
        <v>12</v>
      </c>
      <c r="H19" s="65">
        <f>VLOOKUP($A19,'Return Data'!$B$7:$R$2292,7,0)</f>
        <v>3.3203</v>
      </c>
      <c r="I19" s="66">
        <f t="shared" si="2"/>
        <v>10</v>
      </c>
      <c r="J19" s="65">
        <f>VLOOKUP($A19,'Return Data'!$B$7:$R$2292,8,0)</f>
        <v>3.2698</v>
      </c>
      <c r="K19" s="66">
        <f t="shared" si="3"/>
        <v>14</v>
      </c>
      <c r="L19" s="65">
        <f>VLOOKUP($A19,'Return Data'!$B$7:$R$2292,9,0)</f>
        <v>3.3374000000000001</v>
      </c>
      <c r="M19" s="66">
        <f t="shared" si="4"/>
        <v>23</v>
      </c>
      <c r="N19" s="65">
        <f>VLOOKUP($A19,'Return Data'!$B$7:$R$2292,10,0)</f>
        <v>3.3759000000000001</v>
      </c>
      <c r="O19" s="66">
        <f t="shared" si="5"/>
        <v>22</v>
      </c>
      <c r="P19" s="65">
        <f>VLOOKUP($A19,'Return Data'!$B$7:$R$2292,11,0)</f>
        <v>3.2905000000000002</v>
      </c>
      <c r="Q19" s="66">
        <f t="shared" si="11"/>
        <v>22</v>
      </c>
      <c r="R19" s="65">
        <f>VLOOKUP($A19,'Return Data'!$B$7:$R$2292,12,0)</f>
        <v>3.2507000000000001</v>
      </c>
      <c r="S19" s="66">
        <f t="shared" si="6"/>
        <v>22</v>
      </c>
      <c r="T19" s="65">
        <f>VLOOKUP($A19,'Return Data'!$B$7:$R$2292,13,0)</f>
        <v>3.2502</v>
      </c>
      <c r="U19" s="66">
        <f t="shared" si="7"/>
        <v>19</v>
      </c>
      <c r="V19" s="65">
        <f>VLOOKUP($A19,'Return Data'!$B$7:$R$2292,17,0)</f>
        <v>3.1636000000000002</v>
      </c>
      <c r="W19" s="66">
        <f t="shared" si="8"/>
        <v>21</v>
      </c>
      <c r="X19" s="65">
        <f>VLOOKUP($A19,'Return Data'!$B$7:$R$2292,14,0)</f>
        <v>3.9236</v>
      </c>
      <c r="Y19" s="66">
        <f t="shared" si="9"/>
        <v>7</v>
      </c>
      <c r="Z19" s="65">
        <f>VLOOKUP($A19,'Return Data'!$B$7:$R$2292,16,0)</f>
        <v>4.1386000000000003</v>
      </c>
      <c r="AA19" s="67">
        <f t="shared" si="10"/>
        <v>6</v>
      </c>
    </row>
    <row r="20" spans="1:27" x14ac:dyDescent="0.3">
      <c r="A20" s="63" t="s">
        <v>1280</v>
      </c>
      <c r="B20" s="64">
        <f>VLOOKUP($A20,'Return Data'!$B$7:$R$2292,3,0)</f>
        <v>44616</v>
      </c>
      <c r="C20" s="65">
        <f>VLOOKUP($A20,'Return Data'!$B$7:$R$2292,4,0)</f>
        <v>1130.1695999999999</v>
      </c>
      <c r="D20" s="65">
        <f>VLOOKUP($A20,'Return Data'!$B$7:$R$2292,5,0)</f>
        <v>3.2492999999999999</v>
      </c>
      <c r="E20" s="66">
        <f t="shared" si="0"/>
        <v>15</v>
      </c>
      <c r="F20" s="65">
        <f>VLOOKUP($A20,'Return Data'!$B$7:$R$2292,6,0)</f>
        <v>3.2951000000000001</v>
      </c>
      <c r="G20" s="66">
        <f t="shared" si="1"/>
        <v>15</v>
      </c>
      <c r="H20" s="65">
        <f>VLOOKUP($A20,'Return Data'!$B$7:$R$2292,7,0)</f>
        <v>3.3342000000000001</v>
      </c>
      <c r="I20" s="66">
        <f t="shared" si="2"/>
        <v>8</v>
      </c>
      <c r="J20" s="65">
        <f>VLOOKUP($A20,'Return Data'!$B$7:$R$2292,8,0)</f>
        <v>3.2917000000000001</v>
      </c>
      <c r="K20" s="66">
        <f t="shared" si="3"/>
        <v>9</v>
      </c>
      <c r="L20" s="65">
        <f>VLOOKUP($A20,'Return Data'!$B$7:$R$2292,9,0)</f>
        <v>3.3748999999999998</v>
      </c>
      <c r="M20" s="66">
        <f t="shared" si="4"/>
        <v>9</v>
      </c>
      <c r="N20" s="65">
        <f>VLOOKUP($A20,'Return Data'!$B$7:$R$2292,10,0)</f>
        <v>3.407</v>
      </c>
      <c r="O20" s="66">
        <f t="shared" si="5"/>
        <v>12</v>
      </c>
      <c r="P20" s="65">
        <f>VLOOKUP($A20,'Return Data'!$B$7:$R$2292,11,0)</f>
        <v>3.3022</v>
      </c>
      <c r="Q20" s="66">
        <f t="shared" si="11"/>
        <v>15</v>
      </c>
      <c r="R20" s="65">
        <f>VLOOKUP($A20,'Return Data'!$B$7:$R$2292,12,0)</f>
        <v>3.2597999999999998</v>
      </c>
      <c r="S20" s="66">
        <f t="shared" si="6"/>
        <v>18</v>
      </c>
      <c r="T20" s="65">
        <f>VLOOKUP($A20,'Return Data'!$B$7:$R$2292,13,0)</f>
        <v>3.2513999999999998</v>
      </c>
      <c r="U20" s="66">
        <f t="shared" si="7"/>
        <v>18</v>
      </c>
      <c r="V20" s="65">
        <f>VLOOKUP($A20,'Return Data'!$B$7:$R$2292,17,0)</f>
        <v>3.1604000000000001</v>
      </c>
      <c r="W20" s="66">
        <f t="shared" si="8"/>
        <v>22</v>
      </c>
      <c r="X20" s="65">
        <f>VLOOKUP($A20,'Return Data'!$B$7:$R$2292,14,0)</f>
        <v>3.9323000000000001</v>
      </c>
      <c r="Y20" s="66">
        <f t="shared" si="9"/>
        <v>6</v>
      </c>
      <c r="Z20" s="65">
        <f>VLOOKUP($A20,'Return Data'!$B$7:$R$2292,16,0)</f>
        <v>4.0209000000000001</v>
      </c>
      <c r="AA20" s="67">
        <f t="shared" si="10"/>
        <v>10</v>
      </c>
    </row>
    <row r="21" spans="1:27" x14ac:dyDescent="0.3">
      <c r="A21" s="63" t="s">
        <v>1282</v>
      </c>
      <c r="B21" s="64">
        <f>VLOOKUP($A21,'Return Data'!$B$7:$R$2292,3,0)</f>
        <v>44616</v>
      </c>
      <c r="C21" s="65">
        <f>VLOOKUP($A21,'Return Data'!$B$7:$R$2292,4,0)</f>
        <v>1097.951</v>
      </c>
      <c r="D21" s="65">
        <f>VLOOKUP($A21,'Return Data'!$B$7:$R$2292,5,0)</f>
        <v>3.1518000000000002</v>
      </c>
      <c r="E21" s="66">
        <f t="shared" si="0"/>
        <v>28</v>
      </c>
      <c r="F21" s="65">
        <f>VLOOKUP($A21,'Return Data'!$B$7:$R$2292,6,0)</f>
        <v>3.2</v>
      </c>
      <c r="G21" s="66">
        <f t="shared" si="1"/>
        <v>28</v>
      </c>
      <c r="H21" s="65">
        <f>VLOOKUP($A21,'Return Data'!$B$7:$R$2292,7,0)</f>
        <v>3.2176</v>
      </c>
      <c r="I21" s="66">
        <f t="shared" si="2"/>
        <v>29</v>
      </c>
      <c r="J21" s="65">
        <f>VLOOKUP($A21,'Return Data'!$B$7:$R$2292,8,0)</f>
        <v>3.1955</v>
      </c>
      <c r="K21" s="66">
        <f t="shared" si="3"/>
        <v>27</v>
      </c>
      <c r="L21" s="65">
        <f>VLOOKUP($A21,'Return Data'!$B$7:$R$2292,9,0)</f>
        <v>3.2595000000000001</v>
      </c>
      <c r="M21" s="66">
        <f t="shared" si="4"/>
        <v>29</v>
      </c>
      <c r="N21" s="65">
        <f>VLOOKUP($A21,'Return Data'!$B$7:$R$2292,10,0)</f>
        <v>3.3209</v>
      </c>
      <c r="O21" s="66">
        <f t="shared" si="5"/>
        <v>29</v>
      </c>
      <c r="P21" s="65">
        <f>VLOOKUP($A21,'Return Data'!$B$7:$R$2292,11,0)</f>
        <v>3.2237</v>
      </c>
      <c r="Q21" s="66">
        <f t="shared" si="11"/>
        <v>29</v>
      </c>
      <c r="R21" s="65">
        <f>VLOOKUP($A21,'Return Data'!$B$7:$R$2292,12,0)</f>
        <v>3.1880999999999999</v>
      </c>
      <c r="S21" s="66">
        <f t="shared" si="6"/>
        <v>29</v>
      </c>
      <c r="T21" s="65">
        <f>VLOOKUP($A21,'Return Data'!$B$7:$R$2292,13,0)</f>
        <v>3.1835</v>
      </c>
      <c r="U21" s="66">
        <f t="shared" si="7"/>
        <v>29</v>
      </c>
      <c r="V21" s="65">
        <f>VLOOKUP($A21,'Return Data'!$B$7:$R$2292,17,0)</f>
        <v>3.1128999999999998</v>
      </c>
      <c r="W21" s="66">
        <f t="shared" si="8"/>
        <v>27</v>
      </c>
      <c r="X21" s="65"/>
      <c r="Y21" s="66"/>
      <c r="Z21" s="65">
        <f>VLOOKUP($A21,'Return Data'!$B$7:$R$2292,16,0)</f>
        <v>3.6091000000000002</v>
      </c>
      <c r="AA21" s="67">
        <f t="shared" si="10"/>
        <v>24</v>
      </c>
    </row>
    <row r="22" spans="1:27" x14ac:dyDescent="0.3">
      <c r="A22" s="63" t="s">
        <v>1284</v>
      </c>
      <c r="B22" s="64">
        <f>VLOOKUP($A22,'Return Data'!$B$7:$R$2292,3,0)</f>
        <v>44616</v>
      </c>
      <c r="C22" s="65">
        <f>VLOOKUP($A22,'Return Data'!$B$7:$R$2292,4,0)</f>
        <v>1071.0099</v>
      </c>
      <c r="D22" s="65">
        <f>VLOOKUP($A22,'Return Data'!$B$7:$R$2292,5,0)</f>
        <v>3.2515000000000001</v>
      </c>
      <c r="E22" s="66">
        <f t="shared" si="0"/>
        <v>14</v>
      </c>
      <c r="F22" s="65">
        <f>VLOOKUP($A22,'Return Data'!$B$7:$R$2292,6,0)</f>
        <v>3.2896000000000001</v>
      </c>
      <c r="G22" s="66">
        <f t="shared" si="1"/>
        <v>18</v>
      </c>
      <c r="H22" s="65">
        <f>VLOOKUP($A22,'Return Data'!$B$7:$R$2292,7,0)</f>
        <v>3.3025000000000002</v>
      </c>
      <c r="I22" s="66">
        <f t="shared" si="2"/>
        <v>16</v>
      </c>
      <c r="J22" s="65">
        <f>VLOOKUP($A22,'Return Data'!$B$7:$R$2292,8,0)</f>
        <v>3.2488999999999999</v>
      </c>
      <c r="K22" s="66">
        <f t="shared" si="3"/>
        <v>22</v>
      </c>
      <c r="L22" s="65">
        <f>VLOOKUP($A22,'Return Data'!$B$7:$R$2292,9,0)</f>
        <v>3.3489</v>
      </c>
      <c r="M22" s="66">
        <f t="shared" si="4"/>
        <v>18</v>
      </c>
      <c r="N22" s="65">
        <f>VLOOKUP($A22,'Return Data'!$B$7:$R$2292,10,0)</f>
        <v>3.3921999999999999</v>
      </c>
      <c r="O22" s="66">
        <f t="shared" si="5"/>
        <v>18</v>
      </c>
      <c r="P22" s="65">
        <f>VLOOKUP($A22,'Return Data'!$B$7:$R$2292,11,0)</f>
        <v>3.3014000000000001</v>
      </c>
      <c r="Q22" s="66">
        <f t="shared" si="11"/>
        <v>16</v>
      </c>
      <c r="R22" s="65">
        <f>VLOOKUP($A22,'Return Data'!$B$7:$R$2292,12,0)</f>
        <v>3.2562000000000002</v>
      </c>
      <c r="S22" s="66">
        <f t="shared" si="6"/>
        <v>21</v>
      </c>
      <c r="T22" s="65">
        <f>VLOOKUP($A22,'Return Data'!$B$7:$R$2292,13,0)</f>
        <v>3.2480000000000002</v>
      </c>
      <c r="U22" s="66">
        <f t="shared" si="7"/>
        <v>21</v>
      </c>
      <c r="V22" s="65">
        <f>VLOOKUP($A22,'Return Data'!$B$7:$R$2292,17,0)</f>
        <v>3.1573000000000002</v>
      </c>
      <c r="W22" s="66">
        <f t="shared" si="8"/>
        <v>24</v>
      </c>
      <c r="X22" s="65"/>
      <c r="Y22" s="66"/>
      <c r="Z22" s="65">
        <f>VLOOKUP($A22,'Return Data'!$B$7:$R$2292,16,0)</f>
        <v>3.2707999999999999</v>
      </c>
      <c r="AA22" s="67">
        <f t="shared" si="10"/>
        <v>30</v>
      </c>
    </row>
    <row r="23" spans="1:27" x14ac:dyDescent="0.3">
      <c r="A23" s="63" t="s">
        <v>1286</v>
      </c>
      <c r="B23" s="64">
        <f>VLOOKUP($A23,'Return Data'!$B$7:$R$2292,3,0)</f>
        <v>44616</v>
      </c>
      <c r="C23" s="65">
        <f>VLOOKUP($A23,'Return Data'!$B$7:$R$2292,4,0)</f>
        <v>1081.0048999999999</v>
      </c>
      <c r="D23" s="65">
        <f>VLOOKUP($A23,'Return Data'!$B$7:$R$2292,5,0)</f>
        <v>3.1472000000000002</v>
      </c>
      <c r="E23" s="66">
        <f t="shared" si="0"/>
        <v>29</v>
      </c>
      <c r="F23" s="65">
        <f>VLOOKUP($A23,'Return Data'!$B$7:$R$2292,6,0)</f>
        <v>3.1983999999999999</v>
      </c>
      <c r="G23" s="66">
        <f t="shared" si="1"/>
        <v>29</v>
      </c>
      <c r="H23" s="65">
        <f>VLOOKUP($A23,'Return Data'!$B$7:$R$2292,7,0)</f>
        <v>3.2401</v>
      </c>
      <c r="I23" s="66">
        <f t="shared" si="2"/>
        <v>27</v>
      </c>
      <c r="J23" s="65">
        <f>VLOOKUP($A23,'Return Data'!$B$7:$R$2292,8,0)</f>
        <v>3.194</v>
      </c>
      <c r="K23" s="66">
        <f t="shared" si="3"/>
        <v>28</v>
      </c>
      <c r="L23" s="65">
        <f>VLOOKUP($A23,'Return Data'!$B$7:$R$2292,9,0)</f>
        <v>3.2654000000000001</v>
      </c>
      <c r="M23" s="66">
        <f t="shared" si="4"/>
        <v>28</v>
      </c>
      <c r="N23" s="65">
        <f>VLOOKUP($A23,'Return Data'!$B$7:$R$2292,10,0)</f>
        <v>3.3534000000000002</v>
      </c>
      <c r="O23" s="66">
        <f t="shared" si="5"/>
        <v>25</v>
      </c>
      <c r="P23" s="65">
        <f>VLOOKUP($A23,'Return Data'!$B$7:$R$2292,11,0)</f>
        <v>3.2503000000000002</v>
      </c>
      <c r="Q23" s="66">
        <f t="shared" si="11"/>
        <v>28</v>
      </c>
      <c r="R23" s="65">
        <f>VLOOKUP($A23,'Return Data'!$B$7:$R$2292,12,0)</f>
        <v>3.2161</v>
      </c>
      <c r="S23" s="66">
        <f t="shared" si="6"/>
        <v>28</v>
      </c>
      <c r="T23" s="65">
        <f>VLOOKUP($A23,'Return Data'!$B$7:$R$2292,13,0)</f>
        <v>3.2010000000000001</v>
      </c>
      <c r="U23" s="66">
        <f t="shared" si="7"/>
        <v>28</v>
      </c>
      <c r="V23" s="65">
        <f>VLOOKUP($A23,'Return Data'!$B$7:$R$2292,17,0)</f>
        <v>3.1269</v>
      </c>
      <c r="W23" s="66">
        <f t="shared" si="8"/>
        <v>26</v>
      </c>
      <c r="X23" s="65"/>
      <c r="Y23" s="66"/>
      <c r="Z23" s="65">
        <f>VLOOKUP($A23,'Return Data'!$B$7:$R$2292,16,0)</f>
        <v>3.3851</v>
      </c>
      <c r="AA23" s="67">
        <f t="shared" si="10"/>
        <v>28</v>
      </c>
    </row>
    <row r="24" spans="1:27" x14ac:dyDescent="0.3">
      <c r="A24" s="63" t="s">
        <v>1288</v>
      </c>
      <c r="B24" s="64">
        <f>VLOOKUP($A24,'Return Data'!$B$7:$R$2292,3,0)</f>
        <v>44616</v>
      </c>
      <c r="C24" s="65">
        <f>VLOOKUP($A24,'Return Data'!$B$7:$R$2292,4,0)</f>
        <v>1077.0597</v>
      </c>
      <c r="D24" s="65">
        <f>VLOOKUP($A24,'Return Data'!$B$7:$R$2292,5,0)</f>
        <v>3.2265000000000001</v>
      </c>
      <c r="E24" s="66">
        <f t="shared" si="0"/>
        <v>23</v>
      </c>
      <c r="F24" s="65">
        <f>VLOOKUP($A24,'Return Data'!$B$7:$R$2292,6,0)</f>
        <v>3.2519</v>
      </c>
      <c r="G24" s="66">
        <f t="shared" si="1"/>
        <v>24</v>
      </c>
      <c r="H24" s="65">
        <f>VLOOKUP($A24,'Return Data'!$B$7:$R$2292,7,0)</f>
        <v>3.3037999999999998</v>
      </c>
      <c r="I24" s="66">
        <f t="shared" si="2"/>
        <v>15</v>
      </c>
      <c r="J24" s="65">
        <f>VLOOKUP($A24,'Return Data'!$B$7:$R$2292,8,0)</f>
        <v>3.2593000000000001</v>
      </c>
      <c r="K24" s="66">
        <f t="shared" si="3"/>
        <v>19</v>
      </c>
      <c r="L24" s="65">
        <f>VLOOKUP($A24,'Return Data'!$B$7:$R$2292,9,0)</f>
        <v>3.3614000000000002</v>
      </c>
      <c r="M24" s="66">
        <f t="shared" si="4"/>
        <v>12</v>
      </c>
      <c r="N24" s="65">
        <f>VLOOKUP($A24,'Return Data'!$B$7:$R$2292,10,0)</f>
        <v>3.4016999999999999</v>
      </c>
      <c r="O24" s="66">
        <f t="shared" si="5"/>
        <v>15</v>
      </c>
      <c r="P24" s="65">
        <f>VLOOKUP($A24,'Return Data'!$B$7:$R$2292,11,0)</f>
        <v>3.3268</v>
      </c>
      <c r="Q24" s="66">
        <f t="shared" si="11"/>
        <v>8</v>
      </c>
      <c r="R24" s="65">
        <f>VLOOKUP($A24,'Return Data'!$B$7:$R$2292,12,0)</f>
        <v>3.2818000000000001</v>
      </c>
      <c r="S24" s="66">
        <f t="shared" si="6"/>
        <v>9</v>
      </c>
      <c r="T24" s="65">
        <f>VLOOKUP($A24,'Return Data'!$B$7:$R$2292,13,0)</f>
        <v>3.2877999999999998</v>
      </c>
      <c r="U24" s="66">
        <f t="shared" si="7"/>
        <v>7</v>
      </c>
      <c r="V24" s="65">
        <f>VLOOKUP($A24,'Return Data'!$B$7:$R$2292,17,0)</f>
        <v>3.2166999999999999</v>
      </c>
      <c r="W24" s="66">
        <f t="shared" si="8"/>
        <v>8</v>
      </c>
      <c r="X24" s="65"/>
      <c r="Y24" s="66"/>
      <c r="Z24" s="65">
        <f>VLOOKUP($A24,'Return Data'!$B$7:$R$2292,16,0)</f>
        <v>3.3847</v>
      </c>
      <c r="AA24" s="67">
        <f t="shared" si="10"/>
        <v>29</v>
      </c>
    </row>
    <row r="25" spans="1:27" x14ac:dyDescent="0.3">
      <c r="A25" s="63" t="s">
        <v>1290</v>
      </c>
      <c r="B25" s="64">
        <f>VLOOKUP($A25,'Return Data'!$B$7:$R$2292,3,0)</f>
        <v>44616</v>
      </c>
      <c r="C25" s="65">
        <f>VLOOKUP($A25,'Return Data'!$B$7:$R$2292,4,0)</f>
        <v>1130.1745000000001</v>
      </c>
      <c r="D25" s="65">
        <f>VLOOKUP($A25,'Return Data'!$B$7:$R$2292,5,0)</f>
        <v>3.2492999999999999</v>
      </c>
      <c r="E25" s="66">
        <f t="shared" si="0"/>
        <v>15</v>
      </c>
      <c r="F25" s="65">
        <f>VLOOKUP($A25,'Return Data'!$B$7:$R$2292,6,0)</f>
        <v>3.2917999999999998</v>
      </c>
      <c r="G25" s="66">
        <f t="shared" si="1"/>
        <v>17</v>
      </c>
      <c r="H25" s="65">
        <f>VLOOKUP($A25,'Return Data'!$B$7:$R$2292,7,0)</f>
        <v>3.2888999999999999</v>
      </c>
      <c r="I25" s="66">
        <f t="shared" si="2"/>
        <v>19</v>
      </c>
      <c r="J25" s="65">
        <f>VLOOKUP($A25,'Return Data'!$B$7:$R$2292,8,0)</f>
        <v>3.2610999999999999</v>
      </c>
      <c r="K25" s="66">
        <f t="shared" si="3"/>
        <v>17</v>
      </c>
      <c r="L25" s="65">
        <f>VLOOKUP($A25,'Return Data'!$B$7:$R$2292,9,0)</f>
        <v>3.3555999999999999</v>
      </c>
      <c r="M25" s="66">
        <f t="shared" si="4"/>
        <v>15</v>
      </c>
      <c r="N25" s="65">
        <f>VLOOKUP($A25,'Return Data'!$B$7:$R$2292,10,0)</f>
        <v>3.3995000000000002</v>
      </c>
      <c r="O25" s="66">
        <f t="shared" si="5"/>
        <v>16</v>
      </c>
      <c r="P25" s="65">
        <f>VLOOKUP($A25,'Return Data'!$B$7:$R$2292,11,0)</f>
        <v>3.2997999999999998</v>
      </c>
      <c r="Q25" s="66">
        <f t="shared" si="11"/>
        <v>17</v>
      </c>
      <c r="R25" s="65">
        <f>VLOOKUP($A25,'Return Data'!$B$7:$R$2292,12,0)</f>
        <v>3.2570999999999999</v>
      </c>
      <c r="S25" s="66">
        <f t="shared" si="6"/>
        <v>20</v>
      </c>
      <c r="T25" s="65">
        <f>VLOOKUP($A25,'Return Data'!$B$7:$R$2292,13,0)</f>
        <v>3.2475000000000001</v>
      </c>
      <c r="U25" s="66">
        <f t="shared" si="7"/>
        <v>22</v>
      </c>
      <c r="V25" s="65">
        <f>VLOOKUP($A25,'Return Data'!$B$7:$R$2292,17,0)</f>
        <v>3.1640999999999999</v>
      </c>
      <c r="W25" s="66">
        <f t="shared" si="8"/>
        <v>20</v>
      </c>
      <c r="X25" s="65">
        <f>VLOOKUP($A25,'Return Data'!$B$7:$R$2292,14,0)</f>
        <v>3.9184000000000001</v>
      </c>
      <c r="Y25" s="66">
        <f t="shared" si="9"/>
        <v>9</v>
      </c>
      <c r="Z25" s="65">
        <f>VLOOKUP($A25,'Return Data'!$B$7:$R$2292,16,0)</f>
        <v>4.0102000000000002</v>
      </c>
      <c r="AA25" s="67">
        <f t="shared" si="10"/>
        <v>11</v>
      </c>
    </row>
    <row r="26" spans="1:27" x14ac:dyDescent="0.3">
      <c r="A26" s="63" t="s">
        <v>1292</v>
      </c>
      <c r="B26" s="64">
        <f>VLOOKUP($A26,'Return Data'!$B$7:$R$2292,3,0)</f>
        <v>44616</v>
      </c>
      <c r="C26" s="65">
        <f>VLOOKUP($A26,'Return Data'!$B$7:$R$2292,4,0)</f>
        <v>2755.2269999999999</v>
      </c>
      <c r="D26" s="65">
        <f>VLOOKUP($A26,'Return Data'!$B$7:$R$2292,5,0)</f>
        <v>3.2481</v>
      </c>
      <c r="E26" s="66">
        <f t="shared" si="0"/>
        <v>18</v>
      </c>
      <c r="F26" s="65">
        <f>VLOOKUP($A26,'Return Data'!$B$7:$R$2292,6,0)</f>
        <v>3.2854999999999999</v>
      </c>
      <c r="G26" s="66">
        <f t="shared" si="1"/>
        <v>19</v>
      </c>
      <c r="H26" s="65">
        <f>VLOOKUP($A26,'Return Data'!$B$7:$R$2292,7,0)</f>
        <v>3.2884000000000002</v>
      </c>
      <c r="I26" s="66">
        <f t="shared" si="2"/>
        <v>20</v>
      </c>
      <c r="J26" s="65">
        <f>VLOOKUP($A26,'Return Data'!$B$7:$R$2292,8,0)</f>
        <v>3.2534999999999998</v>
      </c>
      <c r="K26" s="66">
        <f t="shared" si="3"/>
        <v>21</v>
      </c>
      <c r="L26" s="65">
        <f>VLOOKUP($A26,'Return Data'!$B$7:$R$2292,9,0)</f>
        <v>3.3382000000000001</v>
      </c>
      <c r="M26" s="66">
        <f t="shared" si="4"/>
        <v>22</v>
      </c>
      <c r="N26" s="65">
        <f>VLOOKUP($A26,'Return Data'!$B$7:$R$2292,10,0)</f>
        <v>3.4026999999999998</v>
      </c>
      <c r="O26" s="66">
        <f t="shared" si="5"/>
        <v>13</v>
      </c>
      <c r="P26" s="65">
        <f>VLOOKUP($A26,'Return Data'!$B$7:$R$2292,11,0)</f>
        <v>3.3092000000000001</v>
      </c>
      <c r="Q26" s="66">
        <f t="shared" si="11"/>
        <v>14</v>
      </c>
      <c r="R26" s="65">
        <f>VLOOKUP($A26,'Return Data'!$B$7:$R$2292,12,0)</f>
        <v>3.2725</v>
      </c>
      <c r="S26" s="66">
        <f t="shared" si="6"/>
        <v>13</v>
      </c>
      <c r="T26" s="65">
        <f>VLOOKUP($A26,'Return Data'!$B$7:$R$2292,13,0)</f>
        <v>3.2692000000000001</v>
      </c>
      <c r="U26" s="66">
        <f t="shared" si="7"/>
        <v>10</v>
      </c>
      <c r="V26" s="65">
        <f>VLOOKUP($A26,'Return Data'!$B$7:$R$2292,17,0)</f>
        <v>3.1920000000000002</v>
      </c>
      <c r="W26" s="66">
        <f t="shared" si="8"/>
        <v>17</v>
      </c>
      <c r="X26" s="65">
        <f>VLOOKUP($A26,'Return Data'!$B$7:$R$2292,14,0)</f>
        <v>3.9483000000000001</v>
      </c>
      <c r="Y26" s="66">
        <f t="shared" si="9"/>
        <v>5</v>
      </c>
      <c r="Z26" s="65">
        <f>VLOOKUP($A26,'Return Data'!$B$7:$R$2292,16,0)</f>
        <v>6.3926999999999996</v>
      </c>
      <c r="AA26" s="67">
        <f t="shared" si="10"/>
        <v>1</v>
      </c>
    </row>
    <row r="27" spans="1:27" x14ac:dyDescent="0.3">
      <c r="A27" s="63" t="s">
        <v>1294</v>
      </c>
      <c r="B27" s="64">
        <f>VLOOKUP($A27,'Return Data'!$B$7:$R$2292,3,0)</f>
        <v>44616</v>
      </c>
      <c r="C27" s="65">
        <f>VLOOKUP($A27,'Return Data'!$B$7:$R$2292,4,0)</f>
        <v>1098.3259</v>
      </c>
      <c r="D27" s="65">
        <f>VLOOKUP($A27,'Return Data'!$B$7:$R$2292,5,0)</f>
        <v>3.2637</v>
      </c>
      <c r="E27" s="66">
        <f t="shared" si="0"/>
        <v>11</v>
      </c>
      <c r="F27" s="65">
        <f>VLOOKUP($A27,'Return Data'!$B$7:$R$2292,6,0)</f>
        <v>3.3264</v>
      </c>
      <c r="G27" s="66">
        <f t="shared" si="1"/>
        <v>8</v>
      </c>
      <c r="H27" s="65">
        <f>VLOOKUP($A27,'Return Data'!$B$7:$R$2292,7,0)</f>
        <v>3.3144</v>
      </c>
      <c r="I27" s="66">
        <f t="shared" si="2"/>
        <v>12</v>
      </c>
      <c r="J27" s="65">
        <f>VLOOKUP($A27,'Return Data'!$B$7:$R$2292,8,0)</f>
        <v>3.3113000000000001</v>
      </c>
      <c r="K27" s="66">
        <f t="shared" si="3"/>
        <v>7</v>
      </c>
      <c r="L27" s="65">
        <f>VLOOKUP($A27,'Return Data'!$B$7:$R$2292,9,0)</f>
        <v>3.3815</v>
      </c>
      <c r="M27" s="66">
        <f t="shared" si="4"/>
        <v>7</v>
      </c>
      <c r="N27" s="65">
        <f>VLOOKUP($A27,'Return Data'!$B$7:$R$2292,10,0)</f>
        <v>3.4333</v>
      </c>
      <c r="O27" s="66">
        <f t="shared" si="5"/>
        <v>7</v>
      </c>
      <c r="P27" s="65">
        <f>VLOOKUP($A27,'Return Data'!$B$7:$R$2292,11,0)</f>
        <v>3.3388</v>
      </c>
      <c r="Q27" s="66">
        <f t="shared" si="11"/>
        <v>6</v>
      </c>
      <c r="R27" s="65">
        <f>VLOOKUP($A27,'Return Data'!$B$7:$R$2292,12,0)</f>
        <v>3.3016000000000001</v>
      </c>
      <c r="S27" s="66">
        <f t="shared" si="6"/>
        <v>6</v>
      </c>
      <c r="T27" s="65">
        <f>VLOOKUP($A27,'Return Data'!$B$7:$R$2292,13,0)</f>
        <v>3.2890999999999999</v>
      </c>
      <c r="U27" s="66">
        <f t="shared" si="7"/>
        <v>6</v>
      </c>
      <c r="V27" s="65">
        <f>VLOOKUP($A27,'Return Data'!$B$7:$R$2292,17,0)</f>
        <v>3.1974</v>
      </c>
      <c r="W27" s="66">
        <f t="shared" si="8"/>
        <v>14</v>
      </c>
      <c r="X27" s="65"/>
      <c r="Y27" s="66"/>
      <c r="Z27" s="65">
        <f>VLOOKUP($A27,'Return Data'!$B$7:$R$2292,16,0)</f>
        <v>3.6393</v>
      </c>
      <c r="AA27" s="67">
        <f t="shared" si="10"/>
        <v>21</v>
      </c>
    </row>
    <row r="28" spans="1:27" x14ac:dyDescent="0.3">
      <c r="A28" s="63" t="s">
        <v>1296</v>
      </c>
      <c r="B28" s="64">
        <f>VLOOKUP($A28,'Return Data'!$B$7:$R$2292,3,0)</f>
        <v>44616</v>
      </c>
      <c r="C28" s="65">
        <f>VLOOKUP($A28,'Return Data'!$B$7:$R$2292,4,0)</f>
        <v>1096.8502000000001</v>
      </c>
      <c r="D28" s="65">
        <f>VLOOKUP($A28,'Return Data'!$B$7:$R$2292,5,0)</f>
        <v>3.2847</v>
      </c>
      <c r="E28" s="66">
        <f t="shared" si="0"/>
        <v>6</v>
      </c>
      <c r="F28" s="65">
        <f>VLOOKUP($A28,'Return Data'!$B$7:$R$2292,6,0)</f>
        <v>3.3652000000000002</v>
      </c>
      <c r="G28" s="66">
        <f t="shared" si="1"/>
        <v>5</v>
      </c>
      <c r="H28" s="65">
        <f>VLOOKUP($A28,'Return Data'!$B$7:$R$2292,7,0)</f>
        <v>3.3589000000000002</v>
      </c>
      <c r="I28" s="66">
        <f t="shared" si="2"/>
        <v>6</v>
      </c>
      <c r="J28" s="65">
        <f>VLOOKUP($A28,'Return Data'!$B$7:$R$2292,8,0)</f>
        <v>3.3338999999999999</v>
      </c>
      <c r="K28" s="66">
        <f t="shared" si="3"/>
        <v>3</v>
      </c>
      <c r="L28" s="65">
        <f>VLOOKUP($A28,'Return Data'!$B$7:$R$2292,9,0)</f>
        <v>3.4502999999999999</v>
      </c>
      <c r="M28" s="66">
        <f t="shared" si="4"/>
        <v>3</v>
      </c>
      <c r="N28" s="65">
        <f>VLOOKUP($A28,'Return Data'!$B$7:$R$2292,10,0)</f>
        <v>3.4727000000000001</v>
      </c>
      <c r="O28" s="66">
        <f t="shared" si="5"/>
        <v>2</v>
      </c>
      <c r="P28" s="65">
        <f>VLOOKUP($A28,'Return Data'!$B$7:$R$2292,11,0)</f>
        <v>3.3693</v>
      </c>
      <c r="Q28" s="66">
        <f t="shared" si="11"/>
        <v>3</v>
      </c>
      <c r="R28" s="65">
        <f>VLOOKUP($A28,'Return Data'!$B$7:$R$2292,12,0)</f>
        <v>3.3262999999999998</v>
      </c>
      <c r="S28" s="66">
        <f t="shared" si="6"/>
        <v>3</v>
      </c>
      <c r="T28" s="65">
        <f>VLOOKUP($A28,'Return Data'!$B$7:$R$2292,13,0)</f>
        <v>3.3159999999999998</v>
      </c>
      <c r="U28" s="66">
        <f t="shared" si="7"/>
        <v>4</v>
      </c>
      <c r="V28" s="65">
        <f>VLOOKUP($A28,'Return Data'!$B$7:$R$2292,17,0)</f>
        <v>3.2246999999999999</v>
      </c>
      <c r="W28" s="66">
        <f t="shared" si="8"/>
        <v>6</v>
      </c>
      <c r="X28" s="65"/>
      <c r="Y28" s="66"/>
      <c r="Z28" s="65">
        <f>VLOOKUP($A28,'Return Data'!$B$7:$R$2292,16,0)</f>
        <v>3.6272000000000002</v>
      </c>
      <c r="AA28" s="67">
        <f t="shared" si="10"/>
        <v>22</v>
      </c>
    </row>
    <row r="29" spans="1:27" x14ac:dyDescent="0.3">
      <c r="A29" s="63" t="s">
        <v>1298</v>
      </c>
      <c r="B29" s="64">
        <f>VLOOKUP($A29,'Return Data'!$B$7:$R$2292,3,0)</f>
        <v>44616</v>
      </c>
      <c r="C29" s="65">
        <f>VLOOKUP($A29,'Return Data'!$B$7:$R$2292,4,0)</f>
        <v>1085.9314999999999</v>
      </c>
      <c r="D29" s="65">
        <f>VLOOKUP($A29,'Return Data'!$B$7:$R$2292,5,0)</f>
        <v>3.3346</v>
      </c>
      <c r="E29" s="66">
        <f t="shared" si="0"/>
        <v>2</v>
      </c>
      <c r="F29" s="65">
        <f>VLOOKUP($A29,'Return Data'!$B$7:$R$2292,6,0)</f>
        <v>3.4013</v>
      </c>
      <c r="G29" s="66">
        <f t="shared" si="1"/>
        <v>2</v>
      </c>
      <c r="H29" s="65">
        <f>VLOOKUP($A29,'Return Data'!$B$7:$R$2292,7,0)</f>
        <v>3.3980000000000001</v>
      </c>
      <c r="I29" s="66">
        <f t="shared" si="2"/>
        <v>2</v>
      </c>
      <c r="J29" s="65">
        <f>VLOOKUP($A29,'Return Data'!$B$7:$R$2292,8,0)</f>
        <v>3.3573</v>
      </c>
      <c r="K29" s="66">
        <f t="shared" si="3"/>
        <v>2</v>
      </c>
      <c r="L29" s="65">
        <f>VLOOKUP($A29,'Return Data'!$B$7:$R$2292,9,0)</f>
        <v>3.4527999999999999</v>
      </c>
      <c r="M29" s="66">
        <f t="shared" si="4"/>
        <v>2</v>
      </c>
      <c r="N29" s="65">
        <f>VLOOKUP($A29,'Return Data'!$B$7:$R$2292,10,0)</f>
        <v>3.4718</v>
      </c>
      <c r="O29" s="66">
        <f t="shared" si="5"/>
        <v>3</v>
      </c>
      <c r="P29" s="65">
        <f>VLOOKUP($A29,'Return Data'!$B$7:$R$2292,11,0)</f>
        <v>3.3597999999999999</v>
      </c>
      <c r="Q29" s="66">
        <f t="shared" si="11"/>
        <v>4</v>
      </c>
      <c r="R29" s="65">
        <f>VLOOKUP($A29,'Return Data'!$B$7:$R$2292,12,0)</f>
        <v>3.3250999999999999</v>
      </c>
      <c r="S29" s="66">
        <f t="shared" si="6"/>
        <v>4</v>
      </c>
      <c r="T29" s="65">
        <f>VLOOKUP($A29,'Return Data'!$B$7:$R$2292,13,0)</f>
        <v>3.3182999999999998</v>
      </c>
      <c r="U29" s="66">
        <f t="shared" si="7"/>
        <v>3</v>
      </c>
      <c r="V29" s="65">
        <f>VLOOKUP($A29,'Return Data'!$B$7:$R$2292,17,0)</f>
        <v>3.2860999999999998</v>
      </c>
      <c r="W29" s="66">
        <f t="shared" si="8"/>
        <v>2</v>
      </c>
      <c r="X29" s="65"/>
      <c r="Y29" s="66"/>
      <c r="Z29" s="65">
        <f>VLOOKUP($A29,'Return Data'!$B$7:$R$2292,16,0)</f>
        <v>3.5482</v>
      </c>
      <c r="AA29" s="67">
        <f t="shared" si="10"/>
        <v>25</v>
      </c>
    </row>
    <row r="30" spans="1:27" x14ac:dyDescent="0.3">
      <c r="A30" s="63" t="s">
        <v>1300</v>
      </c>
      <c r="B30" s="64">
        <f>VLOOKUP($A30,'Return Data'!$B$7:$R$2292,3,0)</f>
        <v>44616</v>
      </c>
      <c r="C30" s="65">
        <f>VLOOKUP($A30,'Return Data'!$B$7:$R$2292,4,0)</f>
        <v>113.7353</v>
      </c>
      <c r="D30" s="65">
        <f>VLOOKUP($A30,'Return Data'!$B$7:$R$2292,5,0)</f>
        <v>3.2736999999999998</v>
      </c>
      <c r="E30" s="66">
        <f t="shared" si="0"/>
        <v>7</v>
      </c>
      <c r="F30" s="65">
        <f>VLOOKUP($A30,'Return Data'!$B$7:$R$2292,6,0)</f>
        <v>3.3492000000000002</v>
      </c>
      <c r="G30" s="66">
        <f t="shared" si="1"/>
        <v>6</v>
      </c>
      <c r="H30" s="65">
        <f>VLOOKUP($A30,'Return Data'!$B$7:$R$2292,7,0)</f>
        <v>3.3534999999999999</v>
      </c>
      <c r="I30" s="66">
        <f t="shared" si="2"/>
        <v>7</v>
      </c>
      <c r="J30" s="65">
        <f>VLOOKUP($A30,'Return Data'!$B$7:$R$2292,8,0)</f>
        <v>3.2959000000000001</v>
      </c>
      <c r="K30" s="66">
        <f t="shared" si="3"/>
        <v>8</v>
      </c>
      <c r="L30" s="65">
        <f>VLOOKUP($A30,'Return Data'!$B$7:$R$2292,9,0)</f>
        <v>3.3814000000000002</v>
      </c>
      <c r="M30" s="66">
        <f t="shared" si="4"/>
        <v>8</v>
      </c>
      <c r="N30" s="65">
        <f>VLOOKUP($A30,'Return Data'!$B$7:$R$2292,10,0)</f>
        <v>3.4165999999999999</v>
      </c>
      <c r="O30" s="66">
        <f t="shared" si="5"/>
        <v>10</v>
      </c>
      <c r="P30" s="65">
        <f>VLOOKUP($A30,'Return Data'!$B$7:$R$2292,11,0)</f>
        <v>3.3197999999999999</v>
      </c>
      <c r="Q30" s="66">
        <f t="shared" si="11"/>
        <v>11</v>
      </c>
      <c r="R30" s="65">
        <f>VLOOKUP($A30,'Return Data'!$B$7:$R$2292,12,0)</f>
        <v>3.2740999999999998</v>
      </c>
      <c r="S30" s="66">
        <f t="shared" si="6"/>
        <v>12</v>
      </c>
      <c r="T30" s="65">
        <f>VLOOKUP($A30,'Return Data'!$B$7:$R$2292,13,0)</f>
        <v>3.2618999999999998</v>
      </c>
      <c r="U30" s="66">
        <f t="shared" si="7"/>
        <v>13</v>
      </c>
      <c r="V30" s="65">
        <f>VLOOKUP($A30,'Return Data'!$B$7:$R$2292,17,0)</f>
        <v>3.2021000000000002</v>
      </c>
      <c r="W30" s="66">
        <f t="shared" si="8"/>
        <v>12</v>
      </c>
      <c r="X30" s="65">
        <f>VLOOKUP($A30,'Return Data'!$B$7:$R$2292,14,0)</f>
        <v>3.9626999999999999</v>
      </c>
      <c r="Y30" s="66">
        <f t="shared" si="9"/>
        <v>2</v>
      </c>
      <c r="Z30" s="65">
        <f>VLOOKUP($A30,'Return Data'!$B$7:$R$2292,16,0)</f>
        <v>4.1184000000000003</v>
      </c>
      <c r="AA30" s="67">
        <f t="shared" si="10"/>
        <v>8</v>
      </c>
    </row>
    <row r="31" spans="1:27" x14ac:dyDescent="0.3">
      <c r="A31" s="63" t="s">
        <v>1302</v>
      </c>
      <c r="B31" s="64">
        <f>VLOOKUP($A31,'Return Data'!$B$7:$R$2292,3,0)</f>
        <v>44616</v>
      </c>
      <c r="C31" s="65">
        <f>VLOOKUP($A31,'Return Data'!$B$7:$R$2292,4,0)</f>
        <v>1093.8624</v>
      </c>
      <c r="D31" s="65">
        <f>VLOOKUP($A31,'Return Data'!$B$7:$R$2292,5,0)</f>
        <v>3.3104</v>
      </c>
      <c r="E31" s="66">
        <f t="shared" si="0"/>
        <v>4</v>
      </c>
      <c r="F31" s="65">
        <f>VLOOKUP($A31,'Return Data'!$B$7:$R$2292,6,0)</f>
        <v>3.3488000000000002</v>
      </c>
      <c r="G31" s="66">
        <f t="shared" si="1"/>
        <v>7</v>
      </c>
      <c r="H31" s="65">
        <f>VLOOKUP($A31,'Return Data'!$B$7:$R$2292,7,0)</f>
        <v>3.3660999999999999</v>
      </c>
      <c r="I31" s="66">
        <f t="shared" si="2"/>
        <v>5</v>
      </c>
      <c r="J31" s="65">
        <f>VLOOKUP($A31,'Return Data'!$B$7:$R$2292,8,0)</f>
        <v>3.3178999999999998</v>
      </c>
      <c r="K31" s="66">
        <f t="shared" si="3"/>
        <v>6</v>
      </c>
      <c r="L31" s="65">
        <f>VLOOKUP($A31,'Return Data'!$B$7:$R$2292,9,0)</f>
        <v>3.4180999999999999</v>
      </c>
      <c r="M31" s="66">
        <f t="shared" si="4"/>
        <v>5</v>
      </c>
      <c r="N31" s="65">
        <f>VLOOKUP($A31,'Return Data'!$B$7:$R$2292,10,0)</f>
        <v>3.4382000000000001</v>
      </c>
      <c r="O31" s="66">
        <f t="shared" si="5"/>
        <v>6</v>
      </c>
      <c r="P31" s="65">
        <f>VLOOKUP($A31,'Return Data'!$B$7:$R$2292,11,0)</f>
        <v>3.3496999999999999</v>
      </c>
      <c r="Q31" s="66">
        <f t="shared" si="11"/>
        <v>5</v>
      </c>
      <c r="R31" s="65">
        <f>VLOOKUP($A31,'Return Data'!$B$7:$R$2292,12,0)</f>
        <v>3.3222</v>
      </c>
      <c r="S31" s="66">
        <f t="shared" si="6"/>
        <v>5</v>
      </c>
      <c r="T31" s="65">
        <f>VLOOKUP($A31,'Return Data'!$B$7:$R$2292,13,0)</f>
        <v>3.3136000000000001</v>
      </c>
      <c r="U31" s="66">
        <f t="shared" si="7"/>
        <v>5</v>
      </c>
      <c r="V31" s="65">
        <f>VLOOKUP($A31,'Return Data'!$B$7:$R$2292,17,0)</f>
        <v>3.2959999999999998</v>
      </c>
      <c r="W31" s="66">
        <f t="shared" si="8"/>
        <v>1</v>
      </c>
      <c r="X31" s="65"/>
      <c r="Y31" s="66"/>
      <c r="Z31" s="65">
        <f>VLOOKUP($A31,'Return Data'!$B$7:$R$2292,16,0)</f>
        <v>3.6558000000000002</v>
      </c>
      <c r="AA31" s="67">
        <f t="shared" si="10"/>
        <v>20</v>
      </c>
    </row>
    <row r="32" spans="1:27" x14ac:dyDescent="0.3">
      <c r="A32" s="63" t="s">
        <v>1304</v>
      </c>
      <c r="B32" s="64">
        <f>VLOOKUP($A32,'Return Data'!$B$7:$R$2292,3,0)</f>
        <v>44616</v>
      </c>
      <c r="C32" s="65">
        <f>VLOOKUP($A32,'Return Data'!$B$7:$R$2292,4,0)</f>
        <v>3450.3874000000001</v>
      </c>
      <c r="D32" s="65">
        <f>VLOOKUP($A32,'Return Data'!$B$7:$R$2292,5,0)</f>
        <v>3.2700999999999998</v>
      </c>
      <c r="E32" s="66">
        <f t="shared" si="0"/>
        <v>8</v>
      </c>
      <c r="F32" s="65">
        <f>VLOOKUP($A32,'Return Data'!$B$7:$R$2292,6,0)</f>
        <v>3.3155000000000001</v>
      </c>
      <c r="G32" s="66">
        <f t="shared" si="1"/>
        <v>11</v>
      </c>
      <c r="H32" s="65">
        <f>VLOOKUP($A32,'Return Data'!$B$7:$R$2292,7,0)</f>
        <v>3.3123999999999998</v>
      </c>
      <c r="I32" s="66">
        <f t="shared" si="2"/>
        <v>13</v>
      </c>
      <c r="J32" s="65">
        <f>VLOOKUP($A32,'Return Data'!$B$7:$R$2292,8,0)</f>
        <v>3.2669999999999999</v>
      </c>
      <c r="K32" s="66">
        <f t="shared" si="3"/>
        <v>15</v>
      </c>
      <c r="L32" s="65">
        <f>VLOOKUP($A32,'Return Data'!$B$7:$R$2292,9,0)</f>
        <v>3.3532999999999999</v>
      </c>
      <c r="M32" s="66">
        <f t="shared" si="4"/>
        <v>17</v>
      </c>
      <c r="N32" s="65">
        <f>VLOOKUP($A32,'Return Data'!$B$7:$R$2292,10,0)</f>
        <v>3.3847999999999998</v>
      </c>
      <c r="O32" s="66">
        <f t="shared" si="5"/>
        <v>19</v>
      </c>
      <c r="P32" s="65">
        <f>VLOOKUP($A32,'Return Data'!$B$7:$R$2292,11,0)</f>
        <v>3.2936999999999999</v>
      </c>
      <c r="Q32" s="66">
        <f t="shared" si="11"/>
        <v>21</v>
      </c>
      <c r="R32" s="65">
        <f>VLOOKUP($A32,'Return Data'!$B$7:$R$2292,12,0)</f>
        <v>3.2576999999999998</v>
      </c>
      <c r="S32" s="66">
        <f t="shared" si="6"/>
        <v>19</v>
      </c>
      <c r="T32" s="65">
        <f>VLOOKUP($A32,'Return Data'!$B$7:$R$2292,13,0)</f>
        <v>3.2542</v>
      </c>
      <c r="U32" s="66">
        <f t="shared" si="7"/>
        <v>17</v>
      </c>
      <c r="V32" s="65">
        <f>VLOOKUP($A32,'Return Data'!$B$7:$R$2292,17,0)</f>
        <v>3.1711999999999998</v>
      </c>
      <c r="W32" s="66">
        <f t="shared" si="8"/>
        <v>18</v>
      </c>
      <c r="X32" s="65">
        <f>VLOOKUP($A32,'Return Data'!$B$7:$R$2292,14,0)</f>
        <v>3.9205000000000001</v>
      </c>
      <c r="Y32" s="66">
        <f t="shared" si="9"/>
        <v>8</v>
      </c>
      <c r="Z32" s="65">
        <f>VLOOKUP($A32,'Return Data'!$B$7:$R$2292,16,0)</f>
        <v>6.2891000000000004</v>
      </c>
      <c r="AA32" s="67">
        <f t="shared" si="10"/>
        <v>3</v>
      </c>
    </row>
    <row r="33" spans="1:27" x14ac:dyDescent="0.3">
      <c r="A33" s="63" t="s">
        <v>1306</v>
      </c>
      <c r="B33" s="64">
        <f>VLOOKUP($A33,'Return Data'!$B$7:$R$2292,3,0)</f>
        <v>44616</v>
      </c>
      <c r="C33" s="65">
        <f>VLOOKUP($A33,'Return Data'!$B$7:$R$2292,4,0)</f>
        <v>1126.2804000000001</v>
      </c>
      <c r="D33" s="65">
        <f>VLOOKUP($A33,'Return Data'!$B$7:$R$2292,5,0)</f>
        <v>3.2637</v>
      </c>
      <c r="E33" s="66">
        <f t="shared" si="0"/>
        <v>11</v>
      </c>
      <c r="F33" s="65">
        <f>VLOOKUP($A33,'Return Data'!$B$7:$R$2292,6,0)</f>
        <v>3.2946</v>
      </c>
      <c r="G33" s="66">
        <f t="shared" si="1"/>
        <v>16</v>
      </c>
      <c r="H33" s="65">
        <f>VLOOKUP($A33,'Return Data'!$B$7:$R$2292,7,0)</f>
        <v>3.2816999999999998</v>
      </c>
      <c r="I33" s="66">
        <f t="shared" si="2"/>
        <v>21</v>
      </c>
      <c r="J33" s="65">
        <f>VLOOKUP($A33,'Return Data'!$B$7:$R$2292,8,0)</f>
        <v>3.2610000000000001</v>
      </c>
      <c r="K33" s="66">
        <f t="shared" si="3"/>
        <v>18</v>
      </c>
      <c r="L33" s="65">
        <f>VLOOKUP($A33,'Return Data'!$B$7:$R$2292,9,0)</f>
        <v>3.3405999999999998</v>
      </c>
      <c r="M33" s="66">
        <f t="shared" si="4"/>
        <v>20</v>
      </c>
      <c r="N33" s="65">
        <f>VLOOKUP($A33,'Return Data'!$B$7:$R$2292,10,0)</f>
        <v>3.3466</v>
      </c>
      <c r="O33" s="66">
        <f t="shared" si="5"/>
        <v>26</v>
      </c>
      <c r="P33" s="65">
        <f>VLOOKUP($A33,'Return Data'!$B$7:$R$2292,11,0)</f>
        <v>3.2631999999999999</v>
      </c>
      <c r="Q33" s="66">
        <f t="shared" si="11"/>
        <v>25</v>
      </c>
      <c r="R33" s="65">
        <f>VLOOKUP($A33,'Return Data'!$B$7:$R$2292,12,0)</f>
        <v>3.2246999999999999</v>
      </c>
      <c r="S33" s="66">
        <f t="shared" si="6"/>
        <v>25</v>
      </c>
      <c r="T33" s="65">
        <f>VLOOKUP($A33,'Return Data'!$B$7:$R$2292,13,0)</f>
        <v>3.2197</v>
      </c>
      <c r="U33" s="66">
        <f t="shared" si="7"/>
        <v>25</v>
      </c>
      <c r="V33" s="65">
        <f>VLOOKUP($A33,'Return Data'!$B$7:$R$2292,17,0)</f>
        <v>3.1711999999999998</v>
      </c>
      <c r="W33" s="66">
        <f t="shared" si="8"/>
        <v>18</v>
      </c>
      <c r="X33" s="65"/>
      <c r="Y33" s="66"/>
      <c r="Z33" s="65">
        <f>VLOOKUP($A33,'Return Data'!$B$7:$R$2292,16,0)</f>
        <v>4.1322000000000001</v>
      </c>
      <c r="AA33" s="67">
        <f t="shared" si="10"/>
        <v>7</v>
      </c>
    </row>
    <row r="34" spans="1:27" x14ac:dyDescent="0.3">
      <c r="A34" s="63" t="s">
        <v>1308</v>
      </c>
      <c r="B34" s="64">
        <f>VLOOKUP($A34,'Return Data'!$B$7:$R$2292,3,0)</f>
        <v>44616</v>
      </c>
      <c r="C34" s="65">
        <f>VLOOKUP($A34,'Return Data'!$B$7:$R$2292,4,0)</f>
        <v>1117.9024999999999</v>
      </c>
      <c r="D34" s="65">
        <f>VLOOKUP($A34,'Return Data'!$B$7:$R$2292,5,0)</f>
        <v>3.2652999999999999</v>
      </c>
      <c r="E34" s="66">
        <f t="shared" si="0"/>
        <v>9</v>
      </c>
      <c r="F34" s="65">
        <f>VLOOKUP($A34,'Return Data'!$B$7:$R$2292,6,0)</f>
        <v>3.3170999999999999</v>
      </c>
      <c r="G34" s="66">
        <f t="shared" si="1"/>
        <v>10</v>
      </c>
      <c r="H34" s="65">
        <f>VLOOKUP($A34,'Return Data'!$B$7:$R$2292,7,0)</f>
        <v>3.3048999999999999</v>
      </c>
      <c r="I34" s="66">
        <f t="shared" si="2"/>
        <v>14</v>
      </c>
      <c r="J34" s="65">
        <f>VLOOKUP($A34,'Return Data'!$B$7:$R$2292,8,0)</f>
        <v>3.2862</v>
      </c>
      <c r="K34" s="66">
        <f t="shared" si="3"/>
        <v>11</v>
      </c>
      <c r="L34" s="65">
        <f>VLOOKUP($A34,'Return Data'!$B$7:$R$2292,9,0)</f>
        <v>3.3616999999999999</v>
      </c>
      <c r="M34" s="66">
        <f t="shared" si="4"/>
        <v>11</v>
      </c>
      <c r="N34" s="65">
        <f>VLOOKUP($A34,'Return Data'!$B$7:$R$2292,10,0)</f>
        <v>3.4024999999999999</v>
      </c>
      <c r="O34" s="66">
        <f t="shared" si="5"/>
        <v>14</v>
      </c>
      <c r="P34" s="65">
        <f>VLOOKUP($A34,'Return Data'!$B$7:$R$2292,11,0)</f>
        <v>3.2991999999999999</v>
      </c>
      <c r="Q34" s="66">
        <f t="shared" si="11"/>
        <v>18</v>
      </c>
      <c r="R34" s="65">
        <f>VLOOKUP($A34,'Return Data'!$B$7:$R$2292,12,0)</f>
        <v>3.262</v>
      </c>
      <c r="S34" s="66">
        <f t="shared" si="6"/>
        <v>16</v>
      </c>
      <c r="T34" s="65">
        <f>VLOOKUP($A34,'Return Data'!$B$7:$R$2292,13,0)</f>
        <v>3.2684000000000002</v>
      </c>
      <c r="U34" s="66">
        <f t="shared" si="7"/>
        <v>11</v>
      </c>
      <c r="V34" s="65">
        <f>VLOOKUP($A34,'Return Data'!$B$7:$R$2292,17,0)</f>
        <v>3.1934999999999998</v>
      </c>
      <c r="W34" s="66">
        <f t="shared" si="8"/>
        <v>16</v>
      </c>
      <c r="X34" s="65"/>
      <c r="Y34" s="66"/>
      <c r="Z34" s="65">
        <f>VLOOKUP($A34,'Return Data'!$B$7:$R$2292,16,0)</f>
        <v>3.8818000000000001</v>
      </c>
      <c r="AA34" s="67">
        <f t="shared" si="10"/>
        <v>13</v>
      </c>
    </row>
    <row r="35" spans="1:27" x14ac:dyDescent="0.3">
      <c r="A35" s="63" t="s">
        <v>1310</v>
      </c>
      <c r="B35" s="64">
        <f>VLOOKUP($A35,'Return Data'!$B$7:$R$2292,3,0)</f>
        <v>44616</v>
      </c>
      <c r="C35" s="65">
        <f>VLOOKUP($A35,'Return Data'!$B$7:$R$2292,4,0)</f>
        <v>1115.7836</v>
      </c>
      <c r="D35" s="65">
        <f>VLOOKUP($A35,'Return Data'!$B$7:$R$2292,5,0)</f>
        <v>3.1636000000000002</v>
      </c>
      <c r="E35" s="66">
        <f t="shared" si="0"/>
        <v>27</v>
      </c>
      <c r="F35" s="65">
        <f>VLOOKUP($A35,'Return Data'!$B$7:$R$2292,6,0)</f>
        <v>3.2241</v>
      </c>
      <c r="G35" s="66">
        <f t="shared" si="1"/>
        <v>26</v>
      </c>
      <c r="H35" s="65">
        <f>VLOOKUP($A35,'Return Data'!$B$7:$R$2292,7,0)</f>
        <v>3.2747000000000002</v>
      </c>
      <c r="I35" s="66">
        <f t="shared" si="2"/>
        <v>23</v>
      </c>
      <c r="J35" s="65">
        <f>VLOOKUP($A35,'Return Data'!$B$7:$R$2292,8,0)</f>
        <v>3.2551999999999999</v>
      </c>
      <c r="K35" s="66">
        <f t="shared" si="3"/>
        <v>20</v>
      </c>
      <c r="L35" s="65">
        <f>VLOOKUP($A35,'Return Data'!$B$7:$R$2292,9,0)</f>
        <v>3.3403999999999998</v>
      </c>
      <c r="M35" s="66">
        <f t="shared" si="4"/>
        <v>21</v>
      </c>
      <c r="N35" s="65">
        <f>VLOOKUP($A35,'Return Data'!$B$7:$R$2292,10,0)</f>
        <v>3.4285999999999999</v>
      </c>
      <c r="O35" s="66">
        <f t="shared" si="5"/>
        <v>9</v>
      </c>
      <c r="P35" s="65">
        <f>VLOOKUP($A35,'Return Data'!$B$7:$R$2292,11,0)</f>
        <v>3.3258999999999999</v>
      </c>
      <c r="Q35" s="66">
        <f t="shared" si="11"/>
        <v>9</v>
      </c>
      <c r="R35" s="65">
        <f>VLOOKUP($A35,'Return Data'!$B$7:$R$2292,12,0)</f>
        <v>3.2786</v>
      </c>
      <c r="S35" s="66">
        <f t="shared" si="6"/>
        <v>10</v>
      </c>
      <c r="T35" s="65">
        <f>VLOOKUP($A35,'Return Data'!$B$7:$R$2292,13,0)</f>
        <v>3.2623000000000002</v>
      </c>
      <c r="U35" s="66">
        <f t="shared" si="7"/>
        <v>12</v>
      </c>
      <c r="V35" s="65">
        <f>VLOOKUP($A35,'Return Data'!$B$7:$R$2292,17,0)</f>
        <v>3.1579999999999999</v>
      </c>
      <c r="W35" s="66">
        <f t="shared" si="8"/>
        <v>23</v>
      </c>
      <c r="X35" s="65"/>
      <c r="Y35" s="66"/>
      <c r="Z35" s="65">
        <f>VLOOKUP($A35,'Return Data'!$B$7:$R$2292,16,0)</f>
        <v>3.8203999999999998</v>
      </c>
      <c r="AA35" s="67">
        <f t="shared" si="10"/>
        <v>16</v>
      </c>
    </row>
    <row r="36" spans="1:27" x14ac:dyDescent="0.3">
      <c r="A36" s="63" t="s">
        <v>1312</v>
      </c>
      <c r="B36" s="64">
        <f>VLOOKUP($A36,'Return Data'!$B$7:$R$2292,3,0)</f>
        <v>44616</v>
      </c>
      <c r="C36" s="65">
        <f>VLOOKUP($A36,'Return Data'!$B$7:$R$2292,4,0)</f>
        <v>2900.7449999999999</v>
      </c>
      <c r="D36" s="65">
        <f>VLOOKUP($A36,'Return Data'!$B$7:$R$2292,5,0)</f>
        <v>3.2404000000000002</v>
      </c>
      <c r="E36" s="66">
        <f t="shared" si="0"/>
        <v>19</v>
      </c>
      <c r="F36" s="65">
        <f>VLOOKUP($A36,'Return Data'!$B$7:$R$2292,6,0)</f>
        <v>3.2964000000000002</v>
      </c>
      <c r="G36" s="66">
        <f t="shared" si="1"/>
        <v>14</v>
      </c>
      <c r="H36" s="65">
        <f>VLOOKUP($A36,'Return Data'!$B$7:$R$2292,7,0)</f>
        <v>3.3184</v>
      </c>
      <c r="I36" s="66">
        <f t="shared" si="2"/>
        <v>11</v>
      </c>
      <c r="J36" s="65">
        <f>VLOOKUP($A36,'Return Data'!$B$7:$R$2292,8,0)</f>
        <v>3.2616000000000001</v>
      </c>
      <c r="K36" s="66">
        <f t="shared" si="3"/>
        <v>16</v>
      </c>
      <c r="L36" s="65">
        <f>VLOOKUP($A36,'Return Data'!$B$7:$R$2292,9,0)</f>
        <v>3.3420000000000001</v>
      </c>
      <c r="M36" s="66">
        <f t="shared" si="4"/>
        <v>19</v>
      </c>
      <c r="N36" s="65">
        <f>VLOOKUP($A36,'Return Data'!$B$7:$R$2292,10,0)</f>
        <v>3.3929</v>
      </c>
      <c r="O36" s="66">
        <f t="shared" si="5"/>
        <v>17</v>
      </c>
      <c r="P36" s="65">
        <f>VLOOKUP($A36,'Return Data'!$B$7:$R$2292,11,0)</f>
        <v>3.3102999999999998</v>
      </c>
      <c r="Q36" s="66">
        <f t="shared" si="11"/>
        <v>13</v>
      </c>
      <c r="R36" s="65">
        <f>VLOOKUP($A36,'Return Data'!$B$7:$R$2292,12,0)</f>
        <v>3.2694999999999999</v>
      </c>
      <c r="S36" s="66">
        <f t="shared" ref="S36" si="12">RANK(R36,R$8:R$37,0)</f>
        <v>14</v>
      </c>
      <c r="T36" s="65">
        <f>VLOOKUP($A36,'Return Data'!$B$7:$R$2292,13,0)</f>
        <v>3.2603</v>
      </c>
      <c r="U36" s="66">
        <f t="shared" ref="U36" si="13">RANK(T36,T$8:T$37,0)</f>
        <v>15</v>
      </c>
      <c r="V36" s="65">
        <f>VLOOKUP($A36,'Return Data'!$B$7:$R$2292,17,0)</f>
        <v>3.1981000000000002</v>
      </c>
      <c r="W36" s="66">
        <f t="shared" ref="W36" si="14">RANK(V36,V$8:V$37,0)</f>
        <v>13</v>
      </c>
      <c r="X36" s="65">
        <f>VLOOKUP($A36,'Return Data'!$B$7:$R$2292,14,0)</f>
        <v>3.9529000000000001</v>
      </c>
      <c r="Y36" s="66">
        <f t="shared" ref="Y36" si="15">RANK(X36,X$8:X$37,0)</f>
        <v>3</v>
      </c>
      <c r="Z36" s="65">
        <f>VLOOKUP($A36,'Return Data'!$B$7:$R$2292,16,0)</f>
        <v>6.3852000000000002</v>
      </c>
      <c r="AA36" s="67">
        <f t="shared" ref="AA36" si="16">RANK(Z36,Z$8:Z$37,0)</f>
        <v>2</v>
      </c>
    </row>
    <row r="37" spans="1:27" x14ac:dyDescent="0.3">
      <c r="A37" s="63" t="s">
        <v>2027</v>
      </c>
      <c r="B37" s="64">
        <f>VLOOKUP($A37,'Return Data'!$B$7:$R$2292,3,0)</f>
        <v>44616</v>
      </c>
      <c r="C37" s="65">
        <f>VLOOKUP($A37,'Return Data'!$B$7:$R$2292,4,0)</f>
        <v>1089.0996</v>
      </c>
      <c r="D37" s="65">
        <f>VLOOKUP($A37,'Return Data'!$B$7:$R$2292,5,0)</f>
        <v>3.0266000000000002</v>
      </c>
      <c r="E37" s="66">
        <f t="shared" si="0"/>
        <v>30</v>
      </c>
      <c r="F37" s="65">
        <f>VLOOKUP($A37,'Return Data'!$B$7:$R$2292,6,0)</f>
        <v>3.0785</v>
      </c>
      <c r="G37" s="66">
        <f t="shared" si="1"/>
        <v>30</v>
      </c>
      <c r="H37" s="65">
        <f>VLOOKUP($A37,'Return Data'!$B$7:$R$2292,7,0)</f>
        <v>3.0918000000000001</v>
      </c>
      <c r="I37" s="66">
        <f t="shared" si="2"/>
        <v>30</v>
      </c>
      <c r="J37" s="65">
        <f>VLOOKUP($A37,'Return Data'!$B$7:$R$2292,8,0)</f>
        <v>3.0598000000000001</v>
      </c>
      <c r="K37" s="66">
        <f t="shared" si="3"/>
        <v>30</v>
      </c>
      <c r="L37" s="65">
        <f>VLOOKUP($A37,'Return Data'!$B$7:$R$2292,9,0)</f>
        <v>3.1333000000000002</v>
      </c>
      <c r="M37" s="66">
        <f t="shared" si="4"/>
        <v>30</v>
      </c>
      <c r="N37" s="65">
        <f>VLOOKUP($A37,'Return Data'!$B$7:$R$2292,10,0)</f>
        <v>3.1875</v>
      </c>
      <c r="O37" s="66">
        <f t="shared" si="5"/>
        <v>30</v>
      </c>
      <c r="P37" s="65">
        <f>VLOOKUP($A37,'Return Data'!$B$7:$R$2292,11,0)</f>
        <v>3.0981999999999998</v>
      </c>
      <c r="Q37" s="66">
        <f t="shared" si="11"/>
        <v>30</v>
      </c>
      <c r="R37" s="65">
        <f>VLOOKUP($A37,'Return Data'!$B$7:$R$2292,12,0)</f>
        <v>3.1366999999999998</v>
      </c>
      <c r="S37" s="66">
        <f t="shared" ref="S37" si="17">RANK(R37,R$8:R$37,0)</f>
        <v>30</v>
      </c>
      <c r="T37" s="65">
        <f>VLOOKUP($A37,'Return Data'!$B$7:$R$2292,13,0)</f>
        <v>3.1326999999999998</v>
      </c>
      <c r="U37" s="66">
        <f t="shared" ref="U37" si="18">RANK(T37,T$8:T$37,0)</f>
        <v>30</v>
      </c>
      <c r="V37" s="65">
        <f>VLOOKUP($A37,'Return Data'!$B$7:$R$2292,17,0)</f>
        <v>3.0531999999999999</v>
      </c>
      <c r="W37" s="66">
        <f t="shared" ref="W37" si="19">RANK(V37,V$8:V$37,0)</f>
        <v>29</v>
      </c>
      <c r="X37" s="65"/>
      <c r="Y37" s="66"/>
      <c r="Z37" s="65">
        <f>VLOOKUP($A37,'Return Data'!$B$7:$R$2292,16,0)</f>
        <v>3.4594999999999998</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3.2433933333333331</v>
      </c>
      <c r="E39" s="74"/>
      <c r="F39" s="75">
        <f>AVERAGE(F8:F37)</f>
        <v>3.2921600000000009</v>
      </c>
      <c r="G39" s="74"/>
      <c r="H39" s="75">
        <f>AVERAGE(H8:H37)</f>
        <v>3.3006333333333333</v>
      </c>
      <c r="I39" s="74"/>
      <c r="J39" s="75">
        <f>AVERAGE(J8:J37)</f>
        <v>3.2644999999999995</v>
      </c>
      <c r="K39" s="74"/>
      <c r="L39" s="75">
        <f>AVERAGE(L8:L37)</f>
        <v>3.3522633333333332</v>
      </c>
      <c r="M39" s="74"/>
      <c r="N39" s="75">
        <f>AVERAGE(N8:N37)</f>
        <v>3.3969100000000001</v>
      </c>
      <c r="O39" s="74"/>
      <c r="P39" s="75">
        <f>AVERAGE(P8:P37)</f>
        <v>3.3035066666666668</v>
      </c>
      <c r="Q39" s="74"/>
      <c r="R39" s="75">
        <f>AVERAGE(R8:R37)</f>
        <v>3.2661099999999998</v>
      </c>
      <c r="S39" s="74"/>
      <c r="T39" s="75">
        <f>AVERAGE(T8:T37)</f>
        <v>3.2585133333333327</v>
      </c>
      <c r="U39" s="74"/>
      <c r="V39" s="75">
        <f>AVERAGE(V8:V37)</f>
        <v>3.189513793103449</v>
      </c>
      <c r="W39" s="74"/>
      <c r="X39" s="75">
        <f>AVERAGE(X8:X37)</f>
        <v>3.9422199999999998</v>
      </c>
      <c r="Y39" s="74"/>
      <c r="Z39" s="75">
        <f>AVERAGE(Z8:Z37)</f>
        <v>4.097363333333333</v>
      </c>
      <c r="AA39" s="76"/>
    </row>
    <row r="40" spans="1:27" x14ac:dyDescent="0.3">
      <c r="A40" s="73" t="s">
        <v>28</v>
      </c>
      <c r="B40" s="74"/>
      <c r="C40" s="74"/>
      <c r="D40" s="75">
        <f>MIN(D8:D37)</f>
        <v>3.0266000000000002</v>
      </c>
      <c r="E40" s="74"/>
      <c r="F40" s="75">
        <f>MIN(F8:F37)</f>
        <v>3.0785</v>
      </c>
      <c r="G40" s="74"/>
      <c r="H40" s="75">
        <f>MIN(H8:H37)</f>
        <v>3.0918000000000001</v>
      </c>
      <c r="I40" s="74"/>
      <c r="J40" s="75">
        <f>MIN(J8:J37)</f>
        <v>3.0598000000000001</v>
      </c>
      <c r="K40" s="74"/>
      <c r="L40" s="75">
        <f>MIN(L8:L37)</f>
        <v>3.1333000000000002</v>
      </c>
      <c r="M40" s="74"/>
      <c r="N40" s="75">
        <f>MIN(N8:N37)</f>
        <v>3.1875</v>
      </c>
      <c r="O40" s="74"/>
      <c r="P40" s="75">
        <f>MIN(P8:P37)</f>
        <v>3.0981999999999998</v>
      </c>
      <c r="Q40" s="74"/>
      <c r="R40" s="75">
        <f>MIN(R8:R37)</f>
        <v>3.1366999999999998</v>
      </c>
      <c r="S40" s="74"/>
      <c r="T40" s="75">
        <f>MIN(T8:T37)</f>
        <v>3.1326999999999998</v>
      </c>
      <c r="U40" s="74"/>
      <c r="V40" s="75">
        <f>MIN(V8:V37)</f>
        <v>3.0531999999999999</v>
      </c>
      <c r="W40" s="74"/>
      <c r="X40" s="75">
        <f>MIN(X8:X37)</f>
        <v>3.9001999999999999</v>
      </c>
      <c r="Y40" s="74"/>
      <c r="Z40" s="75">
        <f>MIN(Z8:Z37)</f>
        <v>3.2707999999999999</v>
      </c>
      <c r="AA40" s="76"/>
    </row>
    <row r="41" spans="1:27" ht="15" thickBot="1" x14ac:dyDescent="0.35">
      <c r="A41" s="77" t="s">
        <v>29</v>
      </c>
      <c r="B41" s="78"/>
      <c r="C41" s="78"/>
      <c r="D41" s="79">
        <f>MAX(D8:D37)</f>
        <v>3.4117000000000002</v>
      </c>
      <c r="E41" s="78"/>
      <c r="F41" s="79">
        <f>MAX(F8:F37)</f>
        <v>3.4068000000000001</v>
      </c>
      <c r="G41" s="78"/>
      <c r="H41" s="79">
        <f>MAX(H8:H37)</f>
        <v>3.4024999999999999</v>
      </c>
      <c r="I41" s="78"/>
      <c r="J41" s="79">
        <f>MAX(J8:J37)</f>
        <v>3.383</v>
      </c>
      <c r="K41" s="78"/>
      <c r="L41" s="79">
        <f>MAX(L8:L37)</f>
        <v>3.5099</v>
      </c>
      <c r="M41" s="78"/>
      <c r="N41" s="79">
        <f>MAX(N8:N37)</f>
        <v>3.5565000000000002</v>
      </c>
      <c r="O41" s="78"/>
      <c r="P41" s="79">
        <f>MAX(P8:P37)</f>
        <v>3.448</v>
      </c>
      <c r="Q41" s="78"/>
      <c r="R41" s="79">
        <f>MAX(R8:R37)</f>
        <v>3.3788</v>
      </c>
      <c r="S41" s="78"/>
      <c r="T41" s="79">
        <f>MAX(T8:T37)</f>
        <v>3.3551000000000002</v>
      </c>
      <c r="U41" s="78"/>
      <c r="V41" s="79">
        <f>MAX(V8:V37)</f>
        <v>3.2959999999999998</v>
      </c>
      <c r="W41" s="78"/>
      <c r="X41" s="79">
        <f>MAX(X8:X37)</f>
        <v>4.0141999999999998</v>
      </c>
      <c r="Y41" s="78"/>
      <c r="Z41" s="79">
        <f>MAX(Z8:Z37)</f>
        <v>6.3926999999999996</v>
      </c>
      <c r="AA41" s="80"/>
    </row>
    <row r="42" spans="1:27" x14ac:dyDescent="0.3">
      <c r="A42" s="112" t="s">
        <v>433</v>
      </c>
    </row>
    <row r="43" spans="1:27" x14ac:dyDescent="0.3">
      <c r="A43" s="14" t="s">
        <v>340</v>
      </c>
    </row>
  </sheetData>
  <sheetProtection algorithmName="SHA-512" hashValue="INbpPtBoeUD59NcJVJo8tXrEU8C6DLEJuOhcDioPpj6eS+p8i0rx6n0XHaYjJ4TVIO46h15vl0SLtM/WPBSjKw==" saltValue="WOMW/vdyyEhO60BXyovkV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1257</v>
      </c>
      <c r="B8" s="64">
        <f>VLOOKUP($A8,'Return Data'!$B$7:$R$2292,3,0)</f>
        <v>44616</v>
      </c>
      <c r="C8" s="65">
        <f>VLOOKUP($A8,'Return Data'!$B$7:$R$2292,4,0)</f>
        <v>1141.3680999999999</v>
      </c>
      <c r="D8" s="65">
        <f>VLOOKUP($A8,'Return Data'!$B$7:$R$2292,5,0)</f>
        <v>3.1278000000000001</v>
      </c>
      <c r="E8" s="66">
        <f t="shared" ref="E8:E37" si="0">RANK(D8,D$8:D$37,0)</f>
        <v>26</v>
      </c>
      <c r="F8" s="65">
        <f>VLOOKUP($A8,'Return Data'!$B$7:$R$2292,6,0)</f>
        <v>3.1924000000000001</v>
      </c>
      <c r="G8" s="66">
        <f t="shared" ref="G8:G37" si="1">RANK(F8,F$8:F$37,0)</f>
        <v>17</v>
      </c>
      <c r="H8" s="65">
        <f>VLOOKUP($A8,'Return Data'!$B$7:$R$2292,7,0)</f>
        <v>3.1806999999999999</v>
      </c>
      <c r="I8" s="66">
        <f t="shared" ref="I8:I37" si="2">RANK(H8,H$8:H$37,0)</f>
        <v>22</v>
      </c>
      <c r="J8" s="65">
        <f>VLOOKUP($A8,'Return Data'!$B$7:$R$2292,8,0)</f>
        <v>3.1524000000000001</v>
      </c>
      <c r="K8" s="66">
        <f t="shared" ref="K8:K37" si="3">RANK(J8,J$8:J$37,0)</f>
        <v>23</v>
      </c>
      <c r="L8" s="65">
        <f>VLOOKUP($A8,'Return Data'!$B$7:$R$2292,9,0)</f>
        <v>3.2519</v>
      </c>
      <c r="M8" s="66">
        <f t="shared" ref="M8:M37" si="4">RANK(L8,L$8:L$37,0)</f>
        <v>18</v>
      </c>
      <c r="N8" s="65">
        <f>VLOOKUP($A8,'Return Data'!$B$7:$R$2292,10,0)</f>
        <v>3.3104</v>
      </c>
      <c r="O8" s="66">
        <f t="shared" ref="O8:O37" si="5">RANK(N8,N$8:N$37,0)</f>
        <v>15</v>
      </c>
      <c r="P8" s="65">
        <f>VLOOKUP($A8,'Return Data'!$B$7:$R$2292,11,0)</f>
        <v>3.2031000000000001</v>
      </c>
      <c r="Q8" s="66">
        <f>RANK(P8,P$8:P$37,0)</f>
        <v>20</v>
      </c>
      <c r="R8" s="65">
        <f>VLOOKUP($A8,'Return Data'!$B$7:$R$2292,12,0)</f>
        <v>3.1680999999999999</v>
      </c>
      <c r="S8" s="66">
        <f t="shared" ref="S8:S35" si="6">RANK(R8,R$8:R$37,0)</f>
        <v>19</v>
      </c>
      <c r="T8" s="65">
        <f>VLOOKUP($A8,'Return Data'!$B$7:$R$2292,13,0)</f>
        <v>3.1680000000000001</v>
      </c>
      <c r="U8" s="66">
        <f t="shared" ref="U8:U35" si="7">RANK(T8,T$8:T$37,0)</f>
        <v>15</v>
      </c>
      <c r="V8" s="65">
        <f>VLOOKUP($A8,'Return Data'!$B$7:$R$2292,17,0)</f>
        <v>3.0777999999999999</v>
      </c>
      <c r="W8" s="66">
        <f t="shared" ref="W8:W35" si="8">RANK(V8,V$8:V$37,0)</f>
        <v>17</v>
      </c>
      <c r="X8" s="65">
        <f>VLOOKUP($A8,'Return Data'!$B$7:$R$2292,14,0)</f>
        <v>3.8239000000000001</v>
      </c>
      <c r="Y8" s="66">
        <f t="shared" ref="Y8:Y32" si="9">RANK(X8,X$8:X$37,0)</f>
        <v>6</v>
      </c>
      <c r="Z8" s="65">
        <f>VLOOKUP($A8,'Return Data'!$B$7:$R$2292,16,0)</f>
        <v>4.0659000000000001</v>
      </c>
      <c r="AA8" s="67">
        <f t="shared" ref="AA8:AA35" si="10">RANK(Z8,Z$8:Z$37,0)</f>
        <v>5</v>
      </c>
    </row>
    <row r="9" spans="1:27" x14ac:dyDescent="0.3">
      <c r="A9" s="63" t="s">
        <v>1259</v>
      </c>
      <c r="B9" s="64">
        <f>VLOOKUP($A9,'Return Data'!$B$7:$R$2292,3,0)</f>
        <v>44616</v>
      </c>
      <c r="C9" s="65">
        <f>VLOOKUP($A9,'Return Data'!$B$7:$R$2292,4,0)</f>
        <v>1118.2935</v>
      </c>
      <c r="D9" s="65">
        <f>VLOOKUP($A9,'Return Data'!$B$7:$R$2292,5,0)</f>
        <v>3.274</v>
      </c>
      <c r="E9" s="66">
        <f t="shared" si="0"/>
        <v>1</v>
      </c>
      <c r="F9" s="65">
        <f>VLOOKUP($A9,'Return Data'!$B$7:$R$2292,6,0)</f>
        <v>3.3268</v>
      </c>
      <c r="G9" s="66">
        <f t="shared" si="1"/>
        <v>1</v>
      </c>
      <c r="H9" s="65">
        <f>VLOOKUP($A9,'Return Data'!$B$7:$R$2292,7,0)</f>
        <v>3.3290000000000002</v>
      </c>
      <c r="I9" s="66">
        <f t="shared" si="2"/>
        <v>1</v>
      </c>
      <c r="J9" s="65">
        <f>VLOOKUP($A9,'Return Data'!$B$7:$R$2292,8,0)</f>
        <v>3.2677999999999998</v>
      </c>
      <c r="K9" s="66">
        <f t="shared" si="3"/>
        <v>2</v>
      </c>
      <c r="L9" s="65">
        <f>VLOOKUP($A9,'Return Data'!$B$7:$R$2292,9,0)</f>
        <v>3.3285999999999998</v>
      </c>
      <c r="M9" s="66">
        <f t="shared" si="4"/>
        <v>6</v>
      </c>
      <c r="N9" s="65">
        <f>VLOOKUP($A9,'Return Data'!$B$7:$R$2292,10,0)</f>
        <v>3.3797999999999999</v>
      </c>
      <c r="O9" s="66">
        <f t="shared" si="5"/>
        <v>4</v>
      </c>
      <c r="P9" s="65">
        <f>VLOOKUP($A9,'Return Data'!$B$7:$R$2292,11,0)</f>
        <v>3.2766000000000002</v>
      </c>
      <c r="Q9" s="66">
        <f>RANK(P9,P$8:P$37,0)</f>
        <v>3</v>
      </c>
      <c r="R9" s="65">
        <f>VLOOKUP($A9,'Return Data'!$B$7:$R$2292,12,0)</f>
        <v>3.2307000000000001</v>
      </c>
      <c r="S9" s="66">
        <f t="shared" si="6"/>
        <v>4</v>
      </c>
      <c r="T9" s="65">
        <f>VLOOKUP($A9,'Return Data'!$B$7:$R$2292,13,0)</f>
        <v>3.2259000000000002</v>
      </c>
      <c r="U9" s="66">
        <f t="shared" si="7"/>
        <v>3</v>
      </c>
      <c r="V9" s="65">
        <f>VLOOKUP($A9,'Return Data'!$B$7:$R$2292,17,0)</f>
        <v>3.1547999999999998</v>
      </c>
      <c r="W9" s="66">
        <f t="shared" si="8"/>
        <v>7</v>
      </c>
      <c r="X9" s="65"/>
      <c r="Y9" s="66"/>
      <c r="Z9" s="65">
        <f>VLOOKUP($A9,'Return Data'!$B$7:$R$2292,16,0)</f>
        <v>3.8618000000000001</v>
      </c>
      <c r="AA9" s="67">
        <f t="shared" si="10"/>
        <v>12</v>
      </c>
    </row>
    <row r="10" spans="1:27" x14ac:dyDescent="0.3">
      <c r="A10" s="63" t="s">
        <v>1261</v>
      </c>
      <c r="B10" s="64">
        <f>VLOOKUP($A10,'Return Data'!$B$7:$R$2292,3,0)</f>
        <v>44616</v>
      </c>
      <c r="C10" s="65">
        <f>VLOOKUP($A10,'Return Data'!$B$7:$R$2292,4,0)</f>
        <v>1111.0847000000001</v>
      </c>
      <c r="D10" s="65">
        <f>VLOOKUP($A10,'Return Data'!$B$7:$R$2292,5,0)</f>
        <v>3.1703999999999999</v>
      </c>
      <c r="E10" s="66">
        <f t="shared" si="0"/>
        <v>14</v>
      </c>
      <c r="F10" s="65">
        <f>VLOOKUP($A10,'Return Data'!$B$7:$R$2292,6,0)</f>
        <v>3.2082000000000002</v>
      </c>
      <c r="G10" s="66">
        <f t="shared" si="1"/>
        <v>14</v>
      </c>
      <c r="H10" s="65">
        <f>VLOOKUP($A10,'Return Data'!$B$7:$R$2292,7,0)</f>
        <v>3.2330999999999999</v>
      </c>
      <c r="I10" s="66">
        <f t="shared" si="2"/>
        <v>13</v>
      </c>
      <c r="J10" s="65">
        <f>VLOOKUP($A10,'Return Data'!$B$7:$R$2292,8,0)</f>
        <v>3.2302</v>
      </c>
      <c r="K10" s="66">
        <f t="shared" si="3"/>
        <v>6</v>
      </c>
      <c r="L10" s="65">
        <f>VLOOKUP($A10,'Return Data'!$B$7:$R$2292,9,0)</f>
        <v>3.2989000000000002</v>
      </c>
      <c r="M10" s="66">
        <f t="shared" si="4"/>
        <v>7</v>
      </c>
      <c r="N10" s="65">
        <f>VLOOKUP($A10,'Return Data'!$B$7:$R$2292,10,0)</f>
        <v>3.3216999999999999</v>
      </c>
      <c r="O10" s="66">
        <f t="shared" si="5"/>
        <v>13</v>
      </c>
      <c r="P10" s="65">
        <f>VLOOKUP($A10,'Return Data'!$B$7:$R$2292,11,0)</f>
        <v>3.2334999999999998</v>
      </c>
      <c r="Q10" s="66">
        <f>RANK(P10,P$8:P$37,0)</f>
        <v>11</v>
      </c>
      <c r="R10" s="65">
        <f>VLOOKUP($A10,'Return Data'!$B$7:$R$2292,12,0)</f>
        <v>3.2082000000000002</v>
      </c>
      <c r="S10" s="66">
        <f t="shared" si="6"/>
        <v>8</v>
      </c>
      <c r="T10" s="65">
        <f>VLOOKUP($A10,'Return Data'!$B$7:$R$2292,13,0)</f>
        <v>3.2037</v>
      </c>
      <c r="U10" s="66">
        <f t="shared" si="7"/>
        <v>8</v>
      </c>
      <c r="V10" s="65">
        <f>VLOOKUP($A10,'Return Data'!$B$7:$R$2292,17,0)</f>
        <v>3.1600999999999999</v>
      </c>
      <c r="W10" s="66">
        <f t="shared" si="8"/>
        <v>6</v>
      </c>
      <c r="X10" s="65"/>
      <c r="Y10" s="66"/>
      <c r="Z10" s="65">
        <f>VLOOKUP($A10,'Return Data'!$B$7:$R$2292,16,0)</f>
        <v>3.7747000000000002</v>
      </c>
      <c r="AA10" s="67">
        <f t="shared" si="10"/>
        <v>13</v>
      </c>
    </row>
    <row r="11" spans="1:27" x14ac:dyDescent="0.3">
      <c r="A11" s="63" t="s">
        <v>1263</v>
      </c>
      <c r="B11" s="64">
        <f>VLOOKUP($A11,'Return Data'!$B$7:$R$2292,3,0)</f>
        <v>44616</v>
      </c>
      <c r="C11" s="65">
        <f>VLOOKUP($A11,'Return Data'!$B$7:$R$2292,4,0)</f>
        <v>1111.7261000000001</v>
      </c>
      <c r="D11" s="65">
        <f>VLOOKUP($A11,'Return Data'!$B$7:$R$2292,5,0)</f>
        <v>3.1291000000000002</v>
      </c>
      <c r="E11" s="66">
        <f t="shared" si="0"/>
        <v>24</v>
      </c>
      <c r="F11" s="65">
        <f>VLOOKUP($A11,'Return Data'!$B$7:$R$2292,6,0)</f>
        <v>3.1745999999999999</v>
      </c>
      <c r="G11" s="66">
        <f t="shared" si="1"/>
        <v>23</v>
      </c>
      <c r="H11" s="65">
        <f>VLOOKUP($A11,'Return Data'!$B$7:$R$2292,7,0)</f>
        <v>3.1758000000000002</v>
      </c>
      <c r="I11" s="66">
        <f t="shared" si="2"/>
        <v>24</v>
      </c>
      <c r="J11" s="65">
        <f>VLOOKUP($A11,'Return Data'!$B$7:$R$2292,8,0)</f>
        <v>3.1286</v>
      </c>
      <c r="K11" s="66">
        <f t="shared" si="3"/>
        <v>26</v>
      </c>
      <c r="L11" s="65">
        <f>VLOOKUP($A11,'Return Data'!$B$7:$R$2292,9,0)</f>
        <v>3.2284999999999999</v>
      </c>
      <c r="M11" s="66">
        <f t="shared" si="4"/>
        <v>24</v>
      </c>
      <c r="N11" s="65">
        <f>VLOOKUP($A11,'Return Data'!$B$7:$R$2292,10,0)</f>
        <v>3.2801</v>
      </c>
      <c r="O11" s="66">
        <f t="shared" si="5"/>
        <v>24</v>
      </c>
      <c r="P11" s="65">
        <f>VLOOKUP($A11,'Return Data'!$B$7:$R$2292,11,0)</f>
        <v>3.1968999999999999</v>
      </c>
      <c r="Q11" s="66">
        <f>RANK(P11,P$8:P$37,0)</f>
        <v>24</v>
      </c>
      <c r="R11" s="65">
        <f>VLOOKUP($A11,'Return Data'!$B$7:$R$2292,12,0)</f>
        <v>3.1585999999999999</v>
      </c>
      <c r="S11" s="66">
        <f t="shared" si="6"/>
        <v>22</v>
      </c>
      <c r="T11" s="65">
        <f>VLOOKUP($A11,'Return Data'!$B$7:$R$2292,13,0)</f>
        <v>3.1469999999999998</v>
      </c>
      <c r="U11" s="66">
        <f t="shared" si="7"/>
        <v>24</v>
      </c>
      <c r="V11" s="65">
        <f>VLOOKUP($A11,'Return Data'!$B$7:$R$2292,17,0)</f>
        <v>3.1053999999999999</v>
      </c>
      <c r="W11" s="66">
        <f t="shared" si="8"/>
        <v>12</v>
      </c>
      <c r="X11" s="65"/>
      <c r="Y11" s="66"/>
      <c r="Z11" s="65">
        <f>VLOOKUP($A11,'Return Data'!$B$7:$R$2292,16,0)</f>
        <v>3.7462</v>
      </c>
      <c r="AA11" s="67">
        <f t="shared" si="10"/>
        <v>15</v>
      </c>
    </row>
    <row r="12" spans="1:27" x14ac:dyDescent="0.3">
      <c r="A12" s="63" t="s">
        <v>1265</v>
      </c>
      <c r="B12" s="64">
        <f>VLOOKUP($A12,'Return Data'!$B$7:$R$2292,3,0)</f>
        <v>44616</v>
      </c>
      <c r="C12" s="65">
        <f>VLOOKUP($A12,'Return Data'!$B$7:$R$2292,4,0)</f>
        <v>1070.6396999999999</v>
      </c>
      <c r="D12" s="65">
        <f>VLOOKUP($A12,'Return Data'!$B$7:$R$2292,5,0)</f>
        <v>3.2322000000000002</v>
      </c>
      <c r="E12" s="66">
        <f t="shared" si="0"/>
        <v>5</v>
      </c>
      <c r="F12" s="65">
        <f>VLOOKUP($A12,'Return Data'!$B$7:$R$2292,6,0)</f>
        <v>3.0588000000000002</v>
      </c>
      <c r="G12" s="66">
        <f t="shared" si="1"/>
        <v>29</v>
      </c>
      <c r="H12" s="65">
        <f>VLOOKUP($A12,'Return Data'!$B$7:$R$2292,7,0)</f>
        <v>3.2315</v>
      </c>
      <c r="I12" s="66">
        <f t="shared" si="2"/>
        <v>15</v>
      </c>
      <c r="J12" s="65">
        <f>VLOOKUP($A12,'Return Data'!$B$7:$R$2292,8,0)</f>
        <v>3.2696000000000001</v>
      </c>
      <c r="K12" s="66">
        <f t="shared" si="3"/>
        <v>1</v>
      </c>
      <c r="L12" s="65">
        <f>VLOOKUP($A12,'Return Data'!$B$7:$R$2292,9,0)</f>
        <v>3.4278</v>
      </c>
      <c r="M12" s="66">
        <f t="shared" si="4"/>
        <v>1</v>
      </c>
      <c r="N12" s="65">
        <f>VLOOKUP($A12,'Return Data'!$B$7:$R$2292,10,0)</f>
        <v>3.4927999999999999</v>
      </c>
      <c r="O12" s="66">
        <f t="shared" si="5"/>
        <v>1</v>
      </c>
      <c r="P12" s="65">
        <f>VLOOKUP($A12,'Return Data'!$B$7:$R$2292,11,0)</f>
        <v>3.3811</v>
      </c>
      <c r="Q12" s="66">
        <f t="shared" ref="Q12:Q37" si="11">RANK(P12,P$8:P$37,0)</f>
        <v>1</v>
      </c>
      <c r="R12" s="65">
        <f>VLOOKUP($A12,'Return Data'!$B$7:$R$2292,12,0)</f>
        <v>3.3064</v>
      </c>
      <c r="S12" s="66">
        <f t="shared" si="6"/>
        <v>1</v>
      </c>
      <c r="T12" s="65">
        <f>VLOOKUP($A12,'Return Data'!$B$7:$R$2292,13,0)</f>
        <v>3.2782</v>
      </c>
      <c r="U12" s="66">
        <f t="shared" si="7"/>
        <v>1</v>
      </c>
      <c r="V12" s="65"/>
      <c r="W12" s="66"/>
      <c r="X12" s="65"/>
      <c r="Y12" s="66"/>
      <c r="Z12" s="65">
        <f>VLOOKUP($A12,'Return Data'!$B$7:$R$2292,16,0)</f>
        <v>3.3351000000000002</v>
      </c>
      <c r="AA12" s="67">
        <f t="shared" si="10"/>
        <v>27</v>
      </c>
    </row>
    <row r="13" spans="1:27" x14ac:dyDescent="0.3">
      <c r="A13" s="63" t="s">
        <v>1267</v>
      </c>
      <c r="B13" s="64">
        <f>VLOOKUP($A13,'Return Data'!$B$7:$R$2292,3,0)</f>
        <v>44616</v>
      </c>
      <c r="C13" s="65">
        <f>VLOOKUP($A13,'Return Data'!$B$7:$R$2292,4,0)</f>
        <v>1096.2646999999999</v>
      </c>
      <c r="D13" s="65">
        <f>VLOOKUP($A13,'Return Data'!$B$7:$R$2292,5,0)</f>
        <v>3.1899000000000002</v>
      </c>
      <c r="E13" s="66">
        <f t="shared" si="0"/>
        <v>9</v>
      </c>
      <c r="F13" s="65">
        <f>VLOOKUP($A13,'Return Data'!$B$7:$R$2292,6,0)</f>
        <v>3.2538</v>
      </c>
      <c r="G13" s="66">
        <f t="shared" si="1"/>
        <v>7</v>
      </c>
      <c r="H13" s="65">
        <f>VLOOKUP($A13,'Return Data'!$B$7:$R$2292,7,0)</f>
        <v>3.2511000000000001</v>
      </c>
      <c r="I13" s="66">
        <f t="shared" si="2"/>
        <v>7</v>
      </c>
      <c r="J13" s="65">
        <f>VLOOKUP($A13,'Return Data'!$B$7:$R$2292,8,0)</f>
        <v>3.2233999999999998</v>
      </c>
      <c r="K13" s="66">
        <f t="shared" si="3"/>
        <v>7</v>
      </c>
      <c r="L13" s="65">
        <f>VLOOKUP($A13,'Return Data'!$B$7:$R$2292,9,0)</f>
        <v>3.3451</v>
      </c>
      <c r="M13" s="66">
        <f t="shared" si="4"/>
        <v>5</v>
      </c>
      <c r="N13" s="65">
        <f>VLOOKUP($A13,'Return Data'!$B$7:$R$2292,10,0)</f>
        <v>3.3580999999999999</v>
      </c>
      <c r="O13" s="66">
        <f t="shared" si="5"/>
        <v>6</v>
      </c>
      <c r="P13" s="65">
        <f>VLOOKUP($A13,'Return Data'!$B$7:$R$2292,11,0)</f>
        <v>3.2696000000000001</v>
      </c>
      <c r="Q13" s="66">
        <f t="shared" si="11"/>
        <v>4</v>
      </c>
      <c r="R13" s="65">
        <f>VLOOKUP($A13,'Return Data'!$B$7:$R$2292,12,0)</f>
        <v>3.2284999999999999</v>
      </c>
      <c r="S13" s="66">
        <f t="shared" si="6"/>
        <v>5</v>
      </c>
      <c r="T13" s="65">
        <f>VLOOKUP($A13,'Return Data'!$B$7:$R$2292,13,0)</f>
        <v>3.2223999999999999</v>
      </c>
      <c r="U13" s="66">
        <f t="shared" si="7"/>
        <v>5</v>
      </c>
      <c r="V13" s="65">
        <f>VLOOKUP($A13,'Return Data'!$B$7:$R$2292,17,0)</f>
        <v>3.1886999999999999</v>
      </c>
      <c r="W13" s="66">
        <f t="shared" si="8"/>
        <v>3</v>
      </c>
      <c r="X13" s="65"/>
      <c r="Y13" s="66"/>
      <c r="Z13" s="65">
        <f>VLOOKUP($A13,'Return Data'!$B$7:$R$2292,16,0)</f>
        <v>3.6019999999999999</v>
      </c>
      <c r="AA13" s="67">
        <f t="shared" si="10"/>
        <v>20</v>
      </c>
    </row>
    <row r="14" spans="1:27" x14ac:dyDescent="0.3">
      <c r="A14" s="63" t="s">
        <v>1269</v>
      </c>
      <c r="B14" s="64">
        <f>VLOOKUP($A14,'Return Data'!$B$7:$R$2292,3,0)</f>
        <v>44616</v>
      </c>
      <c r="C14" s="65">
        <f>VLOOKUP($A14,'Return Data'!$B$7:$R$2292,4,0)</f>
        <v>1131.7552000000001</v>
      </c>
      <c r="D14" s="65">
        <f>VLOOKUP($A14,'Return Data'!$B$7:$R$2292,5,0)</f>
        <v>3.1899000000000002</v>
      </c>
      <c r="E14" s="66">
        <f t="shared" si="0"/>
        <v>9</v>
      </c>
      <c r="F14" s="65">
        <f>VLOOKUP($A14,'Return Data'!$B$7:$R$2292,6,0)</f>
        <v>3.2387999999999999</v>
      </c>
      <c r="G14" s="66">
        <f t="shared" si="1"/>
        <v>8</v>
      </c>
      <c r="H14" s="65">
        <f>VLOOKUP($A14,'Return Data'!$B$7:$R$2292,7,0)</f>
        <v>3.2408999999999999</v>
      </c>
      <c r="I14" s="66">
        <f t="shared" si="2"/>
        <v>8</v>
      </c>
      <c r="J14" s="65">
        <f>VLOOKUP($A14,'Return Data'!$B$7:$R$2292,8,0)</f>
        <v>3.2033999999999998</v>
      </c>
      <c r="K14" s="66">
        <f t="shared" si="3"/>
        <v>9</v>
      </c>
      <c r="L14" s="65">
        <f>VLOOKUP($A14,'Return Data'!$B$7:$R$2292,9,0)</f>
        <v>3.2755999999999998</v>
      </c>
      <c r="M14" s="66">
        <f t="shared" si="4"/>
        <v>13</v>
      </c>
      <c r="N14" s="65">
        <f>VLOOKUP($A14,'Return Data'!$B$7:$R$2292,10,0)</f>
        <v>3.3289</v>
      </c>
      <c r="O14" s="66">
        <f t="shared" si="5"/>
        <v>10</v>
      </c>
      <c r="P14" s="65">
        <f>VLOOKUP($A14,'Return Data'!$B$7:$R$2292,11,0)</f>
        <v>3.2402000000000002</v>
      </c>
      <c r="Q14" s="66">
        <f t="shared" si="11"/>
        <v>10</v>
      </c>
      <c r="R14" s="65">
        <f>VLOOKUP($A14,'Return Data'!$B$7:$R$2292,12,0)</f>
        <v>3.1999</v>
      </c>
      <c r="S14" s="66">
        <f t="shared" si="6"/>
        <v>10</v>
      </c>
      <c r="T14" s="65">
        <f>VLOOKUP($A14,'Return Data'!$B$7:$R$2292,13,0)</f>
        <v>3.1804000000000001</v>
      </c>
      <c r="U14" s="66">
        <f t="shared" si="7"/>
        <v>11</v>
      </c>
      <c r="V14" s="65">
        <f>VLOOKUP($A14,'Return Data'!$B$7:$R$2292,17,0)</f>
        <v>3.1770999999999998</v>
      </c>
      <c r="W14" s="66">
        <f t="shared" si="8"/>
        <v>5</v>
      </c>
      <c r="X14" s="65">
        <f>VLOOKUP($A14,'Return Data'!$B$7:$R$2292,14,0)</f>
        <v>3.9270999999999998</v>
      </c>
      <c r="Y14" s="66">
        <f t="shared" si="9"/>
        <v>1</v>
      </c>
      <c r="Z14" s="65">
        <f>VLOOKUP($A14,'Return Data'!$B$7:$R$2292,16,0)</f>
        <v>4.0293000000000001</v>
      </c>
      <c r="AA14" s="67">
        <f t="shared" si="10"/>
        <v>7</v>
      </c>
    </row>
    <row r="15" spans="1:27" x14ac:dyDescent="0.3">
      <c r="A15" s="63" t="s">
        <v>1271</v>
      </c>
      <c r="B15" s="64">
        <f>VLOOKUP($A15,'Return Data'!$B$7:$R$2292,3,0)</f>
        <v>44616</v>
      </c>
      <c r="C15" s="65">
        <f>VLOOKUP($A15,'Return Data'!$B$7:$R$2292,4,0)</f>
        <v>1096.931</v>
      </c>
      <c r="D15" s="65">
        <f>VLOOKUP($A15,'Return Data'!$B$7:$R$2292,5,0)</f>
        <v>3.1280999999999999</v>
      </c>
      <c r="E15" s="66">
        <f t="shared" si="0"/>
        <v>25</v>
      </c>
      <c r="F15" s="65">
        <f>VLOOKUP($A15,'Return Data'!$B$7:$R$2292,6,0)</f>
        <v>3.1663999999999999</v>
      </c>
      <c r="G15" s="66">
        <f t="shared" si="1"/>
        <v>24</v>
      </c>
      <c r="H15" s="65">
        <f>VLOOKUP($A15,'Return Data'!$B$7:$R$2292,7,0)</f>
        <v>3.1778</v>
      </c>
      <c r="I15" s="66">
        <f t="shared" si="2"/>
        <v>23</v>
      </c>
      <c r="J15" s="65">
        <f>VLOOKUP($A15,'Return Data'!$B$7:$R$2292,8,0)</f>
        <v>3.1332</v>
      </c>
      <c r="K15" s="66">
        <f t="shared" si="3"/>
        <v>25</v>
      </c>
      <c r="L15" s="65">
        <f>VLOOKUP($A15,'Return Data'!$B$7:$R$2292,9,0)</f>
        <v>3.2248999999999999</v>
      </c>
      <c r="M15" s="66">
        <f t="shared" si="4"/>
        <v>26</v>
      </c>
      <c r="N15" s="65">
        <f>VLOOKUP($A15,'Return Data'!$B$7:$R$2292,10,0)</f>
        <v>3.2839</v>
      </c>
      <c r="O15" s="66">
        <f t="shared" si="5"/>
        <v>23</v>
      </c>
      <c r="P15" s="65">
        <f>VLOOKUP($A15,'Return Data'!$B$7:$R$2292,11,0)</f>
        <v>3.2044999999999999</v>
      </c>
      <c r="Q15" s="66">
        <f t="shared" si="11"/>
        <v>19</v>
      </c>
      <c r="R15" s="65">
        <f>VLOOKUP($A15,'Return Data'!$B$7:$R$2292,12,0)</f>
        <v>3.1655000000000002</v>
      </c>
      <c r="S15" s="66">
        <f t="shared" si="6"/>
        <v>20</v>
      </c>
      <c r="T15" s="65">
        <f>VLOOKUP($A15,'Return Data'!$B$7:$R$2292,13,0)</f>
        <v>3.1589999999999998</v>
      </c>
      <c r="U15" s="66">
        <f t="shared" si="7"/>
        <v>19</v>
      </c>
      <c r="V15" s="65">
        <f>VLOOKUP($A15,'Return Data'!$B$7:$R$2292,17,0)</f>
        <v>3.1989999999999998</v>
      </c>
      <c r="W15" s="66">
        <f t="shared" si="8"/>
        <v>2</v>
      </c>
      <c r="X15" s="65"/>
      <c r="Y15" s="66"/>
      <c r="Z15" s="65">
        <f>VLOOKUP($A15,'Return Data'!$B$7:$R$2292,16,0)</f>
        <v>3.6280000000000001</v>
      </c>
      <c r="AA15" s="67">
        <f t="shared" si="10"/>
        <v>19</v>
      </c>
    </row>
    <row r="16" spans="1:27" x14ac:dyDescent="0.3">
      <c r="A16" s="63" t="s">
        <v>1272</v>
      </c>
      <c r="B16" s="64">
        <f>VLOOKUP($A16,'Return Data'!$B$7:$R$2292,3,0)</f>
        <v>44616</v>
      </c>
      <c r="C16" s="65">
        <f>VLOOKUP($A16,'Return Data'!$B$7:$R$2292,4,0)</f>
        <v>1105.0658000000001</v>
      </c>
      <c r="D16" s="65">
        <f>VLOOKUP($A16,'Return Data'!$B$7:$R$2292,5,0)</f>
        <v>3.1480000000000001</v>
      </c>
      <c r="E16" s="66">
        <f t="shared" si="0"/>
        <v>20</v>
      </c>
      <c r="F16" s="65">
        <f>VLOOKUP($A16,'Return Data'!$B$7:$R$2292,6,0)</f>
        <v>3.1827000000000001</v>
      </c>
      <c r="G16" s="66">
        <f t="shared" si="1"/>
        <v>20</v>
      </c>
      <c r="H16" s="65">
        <f>VLOOKUP($A16,'Return Data'!$B$7:$R$2292,7,0)</f>
        <v>3.1949999999999998</v>
      </c>
      <c r="I16" s="66">
        <f t="shared" si="2"/>
        <v>18</v>
      </c>
      <c r="J16" s="65">
        <f>VLOOKUP($A16,'Return Data'!$B$7:$R$2292,8,0)</f>
        <v>3.1634000000000002</v>
      </c>
      <c r="K16" s="66">
        <f t="shared" si="3"/>
        <v>19</v>
      </c>
      <c r="L16" s="65">
        <f>VLOOKUP($A16,'Return Data'!$B$7:$R$2292,9,0)</f>
        <v>3.2364000000000002</v>
      </c>
      <c r="M16" s="66">
        <f t="shared" si="4"/>
        <v>23</v>
      </c>
      <c r="N16" s="65">
        <f>VLOOKUP($A16,'Return Data'!$B$7:$R$2292,10,0)</f>
        <v>3.2932999999999999</v>
      </c>
      <c r="O16" s="66">
        <f t="shared" si="5"/>
        <v>22</v>
      </c>
      <c r="P16" s="65">
        <f>VLOOKUP($A16,'Return Data'!$B$7:$R$2292,11,0)</f>
        <v>3.2086999999999999</v>
      </c>
      <c r="Q16" s="66">
        <f t="shared" si="11"/>
        <v>16</v>
      </c>
      <c r="R16" s="65">
        <f>VLOOKUP($A16,'Return Data'!$B$7:$R$2292,12,0)</f>
        <v>3.1707000000000001</v>
      </c>
      <c r="S16" s="66">
        <f t="shared" si="6"/>
        <v>16</v>
      </c>
      <c r="T16" s="65">
        <f>VLOOKUP($A16,'Return Data'!$B$7:$R$2292,13,0)</f>
        <v>3.1598999999999999</v>
      </c>
      <c r="U16" s="66">
        <f t="shared" si="7"/>
        <v>18</v>
      </c>
      <c r="V16" s="65">
        <f>VLOOKUP($A16,'Return Data'!$B$7:$R$2292,17,0)</f>
        <v>3.0409000000000002</v>
      </c>
      <c r="W16" s="66">
        <f t="shared" si="8"/>
        <v>26</v>
      </c>
      <c r="X16" s="65"/>
      <c r="Y16" s="66"/>
      <c r="Z16" s="65">
        <f>VLOOKUP($A16,'Return Data'!$B$7:$R$2292,16,0)</f>
        <v>3.6288</v>
      </c>
      <c r="AA16" s="67">
        <f t="shared" si="10"/>
        <v>18</v>
      </c>
    </row>
    <row r="17" spans="1:27" x14ac:dyDescent="0.3">
      <c r="A17" s="63" t="s">
        <v>1274</v>
      </c>
      <c r="B17" s="64">
        <f>VLOOKUP($A17,'Return Data'!$B$7:$R$2292,3,0)</f>
        <v>44616</v>
      </c>
      <c r="C17" s="65">
        <f>VLOOKUP($A17,'Return Data'!$B$7:$R$2292,4,0)</f>
        <v>3126.4567000000002</v>
      </c>
      <c r="D17" s="65">
        <f>VLOOKUP($A17,'Return Data'!$B$7:$R$2292,5,0)</f>
        <v>3.1349</v>
      </c>
      <c r="E17" s="66">
        <f t="shared" si="0"/>
        <v>22</v>
      </c>
      <c r="F17" s="65">
        <f>VLOOKUP($A17,'Return Data'!$B$7:$R$2292,6,0)</f>
        <v>3.1553</v>
      </c>
      <c r="G17" s="66">
        <f t="shared" si="1"/>
        <v>25</v>
      </c>
      <c r="H17" s="65">
        <f>VLOOKUP($A17,'Return Data'!$B$7:$R$2292,7,0)</f>
        <v>3.1448999999999998</v>
      </c>
      <c r="I17" s="66">
        <f t="shared" si="2"/>
        <v>27</v>
      </c>
      <c r="J17" s="65">
        <f>VLOOKUP($A17,'Return Data'!$B$7:$R$2292,8,0)</f>
        <v>3.1153</v>
      </c>
      <c r="K17" s="66">
        <f t="shared" si="3"/>
        <v>27</v>
      </c>
      <c r="L17" s="65">
        <f>VLOOKUP($A17,'Return Data'!$B$7:$R$2292,9,0)</f>
        <v>3.1991000000000001</v>
      </c>
      <c r="M17" s="66">
        <f t="shared" si="4"/>
        <v>27</v>
      </c>
      <c r="N17" s="65">
        <f>VLOOKUP($A17,'Return Data'!$B$7:$R$2292,10,0)</f>
        <v>3.2608000000000001</v>
      </c>
      <c r="O17" s="66">
        <f t="shared" si="5"/>
        <v>26</v>
      </c>
      <c r="P17" s="65">
        <f>VLOOKUP($A17,'Return Data'!$B$7:$R$2292,11,0)</f>
        <v>3.1766000000000001</v>
      </c>
      <c r="Q17" s="66">
        <f t="shared" si="11"/>
        <v>26</v>
      </c>
      <c r="R17" s="65">
        <f>VLOOKUP($A17,'Return Data'!$B$7:$R$2292,12,0)</f>
        <v>3.1393</v>
      </c>
      <c r="S17" s="66">
        <f t="shared" si="6"/>
        <v>26</v>
      </c>
      <c r="T17" s="65">
        <f>VLOOKUP($A17,'Return Data'!$B$7:$R$2292,13,0)</f>
        <v>3.1320999999999999</v>
      </c>
      <c r="U17" s="66">
        <f t="shared" si="7"/>
        <v>26</v>
      </c>
      <c r="V17" s="65">
        <f>VLOOKUP($A17,'Return Data'!$B$7:$R$2292,17,0)</f>
        <v>3.0455999999999999</v>
      </c>
      <c r="W17" s="66">
        <f t="shared" si="8"/>
        <v>24</v>
      </c>
      <c r="X17" s="65">
        <f>VLOOKUP($A17,'Return Data'!$B$7:$R$2292,14,0)</f>
        <v>3.7959999999999998</v>
      </c>
      <c r="Y17" s="66">
        <f t="shared" si="9"/>
        <v>9</v>
      </c>
      <c r="Z17" s="65">
        <f>VLOOKUP($A17,'Return Data'!$B$7:$R$2292,16,0)</f>
        <v>5.8460999999999999</v>
      </c>
      <c r="AA17" s="67">
        <f t="shared" si="10"/>
        <v>4</v>
      </c>
    </row>
    <row r="18" spans="1:27" x14ac:dyDescent="0.3">
      <c r="A18" s="63" t="s">
        <v>1277</v>
      </c>
      <c r="B18" s="64">
        <f>VLOOKUP($A18,'Return Data'!$B$7:$R$2292,3,0)</f>
        <v>44616</v>
      </c>
      <c r="C18" s="65">
        <f>VLOOKUP($A18,'Return Data'!$B$7:$R$2292,4,0)</f>
        <v>1103.8814</v>
      </c>
      <c r="D18" s="65">
        <f>VLOOKUP($A18,'Return Data'!$B$7:$R$2292,5,0)</f>
        <v>3.2605</v>
      </c>
      <c r="E18" s="66">
        <f t="shared" si="0"/>
        <v>2</v>
      </c>
      <c r="F18" s="65">
        <f>VLOOKUP($A18,'Return Data'!$B$7:$R$2292,6,0)</f>
        <v>3.2566999999999999</v>
      </c>
      <c r="G18" s="66">
        <f t="shared" si="1"/>
        <v>6</v>
      </c>
      <c r="H18" s="65">
        <f>VLOOKUP($A18,'Return Data'!$B$7:$R$2292,7,0)</f>
        <v>3.2363</v>
      </c>
      <c r="I18" s="66">
        <f t="shared" si="2"/>
        <v>10</v>
      </c>
      <c r="J18" s="65">
        <f>VLOOKUP($A18,'Return Data'!$B$7:$R$2292,8,0)</f>
        <v>3.1720000000000002</v>
      </c>
      <c r="K18" s="66">
        <f t="shared" si="3"/>
        <v>18</v>
      </c>
      <c r="L18" s="65">
        <f>VLOOKUP($A18,'Return Data'!$B$7:$R$2292,9,0)</f>
        <v>3.2892000000000001</v>
      </c>
      <c r="M18" s="66">
        <f t="shared" si="4"/>
        <v>10</v>
      </c>
      <c r="N18" s="65">
        <f>VLOOKUP($A18,'Return Data'!$B$7:$R$2292,10,0)</f>
        <v>3.3184999999999998</v>
      </c>
      <c r="O18" s="66">
        <f t="shared" si="5"/>
        <v>14</v>
      </c>
      <c r="P18" s="65">
        <f>VLOOKUP($A18,'Return Data'!$B$7:$R$2292,11,0)</f>
        <v>3.2208000000000001</v>
      </c>
      <c r="Q18" s="66">
        <f t="shared" si="11"/>
        <v>14</v>
      </c>
      <c r="R18" s="65">
        <f>VLOOKUP($A18,'Return Data'!$B$7:$R$2292,12,0)</f>
        <v>3.1825000000000001</v>
      </c>
      <c r="S18" s="66">
        <f t="shared" si="6"/>
        <v>12</v>
      </c>
      <c r="T18" s="65">
        <f>VLOOKUP($A18,'Return Data'!$B$7:$R$2292,13,0)</f>
        <v>3.1699000000000002</v>
      </c>
      <c r="U18" s="66">
        <f t="shared" si="7"/>
        <v>13</v>
      </c>
      <c r="V18" s="65">
        <f>VLOOKUP($A18,'Return Data'!$B$7:$R$2292,17,0)</f>
        <v>3.0952000000000002</v>
      </c>
      <c r="W18" s="66">
        <f t="shared" si="8"/>
        <v>15</v>
      </c>
      <c r="X18" s="65"/>
      <c r="Y18" s="66"/>
      <c r="Z18" s="65">
        <f>VLOOKUP($A18,'Return Data'!$B$7:$R$2292,16,0)</f>
        <v>3.6339999999999999</v>
      </c>
      <c r="AA18" s="67">
        <f t="shared" si="10"/>
        <v>17</v>
      </c>
    </row>
    <row r="19" spans="1:27" x14ac:dyDescent="0.3">
      <c r="A19" s="63" t="s">
        <v>1278</v>
      </c>
      <c r="B19" s="64">
        <f>VLOOKUP($A19,'Return Data'!$B$7:$R$2292,3,0)</f>
        <v>44616</v>
      </c>
      <c r="C19" s="65">
        <f>VLOOKUP($A19,'Return Data'!$B$7:$R$2292,4,0)</f>
        <v>113.8686</v>
      </c>
      <c r="D19" s="65">
        <f>VLOOKUP($A19,'Return Data'!$B$7:$R$2292,5,0)</f>
        <v>3.2057000000000002</v>
      </c>
      <c r="E19" s="66">
        <f t="shared" si="0"/>
        <v>6</v>
      </c>
      <c r="F19" s="65">
        <f>VLOOKUP($A19,'Return Data'!$B$7:$R$2292,6,0)</f>
        <v>3.2277</v>
      </c>
      <c r="G19" s="66">
        <f t="shared" si="1"/>
        <v>11</v>
      </c>
      <c r="H19" s="65">
        <f>VLOOKUP($A19,'Return Data'!$B$7:$R$2292,7,0)</f>
        <v>3.2349000000000001</v>
      </c>
      <c r="I19" s="66">
        <f t="shared" si="2"/>
        <v>11</v>
      </c>
      <c r="J19" s="65">
        <f>VLOOKUP($A19,'Return Data'!$B$7:$R$2292,8,0)</f>
        <v>3.1796000000000002</v>
      </c>
      <c r="K19" s="66">
        <f t="shared" si="3"/>
        <v>17</v>
      </c>
      <c r="L19" s="65">
        <f>VLOOKUP($A19,'Return Data'!$B$7:$R$2292,9,0)</f>
        <v>3.2454000000000001</v>
      </c>
      <c r="M19" s="66">
        <f t="shared" si="4"/>
        <v>20</v>
      </c>
      <c r="N19" s="65">
        <f>VLOOKUP($A19,'Return Data'!$B$7:$R$2292,10,0)</f>
        <v>3.2776000000000001</v>
      </c>
      <c r="O19" s="66">
        <f t="shared" si="5"/>
        <v>25</v>
      </c>
      <c r="P19" s="65">
        <f>VLOOKUP($A19,'Return Data'!$B$7:$R$2292,11,0)</f>
        <v>3.1901000000000002</v>
      </c>
      <c r="Q19" s="66">
        <f t="shared" si="11"/>
        <v>25</v>
      </c>
      <c r="R19" s="65">
        <f>VLOOKUP($A19,'Return Data'!$B$7:$R$2292,12,0)</f>
        <v>3.1492</v>
      </c>
      <c r="S19" s="66">
        <f t="shared" si="6"/>
        <v>25</v>
      </c>
      <c r="T19" s="65">
        <f>VLOOKUP($A19,'Return Data'!$B$7:$R$2292,13,0)</f>
        <v>3.1475</v>
      </c>
      <c r="U19" s="66">
        <f t="shared" si="7"/>
        <v>23</v>
      </c>
      <c r="V19" s="65">
        <f>VLOOKUP($A19,'Return Data'!$B$7:$R$2292,17,0)</f>
        <v>3.0608</v>
      </c>
      <c r="W19" s="66">
        <f t="shared" si="8"/>
        <v>20</v>
      </c>
      <c r="X19" s="65">
        <f>VLOOKUP($A19,'Return Data'!$B$7:$R$2292,14,0)</f>
        <v>3.82</v>
      </c>
      <c r="Y19" s="66">
        <f t="shared" si="9"/>
        <v>7</v>
      </c>
      <c r="Z19" s="65">
        <f>VLOOKUP($A19,'Return Data'!$B$7:$R$2292,16,0)</f>
        <v>4.0347999999999997</v>
      </c>
      <c r="AA19" s="67">
        <f t="shared" si="10"/>
        <v>6</v>
      </c>
    </row>
    <row r="20" spans="1:27" x14ac:dyDescent="0.3">
      <c r="A20" s="63" t="s">
        <v>1281</v>
      </c>
      <c r="B20" s="64">
        <f>VLOOKUP($A20,'Return Data'!$B$7:$R$2292,3,0)</f>
        <v>44616</v>
      </c>
      <c r="C20" s="65">
        <f>VLOOKUP($A20,'Return Data'!$B$7:$R$2292,4,0)</f>
        <v>1126.0762</v>
      </c>
      <c r="D20" s="65">
        <f>VLOOKUP($A20,'Return Data'!$B$7:$R$2292,5,0)</f>
        <v>3.1509</v>
      </c>
      <c r="E20" s="66">
        <f t="shared" si="0"/>
        <v>18</v>
      </c>
      <c r="F20" s="65">
        <f>VLOOKUP($A20,'Return Data'!$B$7:$R$2292,6,0)</f>
        <v>3.1957</v>
      </c>
      <c r="G20" s="66">
        <f t="shared" si="1"/>
        <v>15</v>
      </c>
      <c r="H20" s="65">
        <f>VLOOKUP($A20,'Return Data'!$B$7:$R$2292,7,0)</f>
        <v>3.2336</v>
      </c>
      <c r="I20" s="66">
        <f t="shared" si="2"/>
        <v>12</v>
      </c>
      <c r="J20" s="65">
        <f>VLOOKUP($A20,'Return Data'!$B$7:$R$2292,8,0)</f>
        <v>3.1913</v>
      </c>
      <c r="K20" s="66">
        <f t="shared" si="3"/>
        <v>11</v>
      </c>
      <c r="L20" s="65">
        <f>VLOOKUP($A20,'Return Data'!$B$7:$R$2292,9,0)</f>
        <v>3.2743000000000002</v>
      </c>
      <c r="M20" s="66">
        <f t="shared" si="4"/>
        <v>14</v>
      </c>
      <c r="N20" s="65">
        <f>VLOOKUP($A20,'Return Data'!$B$7:$R$2292,10,0)</f>
        <v>3.3056999999999999</v>
      </c>
      <c r="O20" s="66">
        <f t="shared" si="5"/>
        <v>16</v>
      </c>
      <c r="P20" s="65">
        <f>VLOOKUP($A20,'Return Data'!$B$7:$R$2292,11,0)</f>
        <v>3.2002000000000002</v>
      </c>
      <c r="Q20" s="66">
        <f t="shared" si="11"/>
        <v>21</v>
      </c>
      <c r="R20" s="65">
        <f>VLOOKUP($A20,'Return Data'!$B$7:$R$2292,12,0)</f>
        <v>3.157</v>
      </c>
      <c r="S20" s="66">
        <f t="shared" si="6"/>
        <v>23</v>
      </c>
      <c r="T20" s="65">
        <f>VLOOKUP($A20,'Return Data'!$B$7:$R$2292,13,0)</f>
        <v>3.1476999999999999</v>
      </c>
      <c r="U20" s="66">
        <f t="shared" si="7"/>
        <v>22</v>
      </c>
      <c r="V20" s="65">
        <f>VLOOKUP($A20,'Return Data'!$B$7:$R$2292,17,0)</f>
        <v>3.0428999999999999</v>
      </c>
      <c r="W20" s="66">
        <f t="shared" si="8"/>
        <v>25</v>
      </c>
      <c r="X20" s="65">
        <f>VLOOKUP($A20,'Return Data'!$B$7:$R$2292,14,0)</f>
        <v>3.8104</v>
      </c>
      <c r="Y20" s="66">
        <f t="shared" si="9"/>
        <v>8</v>
      </c>
      <c r="Z20" s="65">
        <f>VLOOKUP($A20,'Return Data'!$B$7:$R$2292,16,0)</f>
        <v>3.8993000000000002</v>
      </c>
      <c r="AA20" s="67">
        <f t="shared" si="10"/>
        <v>11</v>
      </c>
    </row>
    <row r="21" spans="1:27" x14ac:dyDescent="0.3">
      <c r="A21" s="63" t="s">
        <v>1283</v>
      </c>
      <c r="B21" s="64">
        <f>VLOOKUP($A21,'Return Data'!$B$7:$R$2292,3,0)</f>
        <v>44616</v>
      </c>
      <c r="C21" s="65">
        <f>VLOOKUP($A21,'Return Data'!$B$7:$R$2292,4,0)</f>
        <v>1095.0524</v>
      </c>
      <c r="D21" s="65">
        <f>VLOOKUP($A21,'Return Data'!$B$7:$R$2292,5,0)</f>
        <v>3.0533999999999999</v>
      </c>
      <c r="E21" s="66">
        <f t="shared" si="0"/>
        <v>28</v>
      </c>
      <c r="F21" s="65">
        <f>VLOOKUP($A21,'Return Data'!$B$7:$R$2292,6,0)</f>
        <v>3.1006</v>
      </c>
      <c r="G21" s="66">
        <f t="shared" si="1"/>
        <v>27</v>
      </c>
      <c r="H21" s="65">
        <f>VLOOKUP($A21,'Return Data'!$B$7:$R$2292,7,0)</f>
        <v>3.1179000000000001</v>
      </c>
      <c r="I21" s="66">
        <f t="shared" si="2"/>
        <v>29</v>
      </c>
      <c r="J21" s="65">
        <f>VLOOKUP($A21,'Return Data'!$B$7:$R$2292,8,0)</f>
        <v>3.0956999999999999</v>
      </c>
      <c r="K21" s="66">
        <f t="shared" si="3"/>
        <v>28</v>
      </c>
      <c r="L21" s="65">
        <f>VLOOKUP($A21,'Return Data'!$B$7:$R$2292,9,0)</f>
        <v>3.1593</v>
      </c>
      <c r="M21" s="66">
        <f t="shared" si="4"/>
        <v>29</v>
      </c>
      <c r="N21" s="65">
        <f>VLOOKUP($A21,'Return Data'!$B$7:$R$2292,10,0)</f>
        <v>3.2206999999999999</v>
      </c>
      <c r="O21" s="66">
        <f t="shared" si="5"/>
        <v>29</v>
      </c>
      <c r="P21" s="65">
        <f>VLOOKUP($A21,'Return Data'!$B$7:$R$2292,11,0)</f>
        <v>3.1234999999999999</v>
      </c>
      <c r="Q21" s="66">
        <f t="shared" si="11"/>
        <v>29</v>
      </c>
      <c r="R21" s="65">
        <f>VLOOKUP($A21,'Return Data'!$B$7:$R$2292,12,0)</f>
        <v>3.0863999999999998</v>
      </c>
      <c r="S21" s="66">
        <f t="shared" si="6"/>
        <v>29</v>
      </c>
      <c r="T21" s="65">
        <f>VLOOKUP($A21,'Return Data'!$B$7:$R$2292,13,0)</f>
        <v>3.0804999999999998</v>
      </c>
      <c r="U21" s="66">
        <f t="shared" si="7"/>
        <v>29</v>
      </c>
      <c r="V21" s="65">
        <f>VLOOKUP($A21,'Return Data'!$B$7:$R$2292,17,0)</f>
        <v>3.0099</v>
      </c>
      <c r="W21" s="66">
        <f t="shared" si="8"/>
        <v>28</v>
      </c>
      <c r="X21" s="65"/>
      <c r="Y21" s="66"/>
      <c r="Z21" s="65">
        <f>VLOOKUP($A21,'Return Data'!$B$7:$R$2292,16,0)</f>
        <v>3.5051999999999999</v>
      </c>
      <c r="AA21" s="67">
        <f t="shared" si="10"/>
        <v>23</v>
      </c>
    </row>
    <row r="22" spans="1:27" x14ac:dyDescent="0.3">
      <c r="A22" s="63" t="s">
        <v>1285</v>
      </c>
      <c r="B22" s="64">
        <f>VLOOKUP($A22,'Return Data'!$B$7:$R$2292,3,0)</f>
        <v>44616</v>
      </c>
      <c r="C22" s="65">
        <f>VLOOKUP($A22,'Return Data'!$B$7:$R$2292,4,0)</f>
        <v>1069.6364000000001</v>
      </c>
      <c r="D22" s="65">
        <f>VLOOKUP($A22,'Return Data'!$B$7:$R$2292,5,0)</f>
        <v>3.1943000000000001</v>
      </c>
      <c r="E22" s="66">
        <f t="shared" si="0"/>
        <v>7</v>
      </c>
      <c r="F22" s="65">
        <f>VLOOKUP($A22,'Return Data'!$B$7:$R$2292,6,0)</f>
        <v>3.2254999999999998</v>
      </c>
      <c r="G22" s="66">
        <f t="shared" si="1"/>
        <v>12</v>
      </c>
      <c r="H22" s="65">
        <f>VLOOKUP($A22,'Return Data'!$B$7:$R$2292,7,0)</f>
        <v>3.2408000000000001</v>
      </c>
      <c r="I22" s="66">
        <f t="shared" si="2"/>
        <v>9</v>
      </c>
      <c r="J22" s="65">
        <f>VLOOKUP($A22,'Return Data'!$B$7:$R$2292,8,0)</f>
        <v>3.1880999999999999</v>
      </c>
      <c r="K22" s="66">
        <f t="shared" si="3"/>
        <v>13</v>
      </c>
      <c r="L22" s="65">
        <f>VLOOKUP($A22,'Return Data'!$B$7:$R$2292,9,0)</f>
        <v>3.2885</v>
      </c>
      <c r="M22" s="66">
        <f t="shared" si="4"/>
        <v>11</v>
      </c>
      <c r="N22" s="65">
        <f>VLOOKUP($A22,'Return Data'!$B$7:$R$2292,10,0)</f>
        <v>3.3315000000000001</v>
      </c>
      <c r="O22" s="66">
        <f t="shared" si="5"/>
        <v>9</v>
      </c>
      <c r="P22" s="65">
        <f>VLOOKUP($A22,'Return Data'!$B$7:$R$2292,11,0)</f>
        <v>3.2403</v>
      </c>
      <c r="Q22" s="66">
        <f t="shared" si="11"/>
        <v>9</v>
      </c>
      <c r="R22" s="65">
        <f>VLOOKUP($A22,'Return Data'!$B$7:$R$2292,12,0)</f>
        <v>3.1947000000000001</v>
      </c>
      <c r="S22" s="66">
        <f t="shared" si="6"/>
        <v>11</v>
      </c>
      <c r="T22" s="65">
        <f>VLOOKUP($A22,'Return Data'!$B$7:$R$2292,13,0)</f>
        <v>3.1859000000000002</v>
      </c>
      <c r="U22" s="66">
        <f t="shared" si="7"/>
        <v>10</v>
      </c>
      <c r="V22" s="65">
        <f>VLOOKUP($A22,'Return Data'!$B$7:$R$2292,17,0)</f>
        <v>3.0952999999999999</v>
      </c>
      <c r="W22" s="66">
        <f t="shared" si="8"/>
        <v>14</v>
      </c>
      <c r="X22" s="65"/>
      <c r="Y22" s="66"/>
      <c r="Z22" s="65">
        <f>VLOOKUP($A22,'Return Data'!$B$7:$R$2292,16,0)</f>
        <v>3.2086999999999999</v>
      </c>
      <c r="AA22" s="67">
        <f t="shared" si="10"/>
        <v>30</v>
      </c>
    </row>
    <row r="23" spans="1:27" x14ac:dyDescent="0.3">
      <c r="A23" s="63" t="s">
        <v>1287</v>
      </c>
      <c r="B23" s="64">
        <f>VLOOKUP($A23,'Return Data'!$B$7:$R$2292,3,0)</f>
        <v>44616</v>
      </c>
      <c r="C23" s="65">
        <f>VLOOKUP($A23,'Return Data'!$B$7:$R$2292,4,0)</f>
        <v>1078.4802</v>
      </c>
      <c r="D23" s="65">
        <f>VLOOKUP($A23,'Return Data'!$B$7:$R$2292,5,0)</f>
        <v>3.0495999999999999</v>
      </c>
      <c r="E23" s="66">
        <f t="shared" si="0"/>
        <v>29</v>
      </c>
      <c r="F23" s="65">
        <f>VLOOKUP($A23,'Return Data'!$B$7:$R$2292,6,0)</f>
        <v>3.0985999999999998</v>
      </c>
      <c r="G23" s="66">
        <f t="shared" si="1"/>
        <v>28</v>
      </c>
      <c r="H23" s="65">
        <f>VLOOKUP($A23,'Return Data'!$B$7:$R$2292,7,0)</f>
        <v>3.1396999999999999</v>
      </c>
      <c r="I23" s="66">
        <f t="shared" si="2"/>
        <v>28</v>
      </c>
      <c r="J23" s="65">
        <f>VLOOKUP($A23,'Return Data'!$B$7:$R$2292,8,0)</f>
        <v>3.0935999999999999</v>
      </c>
      <c r="K23" s="66">
        <f t="shared" si="3"/>
        <v>29</v>
      </c>
      <c r="L23" s="65">
        <f>VLOOKUP($A23,'Return Data'!$B$7:$R$2292,9,0)</f>
        <v>3.165</v>
      </c>
      <c r="M23" s="66">
        <f t="shared" si="4"/>
        <v>28</v>
      </c>
      <c r="N23" s="65">
        <f>VLOOKUP($A23,'Return Data'!$B$7:$R$2292,10,0)</f>
        <v>3.2526999999999999</v>
      </c>
      <c r="O23" s="66">
        <f t="shared" si="5"/>
        <v>27</v>
      </c>
      <c r="P23" s="65">
        <f>VLOOKUP($A23,'Return Data'!$B$7:$R$2292,11,0)</f>
        <v>3.1486999999999998</v>
      </c>
      <c r="Q23" s="66">
        <f t="shared" si="11"/>
        <v>27</v>
      </c>
      <c r="R23" s="65">
        <f>VLOOKUP($A23,'Return Data'!$B$7:$R$2292,12,0)</f>
        <v>3.1137999999999999</v>
      </c>
      <c r="S23" s="66">
        <f t="shared" si="6"/>
        <v>27</v>
      </c>
      <c r="T23" s="65">
        <f>VLOOKUP($A23,'Return Data'!$B$7:$R$2292,13,0)</f>
        <v>3.0977999999999999</v>
      </c>
      <c r="U23" s="66">
        <f t="shared" si="7"/>
        <v>28</v>
      </c>
      <c r="V23" s="65">
        <f>VLOOKUP($A23,'Return Data'!$B$7:$R$2292,17,0)</f>
        <v>3.024</v>
      </c>
      <c r="W23" s="66">
        <f t="shared" si="8"/>
        <v>27</v>
      </c>
      <c r="X23" s="65"/>
      <c r="Y23" s="66"/>
      <c r="Z23" s="65">
        <f>VLOOKUP($A23,'Return Data'!$B$7:$R$2292,16,0)</f>
        <v>3.2818000000000001</v>
      </c>
      <c r="AA23" s="67">
        <f t="shared" si="10"/>
        <v>29</v>
      </c>
    </row>
    <row r="24" spans="1:27" x14ac:dyDescent="0.3">
      <c r="A24" s="63" t="s">
        <v>1289</v>
      </c>
      <c r="B24" s="64">
        <f>VLOOKUP($A24,'Return Data'!$B$7:$R$2292,3,0)</f>
        <v>44616</v>
      </c>
      <c r="C24" s="65">
        <f>VLOOKUP($A24,'Return Data'!$B$7:$R$2292,4,0)</f>
        <v>1075.3924</v>
      </c>
      <c r="D24" s="65">
        <f>VLOOKUP($A24,'Return Data'!$B$7:$R$2292,5,0)</f>
        <v>3.1568000000000001</v>
      </c>
      <c r="E24" s="66">
        <f t="shared" si="0"/>
        <v>16</v>
      </c>
      <c r="F24" s="65">
        <f>VLOOKUP($A24,'Return Data'!$B$7:$R$2292,6,0)</f>
        <v>3.1766000000000001</v>
      </c>
      <c r="G24" s="66">
        <f t="shared" si="1"/>
        <v>22</v>
      </c>
      <c r="H24" s="65">
        <f>VLOOKUP($A24,'Return Data'!$B$7:$R$2292,7,0)</f>
        <v>3.2298</v>
      </c>
      <c r="I24" s="66">
        <f t="shared" si="2"/>
        <v>16</v>
      </c>
      <c r="J24" s="65">
        <f>VLOOKUP($A24,'Return Data'!$B$7:$R$2292,8,0)</f>
        <v>3.1890000000000001</v>
      </c>
      <c r="K24" s="66">
        <f t="shared" si="3"/>
        <v>12</v>
      </c>
      <c r="L24" s="65">
        <f>VLOOKUP($A24,'Return Data'!$B$7:$R$2292,9,0)</f>
        <v>3.2906</v>
      </c>
      <c r="M24" s="66">
        <f t="shared" si="4"/>
        <v>8</v>
      </c>
      <c r="N24" s="65">
        <f>VLOOKUP($A24,'Return Data'!$B$7:$R$2292,10,0)</f>
        <v>3.3319000000000001</v>
      </c>
      <c r="O24" s="66">
        <f t="shared" si="5"/>
        <v>8</v>
      </c>
      <c r="P24" s="65">
        <f>VLOOKUP($A24,'Return Data'!$B$7:$R$2292,11,0)</f>
        <v>3.2559999999999998</v>
      </c>
      <c r="Q24" s="66">
        <f t="shared" si="11"/>
        <v>7</v>
      </c>
      <c r="R24" s="65">
        <f>VLOOKUP($A24,'Return Data'!$B$7:$R$2292,12,0)</f>
        <v>3.2103000000000002</v>
      </c>
      <c r="S24" s="66">
        <f t="shared" si="6"/>
        <v>7</v>
      </c>
      <c r="T24" s="65">
        <f>VLOOKUP($A24,'Return Data'!$B$7:$R$2292,13,0)</f>
        <v>3.2157</v>
      </c>
      <c r="U24" s="66">
        <f t="shared" si="7"/>
        <v>6</v>
      </c>
      <c r="V24" s="65">
        <f>VLOOKUP($A24,'Return Data'!$B$7:$R$2292,17,0)</f>
        <v>3.1444999999999999</v>
      </c>
      <c r="W24" s="66">
        <f t="shared" si="8"/>
        <v>8</v>
      </c>
      <c r="X24" s="65"/>
      <c r="Y24" s="66"/>
      <c r="Z24" s="65">
        <f>VLOOKUP($A24,'Return Data'!$B$7:$R$2292,16,0)</f>
        <v>3.3129</v>
      </c>
      <c r="AA24" s="67">
        <f t="shared" si="10"/>
        <v>28</v>
      </c>
    </row>
    <row r="25" spans="1:27" x14ac:dyDescent="0.3">
      <c r="A25" s="63" t="s">
        <v>1291</v>
      </c>
      <c r="B25" s="64">
        <f>VLOOKUP($A25,'Return Data'!$B$7:$R$2292,3,0)</f>
        <v>44616</v>
      </c>
      <c r="C25" s="65">
        <f>VLOOKUP($A25,'Return Data'!$B$7:$R$2292,4,0)</f>
        <v>1127.3481999999999</v>
      </c>
      <c r="D25" s="65">
        <f>VLOOKUP($A25,'Return Data'!$B$7:$R$2292,5,0)</f>
        <v>3.1473</v>
      </c>
      <c r="E25" s="66">
        <f t="shared" si="0"/>
        <v>21</v>
      </c>
      <c r="F25" s="65">
        <f>VLOOKUP($A25,'Return Data'!$B$7:$R$2292,6,0)</f>
        <v>3.19</v>
      </c>
      <c r="G25" s="66">
        <f t="shared" si="1"/>
        <v>18</v>
      </c>
      <c r="H25" s="65">
        <f>VLOOKUP($A25,'Return Data'!$B$7:$R$2292,7,0)</f>
        <v>3.1882999999999999</v>
      </c>
      <c r="I25" s="66">
        <f t="shared" si="2"/>
        <v>20</v>
      </c>
      <c r="J25" s="65">
        <f>VLOOKUP($A25,'Return Data'!$B$7:$R$2292,8,0)</f>
        <v>3.1606000000000001</v>
      </c>
      <c r="K25" s="66">
        <f t="shared" si="3"/>
        <v>20</v>
      </c>
      <c r="L25" s="65">
        <f>VLOOKUP($A25,'Return Data'!$B$7:$R$2292,9,0)</f>
        <v>3.2547999999999999</v>
      </c>
      <c r="M25" s="66">
        <f t="shared" si="4"/>
        <v>17</v>
      </c>
      <c r="N25" s="65">
        <f>VLOOKUP($A25,'Return Data'!$B$7:$R$2292,10,0)</f>
        <v>3.2982999999999998</v>
      </c>
      <c r="O25" s="66">
        <f t="shared" si="5"/>
        <v>21</v>
      </c>
      <c r="P25" s="65">
        <f>VLOOKUP($A25,'Return Data'!$B$7:$R$2292,11,0)</f>
        <v>3.1979000000000002</v>
      </c>
      <c r="Q25" s="66">
        <f t="shared" si="11"/>
        <v>22</v>
      </c>
      <c r="R25" s="65">
        <f>VLOOKUP($A25,'Return Data'!$B$7:$R$2292,12,0)</f>
        <v>3.1543999999999999</v>
      </c>
      <c r="S25" s="66">
        <f t="shared" si="6"/>
        <v>24</v>
      </c>
      <c r="T25" s="65">
        <f>VLOOKUP($A25,'Return Data'!$B$7:$R$2292,13,0)</f>
        <v>3.1440999999999999</v>
      </c>
      <c r="U25" s="66">
        <f t="shared" si="7"/>
        <v>25</v>
      </c>
      <c r="V25" s="65">
        <f>VLOOKUP($A25,'Return Data'!$B$7:$R$2292,17,0)</f>
        <v>3.0642999999999998</v>
      </c>
      <c r="W25" s="66">
        <f t="shared" si="8"/>
        <v>18</v>
      </c>
      <c r="X25" s="65">
        <f>VLOOKUP($A25,'Return Data'!$B$7:$R$2292,14,0)</f>
        <v>3.8336999999999999</v>
      </c>
      <c r="Y25" s="66">
        <f t="shared" si="9"/>
        <v>5</v>
      </c>
      <c r="Z25" s="65">
        <f>VLOOKUP($A25,'Return Data'!$B$7:$R$2292,16,0)</f>
        <v>3.9264999999999999</v>
      </c>
      <c r="AA25" s="67">
        <f t="shared" si="10"/>
        <v>10</v>
      </c>
    </row>
    <row r="26" spans="1:27" x14ac:dyDescent="0.3">
      <c r="A26" s="63" t="s">
        <v>1293</v>
      </c>
      <c r="B26" s="64">
        <f>VLOOKUP($A26,'Return Data'!$B$7:$R$2292,3,0)</f>
        <v>44616</v>
      </c>
      <c r="C26" s="65">
        <f>VLOOKUP($A26,'Return Data'!$B$7:$R$2292,4,0)</f>
        <v>2621.57533333333</v>
      </c>
      <c r="D26" s="65">
        <f>VLOOKUP($A26,'Return Data'!$B$7:$R$2292,5,0)</f>
        <v>3.1515</v>
      </c>
      <c r="E26" s="66">
        <f t="shared" si="0"/>
        <v>17</v>
      </c>
      <c r="F26" s="65">
        <f>VLOOKUP($A26,'Return Data'!$B$7:$R$2292,6,0)</f>
        <v>3.1861000000000002</v>
      </c>
      <c r="G26" s="66">
        <f t="shared" si="1"/>
        <v>19</v>
      </c>
      <c r="H26" s="65">
        <f>VLOOKUP($A26,'Return Data'!$B$7:$R$2292,7,0)</f>
        <v>3.1886000000000001</v>
      </c>
      <c r="I26" s="66">
        <f t="shared" si="2"/>
        <v>19</v>
      </c>
      <c r="J26" s="65">
        <f>VLOOKUP($A26,'Return Data'!$B$7:$R$2292,8,0)</f>
        <v>3.1535000000000002</v>
      </c>
      <c r="K26" s="66">
        <f t="shared" si="3"/>
        <v>22</v>
      </c>
      <c r="L26" s="65">
        <f>VLOOKUP($A26,'Return Data'!$B$7:$R$2292,9,0)</f>
        <v>3.238</v>
      </c>
      <c r="M26" s="66">
        <f t="shared" si="4"/>
        <v>22</v>
      </c>
      <c r="N26" s="65">
        <f>VLOOKUP($A26,'Return Data'!$B$7:$R$2292,10,0)</f>
        <v>3.3018999999999998</v>
      </c>
      <c r="O26" s="66">
        <f t="shared" si="5"/>
        <v>20</v>
      </c>
      <c r="P26" s="65">
        <f>VLOOKUP($A26,'Return Data'!$B$7:$R$2292,11,0)</f>
        <v>3.2075999999999998</v>
      </c>
      <c r="Q26" s="66">
        <f t="shared" si="11"/>
        <v>17</v>
      </c>
      <c r="R26" s="65">
        <f>VLOOKUP($A26,'Return Data'!$B$7:$R$2292,12,0)</f>
        <v>3.17</v>
      </c>
      <c r="S26" s="66">
        <f t="shared" si="6"/>
        <v>17</v>
      </c>
      <c r="T26" s="65">
        <f>VLOOKUP($A26,'Return Data'!$B$7:$R$2292,13,0)</f>
        <v>3.1659000000000002</v>
      </c>
      <c r="U26" s="66">
        <f t="shared" si="7"/>
        <v>16</v>
      </c>
      <c r="V26" s="65">
        <f>VLOOKUP($A26,'Return Data'!$B$7:$R$2292,17,0)</f>
        <v>3.0503</v>
      </c>
      <c r="W26" s="66">
        <f t="shared" si="8"/>
        <v>23</v>
      </c>
      <c r="X26" s="65">
        <f>VLOOKUP($A26,'Return Data'!$B$7:$R$2292,14,0)</f>
        <v>3.6031</v>
      </c>
      <c r="Y26" s="66">
        <f t="shared" si="9"/>
        <v>10</v>
      </c>
      <c r="Z26" s="65">
        <f>VLOOKUP($A26,'Return Data'!$B$7:$R$2292,16,0)</f>
        <v>6.5217000000000001</v>
      </c>
      <c r="AA26" s="67">
        <f t="shared" si="10"/>
        <v>2</v>
      </c>
    </row>
    <row r="27" spans="1:27" x14ac:dyDescent="0.3">
      <c r="A27" s="63" t="s">
        <v>1295</v>
      </c>
      <c r="B27" s="64">
        <f>VLOOKUP($A27,'Return Data'!$B$7:$R$2292,3,0)</f>
        <v>44616</v>
      </c>
      <c r="C27" s="65">
        <f>VLOOKUP($A27,'Return Data'!$B$7:$R$2292,4,0)</f>
        <v>1094.6025999999999</v>
      </c>
      <c r="D27" s="65">
        <f>VLOOKUP($A27,'Return Data'!$B$7:$R$2292,5,0)</f>
        <v>3.1347</v>
      </c>
      <c r="E27" s="66">
        <f t="shared" si="0"/>
        <v>23</v>
      </c>
      <c r="F27" s="65">
        <f>VLOOKUP($A27,'Return Data'!$B$7:$R$2292,6,0)</f>
        <v>3.1953</v>
      </c>
      <c r="G27" s="66">
        <f t="shared" si="1"/>
        <v>16</v>
      </c>
      <c r="H27" s="65">
        <f>VLOOKUP($A27,'Return Data'!$B$7:$R$2292,7,0)</f>
        <v>3.1844999999999999</v>
      </c>
      <c r="I27" s="66">
        <f t="shared" si="2"/>
        <v>21</v>
      </c>
      <c r="J27" s="65">
        <f>VLOOKUP($A27,'Return Data'!$B$7:$R$2292,8,0)</f>
        <v>3.181</v>
      </c>
      <c r="K27" s="66">
        <f t="shared" si="3"/>
        <v>16</v>
      </c>
      <c r="L27" s="65">
        <f>VLOOKUP($A27,'Return Data'!$B$7:$R$2292,9,0)</f>
        <v>3.2511000000000001</v>
      </c>
      <c r="M27" s="66">
        <f t="shared" si="4"/>
        <v>19</v>
      </c>
      <c r="N27" s="65">
        <f>VLOOKUP($A27,'Return Data'!$B$7:$R$2292,10,0)</f>
        <v>3.3020999999999998</v>
      </c>
      <c r="O27" s="66">
        <f t="shared" si="5"/>
        <v>18</v>
      </c>
      <c r="P27" s="65">
        <f>VLOOKUP($A27,'Return Data'!$B$7:$R$2292,11,0)</f>
        <v>3.2065000000000001</v>
      </c>
      <c r="Q27" s="66">
        <f t="shared" si="11"/>
        <v>18</v>
      </c>
      <c r="R27" s="65">
        <f>VLOOKUP($A27,'Return Data'!$B$7:$R$2292,12,0)</f>
        <v>3.1682000000000001</v>
      </c>
      <c r="S27" s="66">
        <f t="shared" si="6"/>
        <v>18</v>
      </c>
      <c r="T27" s="65">
        <f>VLOOKUP($A27,'Return Data'!$B$7:$R$2292,13,0)</f>
        <v>3.1547000000000001</v>
      </c>
      <c r="U27" s="66">
        <f t="shared" si="7"/>
        <v>20</v>
      </c>
      <c r="V27" s="65">
        <f>VLOOKUP($A27,'Return Data'!$B$7:$R$2292,17,0)</f>
        <v>3.0632000000000001</v>
      </c>
      <c r="W27" s="66">
        <f t="shared" si="8"/>
        <v>19</v>
      </c>
      <c r="X27" s="65"/>
      <c r="Y27" s="66"/>
      <c r="Z27" s="65">
        <f>VLOOKUP($A27,'Return Data'!$B$7:$R$2292,16,0)</f>
        <v>3.5045999999999999</v>
      </c>
      <c r="AA27" s="67">
        <f t="shared" si="10"/>
        <v>24</v>
      </c>
    </row>
    <row r="28" spans="1:27" x14ac:dyDescent="0.3">
      <c r="A28" s="63" t="s">
        <v>1297</v>
      </c>
      <c r="B28" s="64">
        <f>VLOOKUP($A28,'Return Data'!$B$7:$R$2292,3,0)</f>
        <v>44616</v>
      </c>
      <c r="C28" s="65">
        <f>VLOOKUP($A28,'Return Data'!$B$7:$R$2292,4,0)</f>
        <v>1093.9548</v>
      </c>
      <c r="D28" s="65">
        <f>VLOOKUP($A28,'Return Data'!$B$7:$R$2292,5,0)</f>
        <v>3.1833</v>
      </c>
      <c r="E28" s="66">
        <f t="shared" si="0"/>
        <v>12</v>
      </c>
      <c r="F28" s="65">
        <f>VLOOKUP($A28,'Return Data'!$B$7:$R$2292,6,0)</f>
        <v>3.2650999999999999</v>
      </c>
      <c r="G28" s="66">
        <f t="shared" si="1"/>
        <v>4</v>
      </c>
      <c r="H28" s="65">
        <f>VLOOKUP($A28,'Return Data'!$B$7:$R$2292,7,0)</f>
        <v>3.2585000000000002</v>
      </c>
      <c r="I28" s="66">
        <f t="shared" si="2"/>
        <v>5</v>
      </c>
      <c r="J28" s="65">
        <f>VLOOKUP($A28,'Return Data'!$B$7:$R$2292,8,0)</f>
        <v>3.2334999999999998</v>
      </c>
      <c r="K28" s="66">
        <f t="shared" si="3"/>
        <v>5</v>
      </c>
      <c r="L28" s="65">
        <f>VLOOKUP($A28,'Return Data'!$B$7:$R$2292,9,0)</f>
        <v>3.3494999999999999</v>
      </c>
      <c r="M28" s="66">
        <f t="shared" si="4"/>
        <v>4</v>
      </c>
      <c r="N28" s="65">
        <f>VLOOKUP($A28,'Return Data'!$B$7:$R$2292,10,0)</f>
        <v>3.3714</v>
      </c>
      <c r="O28" s="66">
        <f t="shared" si="5"/>
        <v>5</v>
      </c>
      <c r="P28" s="65">
        <f>VLOOKUP($A28,'Return Data'!$B$7:$R$2292,11,0)</f>
        <v>3.2645</v>
      </c>
      <c r="Q28" s="66">
        <f t="shared" si="11"/>
        <v>6</v>
      </c>
      <c r="R28" s="65">
        <f>VLOOKUP($A28,'Return Data'!$B$7:$R$2292,12,0)</f>
        <v>3.2204000000000002</v>
      </c>
      <c r="S28" s="66">
        <f t="shared" si="6"/>
        <v>6</v>
      </c>
      <c r="T28" s="65">
        <f>VLOOKUP($A28,'Return Data'!$B$7:$R$2292,13,0)</f>
        <v>3.2101000000000002</v>
      </c>
      <c r="U28" s="66">
        <f t="shared" si="7"/>
        <v>7</v>
      </c>
      <c r="V28" s="65">
        <f>VLOOKUP($A28,'Return Data'!$B$7:$R$2292,17,0)</f>
        <v>3.1189</v>
      </c>
      <c r="W28" s="66">
        <f t="shared" si="8"/>
        <v>10</v>
      </c>
      <c r="X28" s="65"/>
      <c r="Y28" s="66"/>
      <c r="Z28" s="65">
        <f>VLOOKUP($A28,'Return Data'!$B$7:$R$2292,16,0)</f>
        <v>3.5217000000000001</v>
      </c>
      <c r="AA28" s="67">
        <f t="shared" si="10"/>
        <v>22</v>
      </c>
    </row>
    <row r="29" spans="1:27" x14ac:dyDescent="0.3">
      <c r="A29" s="63" t="s">
        <v>1299</v>
      </c>
      <c r="B29" s="64">
        <f>VLOOKUP($A29,'Return Data'!$B$7:$R$2292,3,0)</f>
        <v>44616</v>
      </c>
      <c r="C29" s="65">
        <f>VLOOKUP($A29,'Return Data'!$B$7:$R$2292,4,0)</f>
        <v>1083.4417000000001</v>
      </c>
      <c r="D29" s="65">
        <f>VLOOKUP($A29,'Return Data'!$B$7:$R$2292,5,0)</f>
        <v>3.2343999999999999</v>
      </c>
      <c r="E29" s="66">
        <f t="shared" si="0"/>
        <v>4</v>
      </c>
      <c r="F29" s="65">
        <f>VLOOKUP($A29,'Return Data'!$B$7:$R$2292,6,0)</f>
        <v>3.3001999999999998</v>
      </c>
      <c r="G29" s="66">
        <f t="shared" si="1"/>
        <v>2</v>
      </c>
      <c r="H29" s="65">
        <f>VLOOKUP($A29,'Return Data'!$B$7:$R$2292,7,0)</f>
        <v>3.2982999999999998</v>
      </c>
      <c r="I29" s="66">
        <f t="shared" si="2"/>
        <v>3</v>
      </c>
      <c r="J29" s="65">
        <f>VLOOKUP($A29,'Return Data'!$B$7:$R$2292,8,0)</f>
        <v>3.262</v>
      </c>
      <c r="K29" s="66">
        <f t="shared" si="3"/>
        <v>3</v>
      </c>
      <c r="L29" s="65">
        <f>VLOOKUP($A29,'Return Data'!$B$7:$R$2292,9,0)</f>
        <v>3.3635000000000002</v>
      </c>
      <c r="M29" s="66">
        <f t="shared" si="4"/>
        <v>2</v>
      </c>
      <c r="N29" s="65">
        <f>VLOOKUP($A29,'Return Data'!$B$7:$R$2292,10,0)</f>
        <v>3.3812000000000002</v>
      </c>
      <c r="O29" s="66">
        <f t="shared" si="5"/>
        <v>3</v>
      </c>
      <c r="P29" s="65">
        <f>VLOOKUP($A29,'Return Data'!$B$7:$R$2292,11,0)</f>
        <v>3.2688999999999999</v>
      </c>
      <c r="Q29" s="66">
        <f t="shared" si="11"/>
        <v>5</v>
      </c>
      <c r="R29" s="65">
        <f>VLOOKUP($A29,'Return Data'!$B$7:$R$2292,12,0)</f>
        <v>3.2341000000000002</v>
      </c>
      <c r="S29" s="66">
        <f t="shared" si="6"/>
        <v>3</v>
      </c>
      <c r="T29" s="65">
        <f>VLOOKUP($A29,'Return Data'!$B$7:$R$2292,13,0)</f>
        <v>3.2242999999999999</v>
      </c>
      <c r="U29" s="66">
        <f t="shared" si="7"/>
        <v>4</v>
      </c>
      <c r="V29" s="65">
        <f>VLOOKUP($A29,'Return Data'!$B$7:$R$2292,17,0)</f>
        <v>3.1882999999999999</v>
      </c>
      <c r="W29" s="66">
        <f t="shared" si="8"/>
        <v>4</v>
      </c>
      <c r="X29" s="65"/>
      <c r="Y29" s="66"/>
      <c r="Z29" s="65">
        <f>VLOOKUP($A29,'Return Data'!$B$7:$R$2292,16,0)</f>
        <v>3.4477000000000002</v>
      </c>
      <c r="AA29" s="67">
        <f t="shared" si="10"/>
        <v>25</v>
      </c>
    </row>
    <row r="30" spans="1:27" x14ac:dyDescent="0.3">
      <c r="A30" s="63" t="s">
        <v>1301</v>
      </c>
      <c r="B30" s="64">
        <f>VLOOKUP($A30,'Return Data'!$B$7:$R$2292,3,0)</f>
        <v>44616</v>
      </c>
      <c r="C30" s="65">
        <f>VLOOKUP($A30,'Return Data'!$B$7:$R$2292,4,0)</f>
        <v>113.3908</v>
      </c>
      <c r="D30" s="65">
        <f>VLOOKUP($A30,'Return Data'!$B$7:$R$2292,5,0)</f>
        <v>3.1869999999999998</v>
      </c>
      <c r="E30" s="66">
        <f t="shared" si="0"/>
        <v>11</v>
      </c>
      <c r="F30" s="65">
        <f>VLOOKUP($A30,'Return Data'!$B$7:$R$2292,6,0)</f>
        <v>3.2627999999999999</v>
      </c>
      <c r="G30" s="66">
        <f t="shared" si="1"/>
        <v>5</v>
      </c>
      <c r="H30" s="65">
        <f>VLOOKUP($A30,'Return Data'!$B$7:$R$2292,7,0)</f>
        <v>3.2624</v>
      </c>
      <c r="I30" s="66">
        <f t="shared" si="2"/>
        <v>4</v>
      </c>
      <c r="J30" s="65">
        <f>VLOOKUP($A30,'Return Data'!$B$7:$R$2292,8,0)</f>
        <v>3.2067999999999999</v>
      </c>
      <c r="K30" s="66">
        <f t="shared" si="3"/>
        <v>8</v>
      </c>
      <c r="L30" s="65">
        <f>VLOOKUP($A30,'Return Data'!$B$7:$R$2292,9,0)</f>
        <v>3.2904</v>
      </c>
      <c r="M30" s="66">
        <f t="shared" si="4"/>
        <v>9</v>
      </c>
      <c r="N30" s="65">
        <f>VLOOKUP($A30,'Return Data'!$B$7:$R$2292,10,0)</f>
        <v>3.3260000000000001</v>
      </c>
      <c r="O30" s="66">
        <f t="shared" si="5"/>
        <v>12</v>
      </c>
      <c r="P30" s="65">
        <f>VLOOKUP($A30,'Return Data'!$B$7:$R$2292,11,0)</f>
        <v>3.2284999999999999</v>
      </c>
      <c r="Q30" s="66">
        <f t="shared" si="11"/>
        <v>12</v>
      </c>
      <c r="R30" s="65">
        <f>VLOOKUP($A30,'Return Data'!$B$7:$R$2292,12,0)</f>
        <v>3.1819999999999999</v>
      </c>
      <c r="S30" s="66">
        <f t="shared" si="6"/>
        <v>13</v>
      </c>
      <c r="T30" s="65">
        <f>VLOOKUP($A30,'Return Data'!$B$7:$R$2292,13,0)</f>
        <v>3.169</v>
      </c>
      <c r="U30" s="66">
        <f t="shared" si="7"/>
        <v>14</v>
      </c>
      <c r="V30" s="65">
        <f>VLOOKUP($A30,'Return Data'!$B$7:$R$2292,17,0)</f>
        <v>3.1071</v>
      </c>
      <c r="W30" s="66">
        <f t="shared" si="8"/>
        <v>11</v>
      </c>
      <c r="X30" s="65">
        <f>VLOOKUP($A30,'Return Data'!$B$7:$R$2292,14,0)</f>
        <v>3.8643000000000001</v>
      </c>
      <c r="Y30" s="66">
        <f t="shared" si="9"/>
        <v>3</v>
      </c>
      <c r="Z30" s="65">
        <f>VLOOKUP($A30,'Return Data'!$B$7:$R$2292,16,0)</f>
        <v>4.0194000000000001</v>
      </c>
      <c r="AA30" s="67">
        <f t="shared" si="10"/>
        <v>9</v>
      </c>
    </row>
    <row r="31" spans="1:27" x14ac:dyDescent="0.3">
      <c r="A31" s="63" t="s">
        <v>1303</v>
      </c>
      <c r="B31" s="64">
        <f>VLOOKUP($A31,'Return Data'!$B$7:$R$2292,3,0)</f>
        <v>44616</v>
      </c>
      <c r="C31" s="65">
        <f>VLOOKUP($A31,'Return Data'!$B$7:$R$2292,4,0)</f>
        <v>1091.4928</v>
      </c>
      <c r="D31" s="65">
        <f>VLOOKUP($A31,'Return Data'!$B$7:$R$2292,5,0)</f>
        <v>3.2507000000000001</v>
      </c>
      <c r="E31" s="66">
        <f t="shared" si="0"/>
        <v>3</v>
      </c>
      <c r="F31" s="65">
        <f>VLOOKUP($A31,'Return Data'!$B$7:$R$2292,6,0)</f>
        <v>3.2881</v>
      </c>
      <c r="G31" s="66">
        <f t="shared" si="1"/>
        <v>3</v>
      </c>
      <c r="H31" s="65">
        <f>VLOOKUP($A31,'Return Data'!$B$7:$R$2292,7,0)</f>
        <v>3.306</v>
      </c>
      <c r="I31" s="66">
        <f t="shared" si="2"/>
        <v>2</v>
      </c>
      <c r="J31" s="65">
        <f>VLOOKUP($A31,'Return Data'!$B$7:$R$2292,8,0)</f>
        <v>3.2578</v>
      </c>
      <c r="K31" s="66">
        <f t="shared" si="3"/>
        <v>4</v>
      </c>
      <c r="L31" s="65">
        <f>VLOOKUP($A31,'Return Data'!$B$7:$R$2292,9,0)</f>
        <v>3.3576999999999999</v>
      </c>
      <c r="M31" s="66">
        <f t="shared" si="4"/>
        <v>3</v>
      </c>
      <c r="N31" s="65">
        <f>VLOOKUP($A31,'Return Data'!$B$7:$R$2292,10,0)</f>
        <v>3.3814000000000002</v>
      </c>
      <c r="O31" s="66">
        <f t="shared" si="5"/>
        <v>2</v>
      </c>
      <c r="P31" s="65">
        <f>VLOOKUP($A31,'Return Data'!$B$7:$R$2292,11,0)</f>
        <v>3.2955999999999999</v>
      </c>
      <c r="Q31" s="66">
        <f t="shared" si="11"/>
        <v>2</v>
      </c>
      <c r="R31" s="65">
        <f>VLOOKUP($A31,'Return Data'!$B$7:$R$2292,12,0)</f>
        <v>3.2686999999999999</v>
      </c>
      <c r="S31" s="66">
        <f t="shared" si="6"/>
        <v>2</v>
      </c>
      <c r="T31" s="65">
        <f>VLOOKUP($A31,'Return Data'!$B$7:$R$2292,13,0)</f>
        <v>3.2553000000000001</v>
      </c>
      <c r="U31" s="66">
        <f t="shared" si="7"/>
        <v>2</v>
      </c>
      <c r="V31" s="65">
        <f>VLOOKUP($A31,'Return Data'!$B$7:$R$2292,17,0)</f>
        <v>3.2132999999999998</v>
      </c>
      <c r="W31" s="66">
        <f t="shared" si="8"/>
        <v>1</v>
      </c>
      <c r="X31" s="65"/>
      <c r="Y31" s="66"/>
      <c r="Z31" s="65">
        <f>VLOOKUP($A31,'Return Data'!$B$7:$R$2292,16,0)</f>
        <v>3.5659000000000001</v>
      </c>
      <c r="AA31" s="67">
        <f t="shared" si="10"/>
        <v>21</v>
      </c>
    </row>
    <row r="32" spans="1:27" x14ac:dyDescent="0.3">
      <c r="A32" s="63" t="s">
        <v>1305</v>
      </c>
      <c r="B32" s="64">
        <f>VLOOKUP($A32,'Return Data'!$B$7:$R$2292,3,0)</f>
        <v>44616</v>
      </c>
      <c r="C32" s="65">
        <f>VLOOKUP($A32,'Return Data'!$B$7:$R$2292,4,0)</f>
        <v>3414.6948000000002</v>
      </c>
      <c r="D32" s="65">
        <f>VLOOKUP($A32,'Return Data'!$B$7:$R$2292,5,0)</f>
        <v>3.1909999999999998</v>
      </c>
      <c r="E32" s="66">
        <f t="shared" si="0"/>
        <v>8</v>
      </c>
      <c r="F32" s="65">
        <f>VLOOKUP($A32,'Return Data'!$B$7:$R$2292,6,0)</f>
        <v>3.2349999999999999</v>
      </c>
      <c r="G32" s="66">
        <f t="shared" si="1"/>
        <v>10</v>
      </c>
      <c r="H32" s="65">
        <f>VLOOKUP($A32,'Return Data'!$B$7:$R$2292,7,0)</f>
        <v>3.2315999999999998</v>
      </c>
      <c r="I32" s="66">
        <f t="shared" si="2"/>
        <v>14</v>
      </c>
      <c r="J32" s="65">
        <f>VLOOKUP($A32,'Return Data'!$B$7:$R$2292,8,0)</f>
        <v>3.1865000000000001</v>
      </c>
      <c r="K32" s="66">
        <f t="shared" si="3"/>
        <v>14</v>
      </c>
      <c r="L32" s="65">
        <f>VLOOKUP($A32,'Return Data'!$B$7:$R$2292,9,0)</f>
        <v>3.2726000000000002</v>
      </c>
      <c r="M32" s="66">
        <f t="shared" si="4"/>
        <v>15</v>
      </c>
      <c r="N32" s="65">
        <f>VLOOKUP($A32,'Return Data'!$B$7:$R$2292,10,0)</f>
        <v>3.3039000000000001</v>
      </c>
      <c r="O32" s="66">
        <f t="shared" si="5"/>
        <v>17</v>
      </c>
      <c r="P32" s="65">
        <f>VLOOKUP($A32,'Return Data'!$B$7:$R$2292,11,0)</f>
        <v>3.2126000000000001</v>
      </c>
      <c r="Q32" s="66">
        <f t="shared" si="11"/>
        <v>15</v>
      </c>
      <c r="R32" s="65">
        <f>VLOOKUP($A32,'Return Data'!$B$7:$R$2292,12,0)</f>
        <v>3.1791999999999998</v>
      </c>
      <c r="S32" s="66">
        <f t="shared" si="6"/>
        <v>14</v>
      </c>
      <c r="T32" s="65">
        <f>VLOOKUP($A32,'Return Data'!$B$7:$R$2292,13,0)</f>
        <v>3.1768000000000001</v>
      </c>
      <c r="U32" s="66">
        <f t="shared" si="7"/>
        <v>12</v>
      </c>
      <c r="V32" s="65">
        <f>VLOOKUP($A32,'Return Data'!$B$7:$R$2292,17,0)</f>
        <v>3.0964</v>
      </c>
      <c r="W32" s="66">
        <f t="shared" si="8"/>
        <v>13</v>
      </c>
      <c r="X32" s="65">
        <f>VLOOKUP($A32,'Return Data'!$B$7:$R$2292,14,0)</f>
        <v>3.8460000000000001</v>
      </c>
      <c r="Y32" s="66">
        <f t="shared" si="9"/>
        <v>4</v>
      </c>
      <c r="Z32" s="65">
        <f>VLOOKUP($A32,'Return Data'!$B$7:$R$2292,16,0)</f>
        <v>6.5236000000000001</v>
      </c>
      <c r="AA32" s="67">
        <f t="shared" si="10"/>
        <v>1</v>
      </c>
    </row>
    <row r="33" spans="1:27" x14ac:dyDescent="0.3">
      <c r="A33" s="63" t="s">
        <v>1307</v>
      </c>
      <c r="B33" s="64">
        <f>VLOOKUP($A33,'Return Data'!$B$7:$R$2292,3,0)</f>
        <v>44616</v>
      </c>
      <c r="C33" s="65">
        <f>VLOOKUP($A33,'Return Data'!$B$7:$R$2292,4,0)</f>
        <v>1122.7529</v>
      </c>
      <c r="D33" s="65">
        <f>VLOOKUP($A33,'Return Data'!$B$7:$R$2292,5,0)</f>
        <v>3.1503999999999999</v>
      </c>
      <c r="E33" s="66">
        <f t="shared" si="0"/>
        <v>19</v>
      </c>
      <c r="F33" s="65">
        <f>VLOOKUP($A33,'Return Data'!$B$7:$R$2292,6,0)</f>
        <v>3.1812999999999998</v>
      </c>
      <c r="G33" s="66">
        <f t="shared" si="1"/>
        <v>21</v>
      </c>
      <c r="H33" s="65">
        <f>VLOOKUP($A33,'Return Data'!$B$7:$R$2292,7,0)</f>
        <v>3.1688000000000001</v>
      </c>
      <c r="I33" s="66">
        <f t="shared" si="2"/>
        <v>26</v>
      </c>
      <c r="J33" s="65">
        <f>VLOOKUP($A33,'Return Data'!$B$7:$R$2292,8,0)</f>
        <v>3.1478999999999999</v>
      </c>
      <c r="K33" s="66">
        <f t="shared" si="3"/>
        <v>24</v>
      </c>
      <c r="L33" s="65">
        <f>VLOOKUP($A33,'Return Data'!$B$7:$R$2292,9,0)</f>
        <v>3.2273999999999998</v>
      </c>
      <c r="M33" s="66">
        <f t="shared" si="4"/>
        <v>25</v>
      </c>
      <c r="N33" s="65">
        <f>VLOOKUP($A33,'Return Data'!$B$7:$R$2292,10,0)</f>
        <v>3.2326000000000001</v>
      </c>
      <c r="O33" s="66">
        <f t="shared" si="5"/>
        <v>28</v>
      </c>
      <c r="P33" s="65">
        <f>VLOOKUP($A33,'Return Data'!$B$7:$R$2292,11,0)</f>
        <v>3.1482999999999999</v>
      </c>
      <c r="Q33" s="66">
        <f t="shared" si="11"/>
        <v>28</v>
      </c>
      <c r="R33" s="65">
        <f>VLOOKUP($A33,'Return Data'!$B$7:$R$2292,12,0)</f>
        <v>3.1089000000000002</v>
      </c>
      <c r="S33" s="66">
        <f t="shared" si="6"/>
        <v>28</v>
      </c>
      <c r="T33" s="65">
        <f>VLOOKUP($A33,'Return Data'!$B$7:$R$2292,13,0)</f>
        <v>3.1006</v>
      </c>
      <c r="U33" s="66">
        <f t="shared" si="7"/>
        <v>27</v>
      </c>
      <c r="V33" s="65">
        <f>VLOOKUP($A33,'Return Data'!$B$7:$R$2292,17,0)</f>
        <v>3.0590999999999999</v>
      </c>
      <c r="W33" s="66">
        <f t="shared" si="8"/>
        <v>21</v>
      </c>
      <c r="X33" s="65"/>
      <c r="Y33" s="66"/>
      <c r="Z33" s="65">
        <f>VLOOKUP($A33,'Return Data'!$B$7:$R$2292,16,0)</f>
        <v>4.0209999999999999</v>
      </c>
      <c r="AA33" s="67">
        <f t="shared" si="10"/>
        <v>8</v>
      </c>
    </row>
    <row r="34" spans="1:27" x14ac:dyDescent="0.3">
      <c r="A34" s="63" t="s">
        <v>1309</v>
      </c>
      <c r="B34" s="64">
        <f>VLOOKUP($A34,'Return Data'!$B$7:$R$2292,3,0)</f>
        <v>44616</v>
      </c>
      <c r="C34" s="65">
        <f>VLOOKUP($A34,'Return Data'!$B$7:$R$2292,4,0)</f>
        <v>1114.4902</v>
      </c>
      <c r="D34" s="65">
        <f>VLOOKUP($A34,'Return Data'!$B$7:$R$2292,5,0)</f>
        <v>3.1640000000000001</v>
      </c>
      <c r="E34" s="66">
        <f t="shared" si="0"/>
        <v>15</v>
      </c>
      <c r="F34" s="65">
        <f>VLOOKUP($A34,'Return Data'!$B$7:$R$2292,6,0)</f>
        <v>3.2158000000000002</v>
      </c>
      <c r="G34" s="66">
        <f t="shared" si="1"/>
        <v>13</v>
      </c>
      <c r="H34" s="65">
        <f>VLOOKUP($A34,'Return Data'!$B$7:$R$2292,7,0)</f>
        <v>3.2044999999999999</v>
      </c>
      <c r="I34" s="66">
        <f t="shared" si="2"/>
        <v>17</v>
      </c>
      <c r="J34" s="65">
        <f>VLOOKUP($A34,'Return Data'!$B$7:$R$2292,8,0)</f>
        <v>3.1858</v>
      </c>
      <c r="K34" s="66">
        <f t="shared" si="3"/>
        <v>15</v>
      </c>
      <c r="L34" s="65">
        <f>VLOOKUP($A34,'Return Data'!$B$7:$R$2292,9,0)</f>
        <v>3.2612999999999999</v>
      </c>
      <c r="M34" s="66">
        <f t="shared" si="4"/>
        <v>16</v>
      </c>
      <c r="N34" s="65">
        <f>VLOOKUP($A34,'Return Data'!$B$7:$R$2292,10,0)</f>
        <v>3.3020999999999998</v>
      </c>
      <c r="O34" s="66">
        <f t="shared" si="5"/>
        <v>18</v>
      </c>
      <c r="P34" s="65">
        <f>VLOOKUP($A34,'Return Data'!$B$7:$R$2292,11,0)</f>
        <v>3.1977000000000002</v>
      </c>
      <c r="Q34" s="66">
        <f t="shared" si="11"/>
        <v>23</v>
      </c>
      <c r="R34" s="65">
        <f>VLOOKUP($A34,'Return Data'!$B$7:$R$2292,12,0)</f>
        <v>3.1598000000000002</v>
      </c>
      <c r="S34" s="66">
        <f t="shared" si="6"/>
        <v>21</v>
      </c>
      <c r="T34" s="65">
        <f>VLOOKUP($A34,'Return Data'!$B$7:$R$2292,13,0)</f>
        <v>3.1547000000000001</v>
      </c>
      <c r="U34" s="66">
        <f t="shared" si="7"/>
        <v>20</v>
      </c>
      <c r="V34" s="65">
        <f>VLOOKUP($A34,'Return Data'!$B$7:$R$2292,17,0)</f>
        <v>3.0840000000000001</v>
      </c>
      <c r="W34" s="66">
        <f t="shared" si="8"/>
        <v>16</v>
      </c>
      <c r="X34" s="65"/>
      <c r="Y34" s="66"/>
      <c r="Z34" s="65">
        <f>VLOOKUP($A34,'Return Data'!$B$7:$R$2292,16,0)</f>
        <v>3.7730999999999999</v>
      </c>
      <c r="AA34" s="67">
        <f t="shared" si="10"/>
        <v>14</v>
      </c>
    </row>
    <row r="35" spans="1:27" x14ac:dyDescent="0.3">
      <c r="A35" s="63" t="s">
        <v>1311</v>
      </c>
      <c r="B35" s="64">
        <f>VLOOKUP($A35,'Return Data'!$B$7:$R$2292,3,0)</f>
        <v>44616</v>
      </c>
      <c r="C35" s="65">
        <f>VLOOKUP($A35,'Return Data'!$B$7:$R$2292,4,0)</f>
        <v>1112.5816</v>
      </c>
      <c r="D35" s="65">
        <f>VLOOKUP($A35,'Return Data'!$B$7:$R$2292,5,0)</f>
        <v>3.0644</v>
      </c>
      <c r="E35" s="66">
        <f t="shared" si="0"/>
        <v>27</v>
      </c>
      <c r="F35" s="65">
        <f>VLOOKUP($A35,'Return Data'!$B$7:$R$2292,6,0)</f>
        <v>3.1229</v>
      </c>
      <c r="G35" s="66">
        <f t="shared" si="1"/>
        <v>26</v>
      </c>
      <c r="H35" s="65">
        <f>VLOOKUP($A35,'Return Data'!$B$7:$R$2292,7,0)</f>
        <v>3.1743000000000001</v>
      </c>
      <c r="I35" s="66">
        <f t="shared" si="2"/>
        <v>25</v>
      </c>
      <c r="J35" s="65">
        <f>VLOOKUP($A35,'Return Data'!$B$7:$R$2292,8,0)</f>
        <v>3.1551</v>
      </c>
      <c r="K35" s="66">
        <f t="shared" si="3"/>
        <v>21</v>
      </c>
      <c r="L35" s="65">
        <f>VLOOKUP($A35,'Return Data'!$B$7:$R$2292,9,0)</f>
        <v>3.2403</v>
      </c>
      <c r="M35" s="66">
        <f t="shared" si="4"/>
        <v>21</v>
      </c>
      <c r="N35" s="65">
        <f>VLOOKUP($A35,'Return Data'!$B$7:$R$2292,10,0)</f>
        <v>3.3277999999999999</v>
      </c>
      <c r="O35" s="66">
        <f t="shared" si="5"/>
        <v>11</v>
      </c>
      <c r="P35" s="65">
        <f>VLOOKUP($A35,'Return Data'!$B$7:$R$2292,11,0)</f>
        <v>3.2242999999999999</v>
      </c>
      <c r="Q35" s="66">
        <f t="shared" si="11"/>
        <v>13</v>
      </c>
      <c r="R35" s="65">
        <f>VLOOKUP($A35,'Return Data'!$B$7:$R$2292,12,0)</f>
        <v>3.1789000000000001</v>
      </c>
      <c r="S35" s="66">
        <f t="shared" si="6"/>
        <v>15</v>
      </c>
      <c r="T35" s="65">
        <f>VLOOKUP($A35,'Return Data'!$B$7:$R$2292,13,0)</f>
        <v>3.1619999999999999</v>
      </c>
      <c r="U35" s="66">
        <f t="shared" si="7"/>
        <v>17</v>
      </c>
      <c r="V35" s="65">
        <f>VLOOKUP($A35,'Return Data'!$B$7:$R$2292,17,0)</f>
        <v>3.0569999999999999</v>
      </c>
      <c r="W35" s="66">
        <f t="shared" si="8"/>
        <v>22</v>
      </c>
      <c r="X35" s="65"/>
      <c r="Y35" s="66"/>
      <c r="Z35" s="65">
        <f>VLOOKUP($A35,'Return Data'!$B$7:$R$2292,16,0)</f>
        <v>3.7183000000000002</v>
      </c>
      <c r="AA35" s="67">
        <f t="shared" si="10"/>
        <v>16</v>
      </c>
    </row>
    <row r="36" spans="1:27" x14ac:dyDescent="0.3">
      <c r="A36" s="63" t="s">
        <v>1313</v>
      </c>
      <c r="B36" s="64">
        <f>VLOOKUP($A36,'Return Data'!$B$7:$R$2292,3,0)</f>
        <v>44616</v>
      </c>
      <c r="C36" s="65">
        <f>VLOOKUP($A36,'Return Data'!$B$7:$R$2292,4,0)</f>
        <v>2874.5113000000001</v>
      </c>
      <c r="D36" s="65">
        <f>VLOOKUP($A36,'Return Data'!$B$7:$R$2292,5,0)</f>
        <v>3.1810999999999998</v>
      </c>
      <c r="E36" s="66">
        <f t="shared" si="0"/>
        <v>13</v>
      </c>
      <c r="F36" s="65">
        <f>VLOOKUP($A36,'Return Data'!$B$7:$R$2292,6,0)</f>
        <v>3.2363</v>
      </c>
      <c r="G36" s="66">
        <f t="shared" si="1"/>
        <v>9</v>
      </c>
      <c r="H36" s="65">
        <f>VLOOKUP($A36,'Return Data'!$B$7:$R$2292,7,0)</f>
        <v>3.2583000000000002</v>
      </c>
      <c r="I36" s="66">
        <f t="shared" si="2"/>
        <v>6</v>
      </c>
      <c r="J36" s="65">
        <f>VLOOKUP($A36,'Return Data'!$B$7:$R$2292,8,0)</f>
        <v>3.2014999999999998</v>
      </c>
      <c r="K36" s="66">
        <f t="shared" si="3"/>
        <v>10</v>
      </c>
      <c r="L36" s="65">
        <f>VLOOKUP($A36,'Return Data'!$B$7:$R$2292,9,0)</f>
        <v>3.2818000000000001</v>
      </c>
      <c r="M36" s="66">
        <f t="shared" si="4"/>
        <v>12</v>
      </c>
      <c r="N36" s="65">
        <f>VLOOKUP($A36,'Return Data'!$B$7:$R$2292,10,0)</f>
        <v>3.3323999999999998</v>
      </c>
      <c r="O36" s="66">
        <f t="shared" si="5"/>
        <v>7</v>
      </c>
      <c r="P36" s="65">
        <f>VLOOKUP($A36,'Return Data'!$B$7:$R$2292,11,0)</f>
        <v>3.2492999999999999</v>
      </c>
      <c r="Q36" s="66">
        <f t="shared" si="11"/>
        <v>8</v>
      </c>
      <c r="R36" s="65">
        <f>VLOOKUP($A36,'Return Data'!$B$7:$R$2292,12,0)</f>
        <v>3.2080000000000002</v>
      </c>
      <c r="S36" s="66">
        <f t="shared" ref="S36" si="12">RANK(R36,R$8:R$37,0)</f>
        <v>9</v>
      </c>
      <c r="T36" s="65">
        <f>VLOOKUP($A36,'Return Data'!$B$7:$R$2292,13,0)</f>
        <v>3.1983999999999999</v>
      </c>
      <c r="U36" s="66">
        <f t="shared" ref="U36" si="13">RANK(T36,T$8:T$37,0)</f>
        <v>9</v>
      </c>
      <c r="V36" s="65">
        <f>VLOOKUP($A36,'Return Data'!$B$7:$R$2292,17,0)</f>
        <v>3.1349</v>
      </c>
      <c r="W36" s="66">
        <f t="shared" ref="W36" si="14">RANK(V36,V$8:V$37,0)</f>
        <v>9</v>
      </c>
      <c r="X36" s="65">
        <f>VLOOKUP($A36,'Return Data'!$B$7:$R$2292,14,0)</f>
        <v>3.8828</v>
      </c>
      <c r="Y36" s="66">
        <f t="shared" ref="Y36" si="15">RANK(X36,X$8:X$37,0)</f>
        <v>2</v>
      </c>
      <c r="Z36" s="65">
        <f>VLOOKUP($A36,'Return Data'!$B$7:$R$2292,16,0)</f>
        <v>5.9648000000000003</v>
      </c>
      <c r="AA36" s="67">
        <f t="shared" ref="AA36" si="16">RANK(Z36,Z$8:Z$37,0)</f>
        <v>3</v>
      </c>
    </row>
    <row r="37" spans="1:27" x14ac:dyDescent="0.3">
      <c r="A37" s="63" t="s">
        <v>2028</v>
      </c>
      <c r="B37" s="64">
        <f>VLOOKUP($A37,'Return Data'!$B$7:$R$2292,3,0)</f>
        <v>44616</v>
      </c>
      <c r="C37" s="65">
        <f>VLOOKUP($A37,'Return Data'!$B$7:$R$2292,4,0)</f>
        <v>1087.3263999999999</v>
      </c>
      <c r="D37" s="65">
        <f>VLOOKUP($A37,'Return Data'!$B$7:$R$2292,5,0)</f>
        <v>2.9508999999999999</v>
      </c>
      <c r="E37" s="66">
        <f t="shared" si="0"/>
        <v>30</v>
      </c>
      <c r="F37" s="65">
        <f>VLOOKUP($A37,'Return Data'!$B$7:$R$2292,6,0)</f>
        <v>2.9626000000000001</v>
      </c>
      <c r="G37" s="66">
        <f t="shared" si="1"/>
        <v>30</v>
      </c>
      <c r="H37" s="65">
        <f>VLOOKUP($A37,'Return Data'!$B$7:$R$2292,7,0)</f>
        <v>3.0036999999999998</v>
      </c>
      <c r="I37" s="66">
        <f t="shared" si="2"/>
        <v>30</v>
      </c>
      <c r="J37" s="65">
        <f>VLOOKUP($A37,'Return Data'!$B$7:$R$2292,8,0)</f>
        <v>2.9811999999999999</v>
      </c>
      <c r="K37" s="66">
        <f t="shared" si="3"/>
        <v>30</v>
      </c>
      <c r="L37" s="65">
        <f>VLOOKUP($A37,'Return Data'!$B$7:$R$2292,9,0)</f>
        <v>3.0611000000000002</v>
      </c>
      <c r="M37" s="66">
        <f t="shared" si="4"/>
        <v>30</v>
      </c>
      <c r="N37" s="65">
        <f>VLOOKUP($A37,'Return Data'!$B$7:$R$2292,10,0)</f>
        <v>3.1105999999999998</v>
      </c>
      <c r="O37" s="66">
        <f t="shared" si="5"/>
        <v>30</v>
      </c>
      <c r="P37" s="65">
        <f>VLOOKUP($A37,'Return Data'!$B$7:$R$2292,11,0)</f>
        <v>3.024</v>
      </c>
      <c r="Q37" s="66">
        <f t="shared" si="11"/>
        <v>30</v>
      </c>
      <c r="R37" s="65">
        <f>VLOOKUP($A37,'Return Data'!$B$7:$R$2292,12,0)</f>
        <v>3.0592000000000001</v>
      </c>
      <c r="S37" s="66">
        <f t="shared" ref="S37" si="17">RANK(R37,R$8:R$37,0)</f>
        <v>30</v>
      </c>
      <c r="T37" s="65">
        <f>VLOOKUP($A37,'Return Data'!$B$7:$R$2292,13,0)</f>
        <v>3.0571000000000002</v>
      </c>
      <c r="U37" s="66">
        <f t="shared" ref="U37" si="18">RANK(T37,T$8:T$37,0)</f>
        <v>30</v>
      </c>
      <c r="V37" s="65">
        <f>VLOOKUP($A37,'Return Data'!$B$7:$R$2292,17,0)</f>
        <v>2.9830999999999999</v>
      </c>
      <c r="W37" s="66">
        <f t="shared" ref="W37" si="19">RANK(V37,V$8:V$37,0)</f>
        <v>29</v>
      </c>
      <c r="X37" s="65"/>
      <c r="Y37" s="66"/>
      <c r="Z37" s="65">
        <f>VLOOKUP($A37,'Return Data'!$B$7:$R$2292,16,0)</f>
        <v>3.3923000000000001</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3.1595400000000002</v>
      </c>
      <c r="E39" s="74"/>
      <c r="F39" s="75">
        <f>AVERAGE(F8:F37)</f>
        <v>3.1960233333333332</v>
      </c>
      <c r="G39" s="74"/>
      <c r="H39" s="75">
        <f>AVERAGE(H8:H37)</f>
        <v>3.2106866666666667</v>
      </c>
      <c r="I39" s="74"/>
      <c r="J39" s="75">
        <f>AVERAGE(J8:J37)</f>
        <v>3.1769933333333338</v>
      </c>
      <c r="K39" s="74"/>
      <c r="L39" s="75">
        <f>AVERAGE(L8:L37)</f>
        <v>3.2659533333333339</v>
      </c>
      <c r="M39" s="74"/>
      <c r="N39" s="75">
        <f>AVERAGE(N8:N37)</f>
        <v>3.31067</v>
      </c>
      <c r="O39" s="74"/>
      <c r="P39" s="75">
        <f>AVERAGE(P8:P37)</f>
        <v>3.2165366666666659</v>
      </c>
      <c r="Q39" s="74"/>
      <c r="R39" s="75">
        <f>AVERAGE(R8:R37)</f>
        <v>3.1787200000000002</v>
      </c>
      <c r="S39" s="74"/>
      <c r="T39" s="75">
        <f>AVERAGE(T8:T37)</f>
        <v>3.169820000000001</v>
      </c>
      <c r="U39" s="74"/>
      <c r="V39" s="75">
        <f>AVERAGE(V8:V37)</f>
        <v>3.0979965517241386</v>
      </c>
      <c r="W39" s="74"/>
      <c r="X39" s="75">
        <f>AVERAGE(X8:X37)</f>
        <v>3.8207300000000002</v>
      </c>
      <c r="Y39" s="74"/>
      <c r="Z39" s="75">
        <f>AVERAGE(Z8:Z37)</f>
        <v>4.0098399999999996</v>
      </c>
      <c r="AA39" s="76"/>
    </row>
    <row r="40" spans="1:27" x14ac:dyDescent="0.3">
      <c r="A40" s="73" t="s">
        <v>28</v>
      </c>
      <c r="B40" s="74"/>
      <c r="C40" s="74"/>
      <c r="D40" s="75">
        <f>MIN(D8:D37)</f>
        <v>2.9508999999999999</v>
      </c>
      <c r="E40" s="74"/>
      <c r="F40" s="75">
        <f>MIN(F8:F37)</f>
        <v>2.9626000000000001</v>
      </c>
      <c r="G40" s="74"/>
      <c r="H40" s="75">
        <f>MIN(H8:H37)</f>
        <v>3.0036999999999998</v>
      </c>
      <c r="I40" s="74"/>
      <c r="J40" s="75">
        <f>MIN(J8:J37)</f>
        <v>2.9811999999999999</v>
      </c>
      <c r="K40" s="74"/>
      <c r="L40" s="75">
        <f>MIN(L8:L37)</f>
        <v>3.0611000000000002</v>
      </c>
      <c r="M40" s="74"/>
      <c r="N40" s="75">
        <f>MIN(N8:N37)</f>
        <v>3.1105999999999998</v>
      </c>
      <c r="O40" s="74"/>
      <c r="P40" s="75">
        <f>MIN(P8:P37)</f>
        <v>3.024</v>
      </c>
      <c r="Q40" s="74"/>
      <c r="R40" s="75">
        <f>MIN(R8:R37)</f>
        <v>3.0592000000000001</v>
      </c>
      <c r="S40" s="74"/>
      <c r="T40" s="75">
        <f>MIN(T8:T37)</f>
        <v>3.0571000000000002</v>
      </c>
      <c r="U40" s="74"/>
      <c r="V40" s="75">
        <f>MIN(V8:V37)</f>
        <v>2.9830999999999999</v>
      </c>
      <c r="W40" s="74"/>
      <c r="X40" s="75">
        <f>MIN(X8:X37)</f>
        <v>3.6031</v>
      </c>
      <c r="Y40" s="74"/>
      <c r="Z40" s="75">
        <f>MIN(Z8:Z37)</f>
        <v>3.2086999999999999</v>
      </c>
      <c r="AA40" s="76"/>
    </row>
    <row r="41" spans="1:27" ht="15" thickBot="1" x14ac:dyDescent="0.35">
      <c r="A41" s="77" t="s">
        <v>29</v>
      </c>
      <c r="B41" s="78"/>
      <c r="C41" s="78"/>
      <c r="D41" s="79">
        <f>MAX(D8:D37)</f>
        <v>3.274</v>
      </c>
      <c r="E41" s="78"/>
      <c r="F41" s="79">
        <f>MAX(F8:F37)</f>
        <v>3.3268</v>
      </c>
      <c r="G41" s="78"/>
      <c r="H41" s="79">
        <f>MAX(H8:H37)</f>
        <v>3.3290000000000002</v>
      </c>
      <c r="I41" s="78"/>
      <c r="J41" s="79">
        <f>MAX(J8:J37)</f>
        <v>3.2696000000000001</v>
      </c>
      <c r="K41" s="78"/>
      <c r="L41" s="79">
        <f>MAX(L8:L37)</f>
        <v>3.4278</v>
      </c>
      <c r="M41" s="78"/>
      <c r="N41" s="79">
        <f>MAX(N8:N37)</f>
        <v>3.4927999999999999</v>
      </c>
      <c r="O41" s="78"/>
      <c r="P41" s="79">
        <f>MAX(P8:P37)</f>
        <v>3.3811</v>
      </c>
      <c r="Q41" s="78"/>
      <c r="R41" s="79">
        <f>MAX(R8:R37)</f>
        <v>3.3064</v>
      </c>
      <c r="S41" s="78"/>
      <c r="T41" s="79">
        <f>MAX(T8:T37)</f>
        <v>3.2782</v>
      </c>
      <c r="U41" s="78"/>
      <c r="V41" s="79">
        <f>MAX(V8:V37)</f>
        <v>3.2132999999999998</v>
      </c>
      <c r="W41" s="78"/>
      <c r="X41" s="79">
        <f>MAX(X8:X37)</f>
        <v>3.9270999999999998</v>
      </c>
      <c r="Y41" s="78"/>
      <c r="Z41" s="79">
        <f>MAX(Z8:Z37)</f>
        <v>6.5236000000000001</v>
      </c>
      <c r="AA41" s="80"/>
    </row>
    <row r="42" spans="1:27" x14ac:dyDescent="0.3">
      <c r="A42" s="112" t="s">
        <v>433</v>
      </c>
    </row>
    <row r="43" spans="1:27" x14ac:dyDescent="0.3">
      <c r="A43" s="14" t="s">
        <v>340</v>
      </c>
    </row>
  </sheetData>
  <sheetProtection algorithmName="SHA-512" hashValue="q+6P2MYhtUmVqhf6CF8jOTt4meNL42DsarN0Xd0yKSFifYW1bNx9YvWk2BOgcrop3KUdbcZyjpjBHw8bhYGBcg==" saltValue="A46RhQ2HqEFjPKXEeU+wn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994</v>
      </c>
      <c r="B8" s="64">
        <f>VLOOKUP($A8,'Return Data'!$B$7:$R$2292,3,0)</f>
        <v>44616</v>
      </c>
      <c r="C8" s="65">
        <f>VLOOKUP($A8,'Return Data'!$B$7:$R$2292,4,0)</f>
        <v>575.05640000000005</v>
      </c>
      <c r="D8" s="65">
        <f>VLOOKUP($A8,'Return Data'!$B$7:$R$2292,5,0)</f>
        <v>-0.30470000000000003</v>
      </c>
      <c r="E8" s="66">
        <f t="shared" ref="E8:E32" si="0">RANK(D8,D$8:D$32,0)</f>
        <v>18</v>
      </c>
      <c r="F8" s="65">
        <f>VLOOKUP($A8,'Return Data'!$B$7:$R$2292,6,0)</f>
        <v>1.4684999999999999</v>
      </c>
      <c r="G8" s="66">
        <f t="shared" ref="G8:G32" si="1">RANK(F8,F$8:F$32,0)</f>
        <v>18</v>
      </c>
      <c r="H8" s="65">
        <f>VLOOKUP($A8,'Return Data'!$B$7:$R$2292,7,0)</f>
        <v>2.8178999999999998</v>
      </c>
      <c r="I8" s="66">
        <f t="shared" ref="I8:I32" si="2">RANK(H8,H$8:H$32,0)</f>
        <v>16</v>
      </c>
      <c r="J8" s="65">
        <f>VLOOKUP($A8,'Return Data'!$B$7:$R$2292,8,0)</f>
        <v>4.2740999999999998</v>
      </c>
      <c r="K8" s="66">
        <f t="shared" ref="K8:K32" si="3">RANK(J8,J$8:J$32,0)</f>
        <v>16</v>
      </c>
      <c r="L8" s="65">
        <f>VLOOKUP($A8,'Return Data'!$B$7:$R$2292,9,0)</f>
        <v>4.0338000000000003</v>
      </c>
      <c r="M8" s="66">
        <f t="shared" ref="M8:M32" si="4">RANK(L8,L$8:L$32,0)</f>
        <v>15</v>
      </c>
      <c r="N8" s="65">
        <f>VLOOKUP($A8,'Return Data'!$B$7:$R$2292,10,0)</f>
        <v>4.1265999999999998</v>
      </c>
      <c r="O8" s="66">
        <f t="shared" ref="O8:O32" si="5">RANK(N8,N$8:N$32,0)</f>
        <v>5</v>
      </c>
      <c r="P8" s="65">
        <f>VLOOKUP($A8,'Return Data'!$B$7:$R$2292,11,0)</f>
        <v>3.88</v>
      </c>
      <c r="Q8" s="66">
        <f t="shared" ref="Q8:Q32" si="6">RANK(P8,P$8:P$32,0)</f>
        <v>5</v>
      </c>
      <c r="R8" s="65">
        <f>VLOOKUP($A8,'Return Data'!$B$7:$R$2292,12,0)</f>
        <v>4.3544999999999998</v>
      </c>
      <c r="S8" s="66">
        <f t="shared" ref="S8:S32" si="7">RANK(R8,R$8:R$32,0)</f>
        <v>5</v>
      </c>
      <c r="T8" s="65">
        <f>VLOOKUP($A8,'Return Data'!$B$7:$R$2292,13,0)</f>
        <v>4.7793000000000001</v>
      </c>
      <c r="U8" s="66">
        <f t="shared" ref="U8:U32" si="8">RANK(T8,T$8:T$32,0)</f>
        <v>5</v>
      </c>
      <c r="V8" s="65">
        <f>VLOOKUP($A8,'Return Data'!$B$7:$R$2292,17,0)</f>
        <v>6.0819000000000001</v>
      </c>
      <c r="W8" s="66">
        <f t="shared" ref="W8:W32" si="9">RANK(V8,V$8:V$32,0)</f>
        <v>6</v>
      </c>
      <c r="X8" s="65">
        <f>VLOOKUP($A8,'Return Data'!$B$7:$R$2292,14,0)</f>
        <v>7.0919999999999996</v>
      </c>
      <c r="Y8" s="66">
        <f t="shared" ref="Y8:Y30" si="10">RANK(X8,X$8:X$32,0)</f>
        <v>2</v>
      </c>
      <c r="Z8" s="65">
        <f>VLOOKUP($A8,'Return Data'!$B$7:$R$2292,16,0)</f>
        <v>8.2872000000000003</v>
      </c>
      <c r="AA8" s="67">
        <f t="shared" ref="AA8:AA32" si="11">RANK(Z8,Z$8:Z$32,0)</f>
        <v>3</v>
      </c>
    </row>
    <row r="9" spans="1:27" x14ac:dyDescent="0.3">
      <c r="A9" s="63" t="s">
        <v>995</v>
      </c>
      <c r="B9" s="64">
        <f>VLOOKUP($A9,'Return Data'!$B$7:$R$2292,3,0)</f>
        <v>44616</v>
      </c>
      <c r="C9" s="65">
        <f>VLOOKUP($A9,'Return Data'!$B$7:$R$2292,4,0)</f>
        <v>2576.5996</v>
      </c>
      <c r="D9" s="65">
        <f>VLOOKUP($A9,'Return Data'!$B$7:$R$2292,5,0)</f>
        <v>-2.7507999999999999</v>
      </c>
      <c r="E9" s="66">
        <f t="shared" si="0"/>
        <v>21</v>
      </c>
      <c r="F9" s="65">
        <f>VLOOKUP($A9,'Return Data'!$B$7:$R$2292,6,0)</f>
        <v>0.88970000000000005</v>
      </c>
      <c r="G9" s="66">
        <f t="shared" si="1"/>
        <v>20</v>
      </c>
      <c r="H9" s="65">
        <f>VLOOKUP($A9,'Return Data'!$B$7:$R$2292,7,0)</f>
        <v>2.464</v>
      </c>
      <c r="I9" s="66">
        <f t="shared" si="2"/>
        <v>21</v>
      </c>
      <c r="J9" s="65">
        <f>VLOOKUP($A9,'Return Data'!$B$7:$R$2292,8,0)</f>
        <v>3.4077999999999999</v>
      </c>
      <c r="K9" s="66">
        <f t="shared" si="3"/>
        <v>20</v>
      </c>
      <c r="L9" s="65">
        <f>VLOOKUP($A9,'Return Data'!$B$7:$R$2292,9,0)</f>
        <v>3.5804999999999998</v>
      </c>
      <c r="M9" s="66">
        <f t="shared" si="4"/>
        <v>22</v>
      </c>
      <c r="N9" s="65">
        <f>VLOOKUP($A9,'Return Data'!$B$7:$R$2292,10,0)</f>
        <v>3.8614000000000002</v>
      </c>
      <c r="O9" s="66">
        <f t="shared" si="5"/>
        <v>11</v>
      </c>
      <c r="P9" s="65">
        <f>VLOOKUP($A9,'Return Data'!$B$7:$R$2292,11,0)</f>
        <v>3.6463000000000001</v>
      </c>
      <c r="Q9" s="66">
        <f t="shared" si="6"/>
        <v>9</v>
      </c>
      <c r="R9" s="65">
        <f>VLOOKUP($A9,'Return Data'!$B$7:$R$2292,12,0)</f>
        <v>3.9767000000000001</v>
      </c>
      <c r="S9" s="66">
        <f t="shared" si="7"/>
        <v>10</v>
      </c>
      <c r="T9" s="65">
        <f>VLOOKUP($A9,'Return Data'!$B$7:$R$2292,13,0)</f>
        <v>4.3017000000000003</v>
      </c>
      <c r="U9" s="66">
        <f t="shared" si="8"/>
        <v>11</v>
      </c>
      <c r="V9" s="65">
        <f>VLOOKUP($A9,'Return Data'!$B$7:$R$2292,17,0)</f>
        <v>5.5328999999999997</v>
      </c>
      <c r="W9" s="66">
        <f t="shared" si="9"/>
        <v>12</v>
      </c>
      <c r="X9" s="65">
        <f>VLOOKUP($A9,'Return Data'!$B$7:$R$2292,14,0)</f>
        <v>6.6826999999999996</v>
      </c>
      <c r="Y9" s="66">
        <f t="shared" si="10"/>
        <v>6</v>
      </c>
      <c r="Z9" s="65">
        <f>VLOOKUP($A9,'Return Data'!$B$7:$R$2292,16,0)</f>
        <v>7.9635999999999996</v>
      </c>
      <c r="AA9" s="67">
        <f t="shared" si="11"/>
        <v>6</v>
      </c>
    </row>
    <row r="10" spans="1:27" x14ac:dyDescent="0.3">
      <c r="A10" s="63" t="s">
        <v>998</v>
      </c>
      <c r="B10" s="64">
        <f>VLOOKUP($A10,'Return Data'!$B$7:$R$2292,3,0)</f>
        <v>44616</v>
      </c>
      <c r="C10" s="65">
        <f>VLOOKUP($A10,'Return Data'!$B$7:$R$2292,4,0)</f>
        <v>1643.5879</v>
      </c>
      <c r="D10" s="65">
        <f>VLOOKUP($A10,'Return Data'!$B$7:$R$2292,5,0)</f>
        <v>-4.1944999999999997</v>
      </c>
      <c r="E10" s="66">
        <f t="shared" si="0"/>
        <v>22</v>
      </c>
      <c r="F10" s="65">
        <f>VLOOKUP($A10,'Return Data'!$B$7:$R$2292,6,0)</f>
        <v>2.7143999999999999</v>
      </c>
      <c r="G10" s="66">
        <f t="shared" si="1"/>
        <v>9</v>
      </c>
      <c r="H10" s="65">
        <f>VLOOKUP($A10,'Return Data'!$B$7:$R$2292,7,0)</f>
        <v>3.4161999999999999</v>
      </c>
      <c r="I10" s="66">
        <f t="shared" si="2"/>
        <v>11</v>
      </c>
      <c r="J10" s="65">
        <f>VLOOKUP($A10,'Return Data'!$B$7:$R$2292,8,0)</f>
        <v>4.6146000000000003</v>
      </c>
      <c r="K10" s="66">
        <f t="shared" si="3"/>
        <v>10</v>
      </c>
      <c r="L10" s="65">
        <f>VLOOKUP($A10,'Return Data'!$B$7:$R$2292,9,0)</f>
        <v>3.9527999999999999</v>
      </c>
      <c r="M10" s="66">
        <f t="shared" si="4"/>
        <v>16</v>
      </c>
      <c r="N10" s="65">
        <f>VLOOKUP($A10,'Return Data'!$B$7:$R$2292,10,0)</f>
        <v>3.1509999999999998</v>
      </c>
      <c r="O10" s="66">
        <f t="shared" si="5"/>
        <v>23</v>
      </c>
      <c r="P10" s="65">
        <f>VLOOKUP($A10,'Return Data'!$B$7:$R$2292,11,0)</f>
        <v>3.0657000000000001</v>
      </c>
      <c r="Q10" s="66">
        <f t="shared" si="6"/>
        <v>24</v>
      </c>
      <c r="R10" s="65">
        <f>VLOOKUP($A10,'Return Data'!$B$7:$R$2292,12,0)</f>
        <v>3.2172000000000001</v>
      </c>
      <c r="S10" s="66">
        <f t="shared" si="7"/>
        <v>25</v>
      </c>
      <c r="T10" s="65">
        <f>VLOOKUP($A10,'Return Data'!$B$7:$R$2292,13,0)</f>
        <v>4.1496000000000004</v>
      </c>
      <c r="U10" s="66">
        <f t="shared" si="8"/>
        <v>14</v>
      </c>
      <c r="V10" s="65">
        <f>VLOOKUP($A10,'Return Data'!$B$7:$R$2292,17,0)</f>
        <v>-2.9498000000000002</v>
      </c>
      <c r="W10" s="66">
        <f t="shared" si="9"/>
        <v>25</v>
      </c>
      <c r="X10" s="65">
        <f>VLOOKUP($A10,'Return Data'!$B$7:$R$2292,14,0)</f>
        <v>-9.0672999999999995</v>
      </c>
      <c r="Y10" s="66">
        <f t="shared" si="10"/>
        <v>24</v>
      </c>
      <c r="Z10" s="65">
        <f>VLOOKUP($A10,'Return Data'!$B$7:$R$2292,16,0)</f>
        <v>2.5627</v>
      </c>
      <c r="AA10" s="67">
        <f t="shared" si="11"/>
        <v>25</v>
      </c>
    </row>
    <row r="11" spans="1:27" x14ac:dyDescent="0.3">
      <c r="A11" s="63" t="s">
        <v>1002</v>
      </c>
      <c r="B11" s="64">
        <f>VLOOKUP($A11,'Return Data'!$B$7:$R$2292,3,0)</f>
        <v>44616</v>
      </c>
      <c r="C11" s="65">
        <f>VLOOKUP($A11,'Return Data'!$B$7:$R$2292,4,0)</f>
        <v>35.026200000000003</v>
      </c>
      <c r="D11" s="65">
        <f>VLOOKUP($A11,'Return Data'!$B$7:$R$2292,5,0)</f>
        <v>3.1265000000000001</v>
      </c>
      <c r="E11" s="66">
        <f t="shared" si="0"/>
        <v>6</v>
      </c>
      <c r="F11" s="65">
        <f>VLOOKUP($A11,'Return Data'!$B$7:$R$2292,6,0)</f>
        <v>3.0228000000000002</v>
      </c>
      <c r="G11" s="66">
        <f t="shared" si="1"/>
        <v>6</v>
      </c>
      <c r="H11" s="65">
        <f>VLOOKUP($A11,'Return Data'!$B$7:$R$2292,7,0)</f>
        <v>3.6945000000000001</v>
      </c>
      <c r="I11" s="66">
        <f t="shared" si="2"/>
        <v>8</v>
      </c>
      <c r="J11" s="65">
        <f>VLOOKUP($A11,'Return Data'!$B$7:$R$2292,8,0)</f>
        <v>5.2507000000000001</v>
      </c>
      <c r="K11" s="66">
        <f t="shared" si="3"/>
        <v>6</v>
      </c>
      <c r="L11" s="65">
        <f>VLOOKUP($A11,'Return Data'!$B$7:$R$2292,9,0)</f>
        <v>5.1521999999999997</v>
      </c>
      <c r="M11" s="66">
        <f t="shared" si="4"/>
        <v>4</v>
      </c>
      <c r="N11" s="65">
        <f>VLOOKUP($A11,'Return Data'!$B$7:$R$2292,10,0)</f>
        <v>4.5194000000000001</v>
      </c>
      <c r="O11" s="66">
        <f t="shared" si="5"/>
        <v>3</v>
      </c>
      <c r="P11" s="65">
        <f>VLOOKUP($A11,'Return Data'!$B$7:$R$2292,11,0)</f>
        <v>3.8113999999999999</v>
      </c>
      <c r="Q11" s="66">
        <f t="shared" si="6"/>
        <v>6</v>
      </c>
      <c r="R11" s="65">
        <f>VLOOKUP($A11,'Return Data'!$B$7:$R$2292,12,0)</f>
        <v>4.1576000000000004</v>
      </c>
      <c r="S11" s="66">
        <f t="shared" si="7"/>
        <v>8</v>
      </c>
      <c r="T11" s="65">
        <f>VLOOKUP($A11,'Return Data'!$B$7:$R$2292,13,0)</f>
        <v>4.6893000000000002</v>
      </c>
      <c r="U11" s="66">
        <f t="shared" si="8"/>
        <v>6</v>
      </c>
      <c r="V11" s="65">
        <f>VLOOKUP($A11,'Return Data'!$B$7:$R$2292,17,0)</f>
        <v>5.8601999999999999</v>
      </c>
      <c r="W11" s="66">
        <f t="shared" si="9"/>
        <v>9</v>
      </c>
      <c r="X11" s="65">
        <f>VLOOKUP($A11,'Return Data'!$B$7:$R$2292,14,0)</f>
        <v>6.5887000000000002</v>
      </c>
      <c r="Y11" s="66">
        <f t="shared" si="10"/>
        <v>7</v>
      </c>
      <c r="Z11" s="65">
        <f>VLOOKUP($A11,'Return Data'!$B$7:$R$2292,16,0)</f>
        <v>7.9074999999999998</v>
      </c>
      <c r="AA11" s="67">
        <f t="shared" si="11"/>
        <v>9</v>
      </c>
    </row>
    <row r="12" spans="1:27" x14ac:dyDescent="0.3">
      <c r="A12" s="63" t="s">
        <v>1003</v>
      </c>
      <c r="B12" s="64">
        <f>VLOOKUP($A12,'Return Data'!$B$7:$R$2292,3,0)</f>
        <v>44616</v>
      </c>
      <c r="C12" s="65">
        <f>VLOOKUP($A12,'Return Data'!$B$7:$R$2292,4,0)</f>
        <v>34.708500000000001</v>
      </c>
      <c r="D12" s="65">
        <f>VLOOKUP($A12,'Return Data'!$B$7:$R$2292,5,0)</f>
        <v>1.262</v>
      </c>
      <c r="E12" s="66">
        <f t="shared" si="0"/>
        <v>14</v>
      </c>
      <c r="F12" s="65">
        <f>VLOOKUP($A12,'Return Data'!$B$7:$R$2292,6,0)</f>
        <v>2.3491</v>
      </c>
      <c r="G12" s="66">
        <f t="shared" si="1"/>
        <v>13</v>
      </c>
      <c r="H12" s="65">
        <f>VLOOKUP($A12,'Return Data'!$B$7:$R$2292,7,0)</f>
        <v>3.2921</v>
      </c>
      <c r="I12" s="66">
        <f t="shared" si="2"/>
        <v>12</v>
      </c>
      <c r="J12" s="65">
        <f>VLOOKUP($A12,'Return Data'!$B$7:$R$2292,8,0)</f>
        <v>4.3489000000000004</v>
      </c>
      <c r="K12" s="66">
        <f t="shared" si="3"/>
        <v>14</v>
      </c>
      <c r="L12" s="65">
        <f>VLOOKUP($A12,'Return Data'!$B$7:$R$2292,9,0)</f>
        <v>3.8868</v>
      </c>
      <c r="M12" s="66">
        <f t="shared" si="4"/>
        <v>18</v>
      </c>
      <c r="N12" s="65">
        <f>VLOOKUP($A12,'Return Data'!$B$7:$R$2292,10,0)</f>
        <v>3.6463999999999999</v>
      </c>
      <c r="O12" s="66">
        <f t="shared" si="5"/>
        <v>17</v>
      </c>
      <c r="P12" s="65">
        <f>VLOOKUP($A12,'Return Data'!$B$7:$R$2292,11,0)</f>
        <v>3.2795999999999998</v>
      </c>
      <c r="Q12" s="66">
        <f t="shared" si="6"/>
        <v>23</v>
      </c>
      <c r="R12" s="65">
        <f>VLOOKUP($A12,'Return Data'!$B$7:$R$2292,12,0)</f>
        <v>3.504</v>
      </c>
      <c r="S12" s="66">
        <f t="shared" si="7"/>
        <v>24</v>
      </c>
      <c r="T12" s="65">
        <f>VLOOKUP($A12,'Return Data'!$B$7:$R$2292,13,0)</f>
        <v>3.6755</v>
      </c>
      <c r="U12" s="66">
        <f t="shared" si="8"/>
        <v>25</v>
      </c>
      <c r="V12" s="65">
        <f>VLOOKUP($A12,'Return Data'!$B$7:$R$2292,17,0)</f>
        <v>4.7233000000000001</v>
      </c>
      <c r="W12" s="66">
        <f t="shared" si="9"/>
        <v>21</v>
      </c>
      <c r="X12" s="65">
        <f>VLOOKUP($A12,'Return Data'!$B$7:$R$2292,14,0)</f>
        <v>5.8522999999999996</v>
      </c>
      <c r="Y12" s="66">
        <f t="shared" si="10"/>
        <v>14</v>
      </c>
      <c r="Z12" s="65">
        <f>VLOOKUP($A12,'Return Data'!$B$7:$R$2292,16,0)</f>
        <v>7.4802</v>
      </c>
      <c r="AA12" s="67">
        <f t="shared" si="11"/>
        <v>14</v>
      </c>
    </row>
    <row r="13" spans="1:27" x14ac:dyDescent="0.3">
      <c r="A13" s="63" t="s">
        <v>1005</v>
      </c>
      <c r="B13" s="64">
        <f>VLOOKUP($A13,'Return Data'!$B$7:$R$2292,3,0)</f>
        <v>44616</v>
      </c>
      <c r="C13" s="65">
        <f>VLOOKUP($A13,'Return Data'!$B$7:$R$2292,4,0)</f>
        <v>16.385200000000001</v>
      </c>
      <c r="D13" s="65">
        <f>VLOOKUP($A13,'Return Data'!$B$7:$R$2292,5,0)</f>
        <v>3.1189</v>
      </c>
      <c r="E13" s="66">
        <f t="shared" si="0"/>
        <v>7</v>
      </c>
      <c r="F13" s="65">
        <f>VLOOKUP($A13,'Return Data'!$B$7:$R$2292,6,0)</f>
        <v>2.5994000000000002</v>
      </c>
      <c r="G13" s="66">
        <f t="shared" si="1"/>
        <v>10</v>
      </c>
      <c r="H13" s="65">
        <f>VLOOKUP($A13,'Return Data'!$B$7:$R$2292,7,0)</f>
        <v>3.0249999999999999</v>
      </c>
      <c r="I13" s="66">
        <f t="shared" si="2"/>
        <v>13</v>
      </c>
      <c r="J13" s="65">
        <f>VLOOKUP($A13,'Return Data'!$B$7:$R$2292,8,0)</f>
        <v>4.7023999999999999</v>
      </c>
      <c r="K13" s="66">
        <f t="shared" si="3"/>
        <v>9</v>
      </c>
      <c r="L13" s="65">
        <f>VLOOKUP($A13,'Return Data'!$B$7:$R$2292,9,0)</f>
        <v>3.7484999999999999</v>
      </c>
      <c r="M13" s="66">
        <f t="shared" si="4"/>
        <v>20</v>
      </c>
      <c r="N13" s="65">
        <f>VLOOKUP($A13,'Return Data'!$B$7:$R$2292,10,0)</f>
        <v>3.8481000000000001</v>
      </c>
      <c r="O13" s="66">
        <f t="shared" si="5"/>
        <v>12</v>
      </c>
      <c r="P13" s="65">
        <f>VLOOKUP($A13,'Return Data'!$B$7:$R$2292,11,0)</f>
        <v>3.4186999999999999</v>
      </c>
      <c r="Q13" s="66">
        <f t="shared" si="6"/>
        <v>19</v>
      </c>
      <c r="R13" s="65">
        <f>VLOOKUP($A13,'Return Data'!$B$7:$R$2292,12,0)</f>
        <v>3.7602000000000002</v>
      </c>
      <c r="S13" s="66">
        <f t="shared" si="7"/>
        <v>16</v>
      </c>
      <c r="T13" s="65">
        <f>VLOOKUP($A13,'Return Data'!$B$7:$R$2292,13,0)</f>
        <v>4.0937999999999999</v>
      </c>
      <c r="U13" s="66">
        <f t="shared" si="8"/>
        <v>17</v>
      </c>
      <c r="V13" s="65">
        <f>VLOOKUP($A13,'Return Data'!$B$7:$R$2292,17,0)</f>
        <v>5.0450999999999997</v>
      </c>
      <c r="W13" s="66">
        <f t="shared" si="9"/>
        <v>20</v>
      </c>
      <c r="X13" s="65">
        <f>VLOOKUP($A13,'Return Data'!$B$7:$R$2292,14,0)</f>
        <v>6.3102</v>
      </c>
      <c r="Y13" s="66">
        <f t="shared" si="10"/>
        <v>12</v>
      </c>
      <c r="Z13" s="65">
        <f>VLOOKUP($A13,'Return Data'!$B$7:$R$2292,16,0)</f>
        <v>7.3446999999999996</v>
      </c>
      <c r="AA13" s="67">
        <f t="shared" si="11"/>
        <v>16</v>
      </c>
    </row>
    <row r="14" spans="1:27" x14ac:dyDescent="0.3">
      <c r="A14" s="63" t="s">
        <v>1880</v>
      </c>
      <c r="B14" s="64">
        <f>VLOOKUP($A14,'Return Data'!$B$7:$R$2292,3,0)</f>
        <v>44616</v>
      </c>
      <c r="C14" s="65">
        <f>VLOOKUP($A14,'Return Data'!$B$7:$R$2292,4,0)</f>
        <v>27.686399999999999</v>
      </c>
      <c r="D14" s="65">
        <f>VLOOKUP($A14,'Return Data'!$B$7:$R$2292,5,0)</f>
        <v>12.1327</v>
      </c>
      <c r="E14" s="66">
        <f t="shared" si="0"/>
        <v>1</v>
      </c>
      <c r="F14" s="65">
        <f>VLOOKUP($A14,'Return Data'!$B$7:$R$2292,6,0)</f>
        <v>18.749199999999998</v>
      </c>
      <c r="G14" s="66">
        <f t="shared" si="1"/>
        <v>1</v>
      </c>
      <c r="H14" s="65">
        <f>VLOOKUP($A14,'Return Data'!$B$7:$R$2292,7,0)</f>
        <v>19.3001</v>
      </c>
      <c r="I14" s="66">
        <f t="shared" si="2"/>
        <v>1</v>
      </c>
      <c r="J14" s="65">
        <f>VLOOKUP($A14,'Return Data'!$B$7:$R$2292,8,0)</f>
        <v>17.996300000000002</v>
      </c>
      <c r="K14" s="66">
        <f t="shared" si="3"/>
        <v>1</v>
      </c>
      <c r="L14" s="65">
        <f>VLOOKUP($A14,'Return Data'!$B$7:$R$2292,9,0)</f>
        <v>14.7349</v>
      </c>
      <c r="M14" s="66">
        <f t="shared" si="4"/>
        <v>1</v>
      </c>
      <c r="N14" s="65">
        <f>VLOOKUP($A14,'Return Data'!$B$7:$R$2292,10,0)</f>
        <v>22.132400000000001</v>
      </c>
      <c r="O14" s="66">
        <f t="shared" si="5"/>
        <v>1</v>
      </c>
      <c r="P14" s="65">
        <f>VLOOKUP($A14,'Return Data'!$B$7:$R$2292,11,0)</f>
        <v>25.588200000000001</v>
      </c>
      <c r="Q14" s="66">
        <f t="shared" si="6"/>
        <v>2</v>
      </c>
      <c r="R14" s="65">
        <f>VLOOKUP($A14,'Return Data'!$B$7:$R$2292,12,0)</f>
        <v>19.792300000000001</v>
      </c>
      <c r="S14" s="66">
        <f t="shared" si="7"/>
        <v>2</v>
      </c>
      <c r="T14" s="65">
        <f>VLOOKUP($A14,'Return Data'!$B$7:$R$2292,13,0)</f>
        <v>17.528400000000001</v>
      </c>
      <c r="U14" s="66">
        <f t="shared" si="8"/>
        <v>2</v>
      </c>
      <c r="V14" s="65">
        <f>VLOOKUP($A14,'Return Data'!$B$7:$R$2292,17,0)</f>
        <v>13.065300000000001</v>
      </c>
      <c r="W14" s="66">
        <f t="shared" si="9"/>
        <v>3</v>
      </c>
      <c r="X14" s="65">
        <f>VLOOKUP($A14,'Return Data'!$B$7:$R$2292,14,0)</f>
        <v>8.0978999999999992</v>
      </c>
      <c r="Y14" s="66">
        <f t="shared" si="10"/>
        <v>1</v>
      </c>
      <c r="Z14" s="65">
        <f>VLOOKUP($A14,'Return Data'!$B$7:$R$2292,16,0)</f>
        <v>9.1359999999999992</v>
      </c>
      <c r="AA14" s="67">
        <f t="shared" si="11"/>
        <v>2</v>
      </c>
    </row>
    <row r="15" spans="1:27" x14ac:dyDescent="0.3">
      <c r="A15" s="63" t="s">
        <v>1012</v>
      </c>
      <c r="B15" s="64">
        <f>VLOOKUP($A15,'Return Data'!$B$7:$R$2292,3,0)</f>
        <v>44616</v>
      </c>
      <c r="C15" s="65">
        <f>VLOOKUP($A15,'Return Data'!$B$7:$R$2292,4,0)</f>
        <v>49.540799999999997</v>
      </c>
      <c r="D15" s="65">
        <f>VLOOKUP($A15,'Return Data'!$B$7:$R$2292,5,0)</f>
        <v>-4.4200999999999997</v>
      </c>
      <c r="E15" s="66">
        <f t="shared" si="0"/>
        <v>23</v>
      </c>
      <c r="F15" s="65">
        <f>VLOOKUP($A15,'Return Data'!$B$7:$R$2292,6,0)</f>
        <v>2.2844000000000002</v>
      </c>
      <c r="G15" s="66">
        <f t="shared" si="1"/>
        <v>14</v>
      </c>
      <c r="H15" s="65">
        <f>VLOOKUP($A15,'Return Data'!$B$7:$R$2292,7,0)</f>
        <v>2.5589</v>
      </c>
      <c r="I15" s="66">
        <f t="shared" si="2"/>
        <v>19</v>
      </c>
      <c r="J15" s="65">
        <f>VLOOKUP($A15,'Return Data'!$B$7:$R$2292,8,0)</f>
        <v>3.3513000000000002</v>
      </c>
      <c r="K15" s="66">
        <f t="shared" si="3"/>
        <v>21</v>
      </c>
      <c r="L15" s="65">
        <f>VLOOKUP($A15,'Return Data'!$B$7:$R$2292,9,0)</f>
        <v>3.5375999999999999</v>
      </c>
      <c r="M15" s="66">
        <f t="shared" si="4"/>
        <v>23</v>
      </c>
      <c r="N15" s="65">
        <f>VLOOKUP($A15,'Return Data'!$B$7:$R$2292,10,0)</f>
        <v>3.4973999999999998</v>
      </c>
      <c r="O15" s="66">
        <f t="shared" si="5"/>
        <v>22</v>
      </c>
      <c r="P15" s="65">
        <f>VLOOKUP($A15,'Return Data'!$B$7:$R$2292,11,0)</f>
        <v>3.6139999999999999</v>
      </c>
      <c r="Q15" s="66">
        <f t="shared" si="6"/>
        <v>10</v>
      </c>
      <c r="R15" s="65">
        <f>VLOOKUP($A15,'Return Data'!$B$7:$R$2292,12,0)</f>
        <v>4.2727000000000004</v>
      </c>
      <c r="S15" s="66">
        <f t="shared" si="7"/>
        <v>7</v>
      </c>
      <c r="T15" s="65">
        <f>VLOOKUP($A15,'Return Data'!$B$7:$R$2292,13,0)</f>
        <v>4.4457000000000004</v>
      </c>
      <c r="U15" s="66">
        <f t="shared" si="8"/>
        <v>8</v>
      </c>
      <c r="V15" s="65">
        <f>VLOOKUP($A15,'Return Data'!$B$7:$R$2292,17,0)</f>
        <v>6.1475</v>
      </c>
      <c r="W15" s="66">
        <f t="shared" si="9"/>
        <v>5</v>
      </c>
      <c r="X15" s="65">
        <f>VLOOKUP($A15,'Return Data'!$B$7:$R$2292,14,0)</f>
        <v>6.9890999999999996</v>
      </c>
      <c r="Y15" s="66">
        <f t="shared" si="10"/>
        <v>4</v>
      </c>
      <c r="Z15" s="65">
        <f>VLOOKUP($A15,'Return Data'!$B$7:$R$2292,16,0)</f>
        <v>7.9223999999999997</v>
      </c>
      <c r="AA15" s="67">
        <f t="shared" si="11"/>
        <v>7</v>
      </c>
    </row>
    <row r="16" spans="1:27" x14ac:dyDescent="0.3">
      <c r="A16" s="63" t="s">
        <v>1014</v>
      </c>
      <c r="B16" s="64">
        <f>VLOOKUP($A16,'Return Data'!$B$7:$R$2292,3,0)</f>
        <v>44616</v>
      </c>
      <c r="C16" s="65">
        <f>VLOOKUP($A16,'Return Data'!$B$7:$R$2292,4,0)</f>
        <v>17.863399999999999</v>
      </c>
      <c r="D16" s="65">
        <f>VLOOKUP($A16,'Return Data'!$B$7:$R$2292,5,0)</f>
        <v>2.0434000000000001</v>
      </c>
      <c r="E16" s="66">
        <f t="shared" si="0"/>
        <v>10</v>
      </c>
      <c r="F16" s="65">
        <f>VLOOKUP($A16,'Return Data'!$B$7:$R$2292,6,0)</f>
        <v>1.7030000000000001</v>
      </c>
      <c r="G16" s="66">
        <f t="shared" si="1"/>
        <v>17</v>
      </c>
      <c r="H16" s="65">
        <f>VLOOKUP($A16,'Return Data'!$B$7:$R$2292,7,0)</f>
        <v>2.7745000000000002</v>
      </c>
      <c r="I16" s="66">
        <f t="shared" si="2"/>
        <v>17</v>
      </c>
      <c r="J16" s="65">
        <f>VLOOKUP($A16,'Return Data'!$B$7:$R$2292,8,0)</f>
        <v>5.4260000000000002</v>
      </c>
      <c r="K16" s="66">
        <f t="shared" si="3"/>
        <v>5</v>
      </c>
      <c r="L16" s="65">
        <f>VLOOKUP($A16,'Return Data'!$B$7:$R$2292,9,0)</f>
        <v>4.0875000000000004</v>
      </c>
      <c r="M16" s="66">
        <f t="shared" si="4"/>
        <v>12</v>
      </c>
      <c r="N16" s="65">
        <f>VLOOKUP($A16,'Return Data'!$B$7:$R$2292,10,0)</f>
        <v>4.0430000000000001</v>
      </c>
      <c r="O16" s="66">
        <f t="shared" si="5"/>
        <v>6</v>
      </c>
      <c r="P16" s="65">
        <f>VLOOKUP($A16,'Return Data'!$B$7:$R$2292,11,0)</f>
        <v>3.5735000000000001</v>
      </c>
      <c r="Q16" s="66">
        <f t="shared" si="6"/>
        <v>13</v>
      </c>
      <c r="R16" s="65">
        <f>VLOOKUP($A16,'Return Data'!$B$7:$R$2292,12,0)</f>
        <v>3.9510000000000001</v>
      </c>
      <c r="S16" s="66">
        <f t="shared" si="7"/>
        <v>11</v>
      </c>
      <c r="T16" s="65">
        <f>VLOOKUP($A16,'Return Data'!$B$7:$R$2292,13,0)</f>
        <v>4.3685</v>
      </c>
      <c r="U16" s="66">
        <f t="shared" si="8"/>
        <v>10</v>
      </c>
      <c r="V16" s="65">
        <f>VLOOKUP($A16,'Return Data'!$B$7:$R$2292,17,0)</f>
        <v>3.8536000000000001</v>
      </c>
      <c r="W16" s="66">
        <f t="shared" si="9"/>
        <v>23</v>
      </c>
      <c r="X16" s="65">
        <f>VLOOKUP($A16,'Return Data'!$B$7:$R$2292,14,0)</f>
        <v>1.847</v>
      </c>
      <c r="Y16" s="66">
        <f t="shared" si="10"/>
        <v>21</v>
      </c>
      <c r="Z16" s="65">
        <f>VLOOKUP($A16,'Return Data'!$B$7:$R$2292,16,0)</f>
        <v>6.2701000000000002</v>
      </c>
      <c r="AA16" s="67">
        <f t="shared" si="11"/>
        <v>22</v>
      </c>
    </row>
    <row r="17" spans="1:27" x14ac:dyDescent="0.3">
      <c r="A17" s="63" t="s">
        <v>1016</v>
      </c>
      <c r="B17" s="64">
        <f>VLOOKUP($A17,'Return Data'!$B$7:$R$2292,3,0)</f>
        <v>44616</v>
      </c>
      <c r="C17" s="65">
        <f>VLOOKUP($A17,'Return Data'!$B$7:$R$2292,4,0)</f>
        <v>435.16800000000001</v>
      </c>
      <c r="D17" s="65">
        <f>VLOOKUP($A17,'Return Data'!$B$7:$R$2292,5,0)</f>
        <v>-13.851000000000001</v>
      </c>
      <c r="E17" s="66">
        <f t="shared" si="0"/>
        <v>24</v>
      </c>
      <c r="F17" s="65">
        <f>VLOOKUP($A17,'Return Data'!$B$7:$R$2292,6,0)</f>
        <v>-2.3060999999999998</v>
      </c>
      <c r="G17" s="66">
        <f t="shared" si="1"/>
        <v>24</v>
      </c>
      <c r="H17" s="65">
        <f>VLOOKUP($A17,'Return Data'!$B$7:$R$2292,7,0)</f>
        <v>1.286</v>
      </c>
      <c r="I17" s="66">
        <f t="shared" si="2"/>
        <v>25</v>
      </c>
      <c r="J17" s="65">
        <f>VLOOKUP($A17,'Return Data'!$B$7:$R$2292,8,0)</f>
        <v>-3.4169999999999998</v>
      </c>
      <c r="K17" s="66">
        <f t="shared" si="3"/>
        <v>25</v>
      </c>
      <c r="L17" s="65">
        <f>VLOOKUP($A17,'Return Data'!$B$7:$R$2292,9,0)</f>
        <v>-0.18579999999999999</v>
      </c>
      <c r="M17" s="66">
        <f t="shared" si="4"/>
        <v>25</v>
      </c>
      <c r="N17" s="65">
        <f>VLOOKUP($A17,'Return Data'!$B$7:$R$2292,10,0)</f>
        <v>0.95079999999999998</v>
      </c>
      <c r="O17" s="66">
        <f t="shared" si="5"/>
        <v>24</v>
      </c>
      <c r="P17" s="65">
        <f>VLOOKUP($A17,'Return Data'!$B$7:$R$2292,11,0)</f>
        <v>2.5038</v>
      </c>
      <c r="Q17" s="66">
        <f t="shared" si="6"/>
        <v>25</v>
      </c>
      <c r="R17" s="65">
        <f>VLOOKUP($A17,'Return Data'!$B$7:$R$2292,12,0)</f>
        <v>3.7210000000000001</v>
      </c>
      <c r="S17" s="66">
        <f t="shared" si="7"/>
        <v>19</v>
      </c>
      <c r="T17" s="65">
        <f>VLOOKUP($A17,'Return Data'!$B$7:$R$2292,13,0)</f>
        <v>3.7844000000000002</v>
      </c>
      <c r="U17" s="66">
        <f t="shared" si="8"/>
        <v>24</v>
      </c>
      <c r="V17" s="65">
        <f>VLOOKUP($A17,'Return Data'!$B$7:$R$2292,17,0)</f>
        <v>5.6826999999999996</v>
      </c>
      <c r="W17" s="66">
        <f t="shared" si="9"/>
        <v>10</v>
      </c>
      <c r="X17" s="65">
        <f>VLOOKUP($A17,'Return Data'!$B$7:$R$2292,14,0)</f>
        <v>6.7930999999999999</v>
      </c>
      <c r="Y17" s="66">
        <f t="shared" si="10"/>
        <v>5</v>
      </c>
      <c r="Z17" s="65">
        <f>VLOOKUP($A17,'Return Data'!$B$7:$R$2292,16,0)</f>
        <v>8.0358000000000001</v>
      </c>
      <c r="AA17" s="67">
        <f t="shared" si="11"/>
        <v>5</v>
      </c>
    </row>
    <row r="18" spans="1:27" x14ac:dyDescent="0.3">
      <c r="A18" s="63" t="s">
        <v>1017</v>
      </c>
      <c r="B18" s="64">
        <f>VLOOKUP($A18,'Return Data'!$B$7:$R$2292,3,0)</f>
        <v>44616</v>
      </c>
      <c r="C18" s="65">
        <f>VLOOKUP($A18,'Return Data'!$B$7:$R$2292,4,0)</f>
        <v>31.729399999999998</v>
      </c>
      <c r="D18" s="65">
        <f>VLOOKUP($A18,'Return Data'!$B$7:$R$2292,5,0)</f>
        <v>-2.3006000000000002</v>
      </c>
      <c r="E18" s="66">
        <f t="shared" si="0"/>
        <v>20</v>
      </c>
      <c r="F18" s="65">
        <f>VLOOKUP($A18,'Return Data'!$B$7:$R$2292,6,0)</f>
        <v>-0.76690000000000003</v>
      </c>
      <c r="G18" s="66">
        <f t="shared" si="1"/>
        <v>23</v>
      </c>
      <c r="H18" s="65">
        <f>VLOOKUP($A18,'Return Data'!$B$7:$R$2292,7,0)</f>
        <v>1.7754000000000001</v>
      </c>
      <c r="I18" s="66">
        <f t="shared" si="2"/>
        <v>24</v>
      </c>
      <c r="J18" s="65">
        <f>VLOOKUP($A18,'Return Data'!$B$7:$R$2292,8,0)</f>
        <v>4.2714999999999996</v>
      </c>
      <c r="K18" s="66">
        <f t="shared" si="3"/>
        <v>17</v>
      </c>
      <c r="L18" s="65">
        <f>VLOOKUP($A18,'Return Data'!$B$7:$R$2292,9,0)</f>
        <v>4.3390000000000004</v>
      </c>
      <c r="M18" s="66">
        <f t="shared" si="4"/>
        <v>6</v>
      </c>
      <c r="N18" s="65">
        <f>VLOOKUP($A18,'Return Data'!$B$7:$R$2292,10,0)</f>
        <v>3.6608000000000001</v>
      </c>
      <c r="O18" s="66">
        <f t="shared" si="5"/>
        <v>16</v>
      </c>
      <c r="P18" s="65">
        <f>VLOOKUP($A18,'Return Data'!$B$7:$R$2292,11,0)</f>
        <v>3.4377</v>
      </c>
      <c r="Q18" s="66">
        <f t="shared" si="6"/>
        <v>18</v>
      </c>
      <c r="R18" s="65">
        <f>VLOOKUP($A18,'Return Data'!$B$7:$R$2292,12,0)</f>
        <v>3.6808000000000001</v>
      </c>
      <c r="S18" s="66">
        <f t="shared" si="7"/>
        <v>21</v>
      </c>
      <c r="T18" s="65">
        <f>VLOOKUP($A18,'Return Data'!$B$7:$R$2292,13,0)</f>
        <v>4.0655999999999999</v>
      </c>
      <c r="U18" s="66">
        <f t="shared" si="8"/>
        <v>18</v>
      </c>
      <c r="V18" s="65">
        <f>VLOOKUP($A18,'Return Data'!$B$7:$R$2292,17,0)</f>
        <v>5.0902000000000003</v>
      </c>
      <c r="W18" s="66">
        <f t="shared" si="9"/>
        <v>19</v>
      </c>
      <c r="X18" s="65">
        <f>VLOOKUP($A18,'Return Data'!$B$7:$R$2292,14,0)</f>
        <v>6.2347000000000001</v>
      </c>
      <c r="Y18" s="66">
        <f t="shared" si="10"/>
        <v>13</v>
      </c>
      <c r="Z18" s="65">
        <f>VLOOKUP($A18,'Return Data'!$B$7:$R$2292,16,0)</f>
        <v>7.7953999999999999</v>
      </c>
      <c r="AA18" s="67">
        <f t="shared" si="11"/>
        <v>11</v>
      </c>
    </row>
    <row r="19" spans="1:27" x14ac:dyDescent="0.3">
      <c r="A19" s="63" t="s">
        <v>1020</v>
      </c>
      <c r="B19" s="64">
        <f>VLOOKUP($A19,'Return Data'!$B$7:$R$2292,3,0)</f>
        <v>44616</v>
      </c>
      <c r="C19" s="65">
        <f>VLOOKUP($A19,'Return Data'!$B$7:$R$2292,4,0)</f>
        <v>3159.9414999999999</v>
      </c>
      <c r="D19" s="65">
        <f>VLOOKUP($A19,'Return Data'!$B$7:$R$2292,5,0)</f>
        <v>2.0468999999999999</v>
      </c>
      <c r="E19" s="66">
        <f t="shared" si="0"/>
        <v>9</v>
      </c>
      <c r="F19" s="65">
        <f>VLOOKUP($A19,'Return Data'!$B$7:$R$2292,6,0)</f>
        <v>2.5937000000000001</v>
      </c>
      <c r="G19" s="66">
        <f t="shared" si="1"/>
        <v>11</v>
      </c>
      <c r="H19" s="65">
        <f>VLOOKUP($A19,'Return Data'!$B$7:$R$2292,7,0)</f>
        <v>2.8913000000000002</v>
      </c>
      <c r="I19" s="66">
        <f t="shared" si="2"/>
        <v>15</v>
      </c>
      <c r="J19" s="65">
        <f>VLOOKUP($A19,'Return Data'!$B$7:$R$2292,8,0)</f>
        <v>4.8373999999999997</v>
      </c>
      <c r="K19" s="66">
        <f t="shared" si="3"/>
        <v>8</v>
      </c>
      <c r="L19" s="65">
        <f>VLOOKUP($A19,'Return Data'!$B$7:$R$2292,9,0)</f>
        <v>4.2680999999999996</v>
      </c>
      <c r="M19" s="66">
        <f t="shared" si="4"/>
        <v>9</v>
      </c>
      <c r="N19" s="65">
        <f>VLOOKUP($A19,'Return Data'!$B$7:$R$2292,10,0)</f>
        <v>3.7246999999999999</v>
      </c>
      <c r="O19" s="66">
        <f t="shared" si="5"/>
        <v>15</v>
      </c>
      <c r="P19" s="65">
        <f>VLOOKUP($A19,'Return Data'!$B$7:$R$2292,11,0)</f>
        <v>3.3620999999999999</v>
      </c>
      <c r="Q19" s="66">
        <f t="shared" si="6"/>
        <v>20</v>
      </c>
      <c r="R19" s="65">
        <f>VLOOKUP($A19,'Return Data'!$B$7:$R$2292,12,0)</f>
        <v>3.7021000000000002</v>
      </c>
      <c r="S19" s="66">
        <f t="shared" si="7"/>
        <v>20</v>
      </c>
      <c r="T19" s="65">
        <f>VLOOKUP($A19,'Return Data'!$B$7:$R$2292,13,0)</f>
        <v>4.1052999999999997</v>
      </c>
      <c r="U19" s="66">
        <f t="shared" si="8"/>
        <v>15</v>
      </c>
      <c r="V19" s="65">
        <f>VLOOKUP($A19,'Return Data'!$B$7:$R$2292,17,0)</f>
        <v>5.2830000000000004</v>
      </c>
      <c r="W19" s="66">
        <f t="shared" si="9"/>
        <v>15</v>
      </c>
      <c r="X19" s="65">
        <f>VLOOKUP($A19,'Return Data'!$B$7:$R$2292,14,0)</f>
        <v>6.5609000000000002</v>
      </c>
      <c r="Y19" s="66">
        <f t="shared" si="10"/>
        <v>8</v>
      </c>
      <c r="Z19" s="65">
        <f>VLOOKUP($A19,'Return Data'!$B$7:$R$2292,16,0)</f>
        <v>7.7980999999999998</v>
      </c>
      <c r="AA19" s="67">
        <f t="shared" si="11"/>
        <v>10</v>
      </c>
    </row>
    <row r="20" spans="1:27" x14ac:dyDescent="0.3">
      <c r="A20" s="63" t="s">
        <v>1022</v>
      </c>
      <c r="B20" s="64">
        <f>VLOOKUP($A20,'Return Data'!$B$7:$R$2292,3,0)</f>
        <v>44616</v>
      </c>
      <c r="C20" s="65">
        <f>VLOOKUP($A20,'Return Data'!$B$7:$R$2292,4,0)</f>
        <v>30.4817</v>
      </c>
      <c r="D20" s="65">
        <f>VLOOKUP($A20,'Return Data'!$B$7:$R$2292,5,0)</f>
        <v>4.5507999999999997</v>
      </c>
      <c r="E20" s="66">
        <f t="shared" si="0"/>
        <v>4</v>
      </c>
      <c r="F20" s="65">
        <f>VLOOKUP($A20,'Return Data'!$B$7:$R$2292,6,0)</f>
        <v>4.4321000000000002</v>
      </c>
      <c r="G20" s="66">
        <f t="shared" si="1"/>
        <v>2</v>
      </c>
      <c r="H20" s="65">
        <f>VLOOKUP($A20,'Return Data'!$B$7:$R$2292,7,0)</f>
        <v>4.6056999999999997</v>
      </c>
      <c r="I20" s="66">
        <f t="shared" si="2"/>
        <v>3</v>
      </c>
      <c r="J20" s="65">
        <f>VLOOKUP($A20,'Return Data'!$B$7:$R$2292,8,0)</f>
        <v>5.4768999999999997</v>
      </c>
      <c r="K20" s="66">
        <f t="shared" si="3"/>
        <v>4</v>
      </c>
      <c r="L20" s="65">
        <f>VLOOKUP($A20,'Return Data'!$B$7:$R$2292,9,0)</f>
        <v>4.2683</v>
      </c>
      <c r="M20" s="66">
        <f t="shared" si="4"/>
        <v>8</v>
      </c>
      <c r="N20" s="65">
        <f>VLOOKUP($A20,'Return Data'!$B$7:$R$2292,10,0)</f>
        <v>4.1506999999999996</v>
      </c>
      <c r="O20" s="66">
        <f t="shared" si="5"/>
        <v>4</v>
      </c>
      <c r="P20" s="65">
        <f>VLOOKUP($A20,'Return Data'!$B$7:$R$2292,11,0)</f>
        <v>3.5196000000000001</v>
      </c>
      <c r="Q20" s="66">
        <f t="shared" si="6"/>
        <v>16</v>
      </c>
      <c r="R20" s="65">
        <f>VLOOKUP($A20,'Return Data'!$B$7:$R$2292,12,0)</f>
        <v>3.7214999999999998</v>
      </c>
      <c r="S20" s="66">
        <f t="shared" si="7"/>
        <v>18</v>
      </c>
      <c r="T20" s="65">
        <f>VLOOKUP($A20,'Return Data'!$B$7:$R$2292,13,0)</f>
        <v>3.8435000000000001</v>
      </c>
      <c r="U20" s="66">
        <f t="shared" si="8"/>
        <v>23</v>
      </c>
      <c r="V20" s="65">
        <f>VLOOKUP($A20,'Return Data'!$B$7:$R$2292,17,0)</f>
        <v>14.3019</v>
      </c>
      <c r="W20" s="66">
        <f t="shared" si="9"/>
        <v>2</v>
      </c>
      <c r="X20" s="65">
        <f>VLOOKUP($A20,'Return Data'!$B$7:$R$2292,14,0)</f>
        <v>4.8628999999999998</v>
      </c>
      <c r="Y20" s="66">
        <f t="shared" si="10"/>
        <v>18</v>
      </c>
      <c r="Z20" s="65">
        <f>VLOOKUP($A20,'Return Data'!$B$7:$R$2292,16,0)</f>
        <v>7.0894000000000004</v>
      </c>
      <c r="AA20" s="67">
        <f t="shared" si="11"/>
        <v>19</v>
      </c>
    </row>
    <row r="21" spans="1:27" x14ac:dyDescent="0.3">
      <c r="A21" s="63" t="s">
        <v>1024</v>
      </c>
      <c r="B21" s="64">
        <f>VLOOKUP($A21,'Return Data'!$B$7:$R$2292,3,0)</f>
        <v>44616</v>
      </c>
      <c r="C21" s="65">
        <f>VLOOKUP($A21,'Return Data'!$B$7:$R$2292,4,0)</f>
        <v>2887.8746000000001</v>
      </c>
      <c r="D21" s="65">
        <f>VLOOKUP($A21,'Return Data'!$B$7:$R$2292,5,0)</f>
        <v>1.7329000000000001</v>
      </c>
      <c r="E21" s="66">
        <f t="shared" si="0"/>
        <v>12</v>
      </c>
      <c r="F21" s="65">
        <f>VLOOKUP($A21,'Return Data'!$B$7:$R$2292,6,0)</f>
        <v>1.8793</v>
      </c>
      <c r="G21" s="66">
        <f t="shared" si="1"/>
        <v>16</v>
      </c>
      <c r="H21" s="65">
        <f>VLOOKUP($A21,'Return Data'!$B$7:$R$2292,7,0)</f>
        <v>3.6086</v>
      </c>
      <c r="I21" s="66">
        <f t="shared" si="2"/>
        <v>9</v>
      </c>
      <c r="J21" s="65">
        <f>VLOOKUP($A21,'Return Data'!$B$7:$R$2292,8,0)</f>
        <v>2.5181</v>
      </c>
      <c r="K21" s="66">
        <f t="shared" si="3"/>
        <v>23</v>
      </c>
      <c r="L21" s="65">
        <f>VLOOKUP($A21,'Return Data'!$B$7:$R$2292,9,0)</f>
        <v>3.298</v>
      </c>
      <c r="M21" s="66">
        <f t="shared" si="4"/>
        <v>24</v>
      </c>
      <c r="N21" s="65">
        <f>VLOOKUP($A21,'Return Data'!$B$7:$R$2292,10,0)</f>
        <v>3.5150999999999999</v>
      </c>
      <c r="O21" s="66">
        <f t="shared" si="5"/>
        <v>21</v>
      </c>
      <c r="P21" s="65">
        <f>VLOOKUP($A21,'Return Data'!$B$7:$R$2292,11,0)</f>
        <v>3.7284999999999999</v>
      </c>
      <c r="Q21" s="66">
        <f t="shared" si="6"/>
        <v>7</v>
      </c>
      <c r="R21" s="65">
        <f>VLOOKUP($A21,'Return Data'!$B$7:$R$2292,12,0)</f>
        <v>4.2888999999999999</v>
      </c>
      <c r="S21" s="66">
        <f t="shared" si="7"/>
        <v>6</v>
      </c>
      <c r="T21" s="65">
        <f>VLOOKUP($A21,'Return Data'!$B$7:$R$2292,13,0)</f>
        <v>4.6074999999999999</v>
      </c>
      <c r="U21" s="66">
        <f t="shared" si="8"/>
        <v>7</v>
      </c>
      <c r="V21" s="65">
        <f>VLOOKUP($A21,'Return Data'!$B$7:$R$2292,17,0)</f>
        <v>6.0171999999999999</v>
      </c>
      <c r="W21" s="66">
        <f t="shared" si="9"/>
        <v>8</v>
      </c>
      <c r="X21" s="65">
        <f>VLOOKUP($A21,'Return Data'!$B$7:$R$2292,14,0)</f>
        <v>7.0876000000000001</v>
      </c>
      <c r="Y21" s="66">
        <f t="shared" si="10"/>
        <v>3</v>
      </c>
      <c r="Z21" s="65">
        <f>VLOOKUP($A21,'Return Data'!$B$7:$R$2292,16,0)</f>
        <v>8.2725000000000009</v>
      </c>
      <c r="AA21" s="67">
        <f t="shared" si="11"/>
        <v>4</v>
      </c>
    </row>
    <row r="22" spans="1:27" x14ac:dyDescent="0.3">
      <c r="A22" s="63" t="s">
        <v>1025</v>
      </c>
      <c r="B22" s="64">
        <f>VLOOKUP($A22,'Return Data'!$B$7:$R$2292,3,0)</f>
        <v>44616</v>
      </c>
      <c r="C22" s="65">
        <f>VLOOKUP($A22,'Return Data'!$B$7:$R$2292,4,0)</f>
        <v>23.755299999999998</v>
      </c>
      <c r="D22" s="65">
        <f>VLOOKUP($A22,'Return Data'!$B$7:$R$2292,5,0)</f>
        <v>1.2292000000000001</v>
      </c>
      <c r="E22" s="66">
        <f t="shared" si="0"/>
        <v>15</v>
      </c>
      <c r="F22" s="65">
        <f>VLOOKUP($A22,'Return Data'!$B$7:$R$2292,6,0)</f>
        <v>3.2787000000000002</v>
      </c>
      <c r="G22" s="66">
        <f t="shared" si="1"/>
        <v>5</v>
      </c>
      <c r="H22" s="65">
        <f>VLOOKUP($A22,'Return Data'!$B$7:$R$2292,7,0)</f>
        <v>3.7562000000000002</v>
      </c>
      <c r="I22" s="66">
        <f t="shared" si="2"/>
        <v>6</v>
      </c>
      <c r="J22" s="65">
        <f>VLOOKUP($A22,'Return Data'!$B$7:$R$2292,8,0)</f>
        <v>5.0803000000000003</v>
      </c>
      <c r="K22" s="66">
        <f t="shared" si="3"/>
        <v>7</v>
      </c>
      <c r="L22" s="65">
        <f>VLOOKUP($A22,'Return Data'!$B$7:$R$2292,9,0)</f>
        <v>4.1283000000000003</v>
      </c>
      <c r="M22" s="66">
        <f t="shared" si="4"/>
        <v>11</v>
      </c>
      <c r="N22" s="65">
        <f>VLOOKUP($A22,'Return Data'!$B$7:$R$2292,10,0)</f>
        <v>4.0117000000000003</v>
      </c>
      <c r="O22" s="66">
        <f t="shared" si="5"/>
        <v>8</v>
      </c>
      <c r="P22" s="65">
        <f>VLOOKUP($A22,'Return Data'!$B$7:$R$2292,11,0)</f>
        <v>3.6682000000000001</v>
      </c>
      <c r="Q22" s="66">
        <f t="shared" si="6"/>
        <v>8</v>
      </c>
      <c r="R22" s="65">
        <f>VLOOKUP($A22,'Return Data'!$B$7:$R$2292,12,0)</f>
        <v>4.0117000000000003</v>
      </c>
      <c r="S22" s="66">
        <f t="shared" si="7"/>
        <v>9</v>
      </c>
      <c r="T22" s="65">
        <f>VLOOKUP($A22,'Return Data'!$B$7:$R$2292,13,0)</f>
        <v>4.3973000000000004</v>
      </c>
      <c r="U22" s="66">
        <f t="shared" si="8"/>
        <v>9</v>
      </c>
      <c r="V22" s="65">
        <f>VLOOKUP($A22,'Return Data'!$B$7:$R$2292,17,0)</f>
        <v>5.3094000000000001</v>
      </c>
      <c r="W22" s="66">
        <f t="shared" si="9"/>
        <v>14</v>
      </c>
      <c r="X22" s="65">
        <f>VLOOKUP($A22,'Return Data'!$B$7:$R$2292,14,0)</f>
        <v>5.5515999999999996</v>
      </c>
      <c r="Y22" s="66">
        <f t="shared" si="10"/>
        <v>16</v>
      </c>
      <c r="Z22" s="65">
        <f>VLOOKUP($A22,'Return Data'!$B$7:$R$2292,16,0)</f>
        <v>7.7778999999999998</v>
      </c>
      <c r="AA22" s="67">
        <f t="shared" si="11"/>
        <v>12</v>
      </c>
    </row>
    <row r="23" spans="1:27" x14ac:dyDescent="0.3">
      <c r="A23" s="63" t="s">
        <v>1028</v>
      </c>
      <c r="B23" s="64">
        <f>VLOOKUP($A23,'Return Data'!$B$7:$R$2292,3,0)</f>
        <v>44616</v>
      </c>
      <c r="C23" s="65">
        <f>VLOOKUP($A23,'Return Data'!$B$7:$R$2292,4,0)</f>
        <v>34.302599999999998</v>
      </c>
      <c r="D23" s="65">
        <f>VLOOKUP($A23,'Return Data'!$B$7:$R$2292,5,0)</f>
        <v>2.0217999999999998</v>
      </c>
      <c r="E23" s="66">
        <f t="shared" si="0"/>
        <v>11</v>
      </c>
      <c r="F23" s="65">
        <f>VLOOKUP($A23,'Return Data'!$B$7:$R$2292,6,0)</f>
        <v>2.9801000000000002</v>
      </c>
      <c r="G23" s="66">
        <f t="shared" si="1"/>
        <v>7</v>
      </c>
      <c r="H23" s="65">
        <f>VLOOKUP($A23,'Return Data'!$B$7:$R$2292,7,0)</f>
        <v>2.9963000000000002</v>
      </c>
      <c r="I23" s="66">
        <f t="shared" si="2"/>
        <v>14</v>
      </c>
      <c r="J23" s="65">
        <f>VLOOKUP($A23,'Return Data'!$B$7:$R$2292,8,0)</f>
        <v>4.5911</v>
      </c>
      <c r="K23" s="66">
        <f t="shared" si="3"/>
        <v>12</v>
      </c>
      <c r="L23" s="65">
        <f>VLOOKUP($A23,'Return Data'!$B$7:$R$2292,9,0)</f>
        <v>4.2889999999999997</v>
      </c>
      <c r="M23" s="66">
        <f t="shared" si="4"/>
        <v>7</v>
      </c>
      <c r="N23" s="65">
        <f>VLOOKUP($A23,'Return Data'!$B$7:$R$2292,10,0)</f>
        <v>3.8986000000000001</v>
      </c>
      <c r="O23" s="66">
        <f t="shared" si="5"/>
        <v>10</v>
      </c>
      <c r="P23" s="65">
        <f>VLOOKUP($A23,'Return Data'!$B$7:$R$2292,11,0)</f>
        <v>3.5482999999999998</v>
      </c>
      <c r="Q23" s="66">
        <f t="shared" si="6"/>
        <v>15</v>
      </c>
      <c r="R23" s="65">
        <f>VLOOKUP($A23,'Return Data'!$B$7:$R$2292,12,0)</f>
        <v>3.7852000000000001</v>
      </c>
      <c r="S23" s="66">
        <f t="shared" si="7"/>
        <v>15</v>
      </c>
      <c r="T23" s="65">
        <f>VLOOKUP($A23,'Return Data'!$B$7:$R$2292,13,0)</f>
        <v>4.0065</v>
      </c>
      <c r="U23" s="66">
        <f t="shared" si="8"/>
        <v>21</v>
      </c>
      <c r="V23" s="65">
        <f>VLOOKUP($A23,'Return Data'!$B$7:$R$2292,17,0)</f>
        <v>5.6368999999999998</v>
      </c>
      <c r="W23" s="66">
        <f t="shared" si="9"/>
        <v>11</v>
      </c>
      <c r="X23" s="65">
        <f>VLOOKUP($A23,'Return Data'!$B$7:$R$2292,14,0)</f>
        <v>5.0888999999999998</v>
      </c>
      <c r="Y23" s="66">
        <f t="shared" si="10"/>
        <v>17</v>
      </c>
      <c r="Z23" s="65">
        <f>VLOOKUP($A23,'Return Data'!$B$7:$R$2292,16,0)</f>
        <v>7.3739999999999997</v>
      </c>
      <c r="AA23" s="67">
        <f t="shared" si="11"/>
        <v>15</v>
      </c>
    </row>
    <row r="24" spans="1:27" x14ac:dyDescent="0.3">
      <c r="A24" s="63" t="s">
        <v>1029</v>
      </c>
      <c r="B24" s="64">
        <f>VLOOKUP($A24,'Return Data'!$B$7:$R$2292,3,0)</f>
        <v>44616</v>
      </c>
      <c r="C24" s="65">
        <f>VLOOKUP($A24,'Return Data'!$B$7:$R$2292,4,0)</f>
        <v>1393.7801999999999</v>
      </c>
      <c r="D24" s="65">
        <f>VLOOKUP($A24,'Return Data'!$B$7:$R$2292,5,0)</f>
        <v>0.41120000000000001</v>
      </c>
      <c r="E24" s="66">
        <f t="shared" si="0"/>
        <v>17</v>
      </c>
      <c r="F24" s="65">
        <f>VLOOKUP($A24,'Return Data'!$B$7:$R$2292,6,0)</f>
        <v>1.3986000000000001</v>
      </c>
      <c r="G24" s="66">
        <f t="shared" si="1"/>
        <v>19</v>
      </c>
      <c r="H24" s="65">
        <f>VLOOKUP($A24,'Return Data'!$B$7:$R$2292,7,0)</f>
        <v>2.5489000000000002</v>
      </c>
      <c r="I24" s="66">
        <f t="shared" si="2"/>
        <v>20</v>
      </c>
      <c r="J24" s="65">
        <f>VLOOKUP($A24,'Return Data'!$B$7:$R$2292,8,0)</f>
        <v>4.1280999999999999</v>
      </c>
      <c r="K24" s="66">
        <f t="shared" si="3"/>
        <v>18</v>
      </c>
      <c r="L24" s="65">
        <f>VLOOKUP($A24,'Return Data'!$B$7:$R$2292,9,0)</f>
        <v>4.0834000000000001</v>
      </c>
      <c r="M24" s="66">
        <f t="shared" si="4"/>
        <v>13</v>
      </c>
      <c r="N24" s="65">
        <f>VLOOKUP($A24,'Return Data'!$B$7:$R$2292,10,0)</f>
        <v>3.7919</v>
      </c>
      <c r="O24" s="66">
        <f t="shared" si="5"/>
        <v>13</v>
      </c>
      <c r="P24" s="65">
        <f>VLOOKUP($A24,'Return Data'!$B$7:$R$2292,11,0)</f>
        <v>3.5743</v>
      </c>
      <c r="Q24" s="66">
        <f t="shared" si="6"/>
        <v>12</v>
      </c>
      <c r="R24" s="65">
        <f>VLOOKUP($A24,'Return Data'!$B$7:$R$2292,12,0)</f>
        <v>3.8993000000000002</v>
      </c>
      <c r="S24" s="66">
        <f t="shared" si="7"/>
        <v>13</v>
      </c>
      <c r="T24" s="65">
        <f>VLOOKUP($A24,'Return Data'!$B$7:$R$2292,13,0)</f>
        <v>4.2484000000000002</v>
      </c>
      <c r="U24" s="66">
        <f t="shared" si="8"/>
        <v>13</v>
      </c>
      <c r="V24" s="65">
        <f>VLOOKUP($A24,'Return Data'!$B$7:$R$2292,17,0)</f>
        <v>5.2295999999999996</v>
      </c>
      <c r="W24" s="66">
        <f t="shared" si="9"/>
        <v>17</v>
      </c>
      <c r="X24" s="65">
        <f>VLOOKUP($A24,'Return Data'!$B$7:$R$2292,14,0)</f>
        <v>6.3906000000000001</v>
      </c>
      <c r="Y24" s="66">
        <f t="shared" si="10"/>
        <v>10</v>
      </c>
      <c r="Z24" s="65">
        <f>VLOOKUP($A24,'Return Data'!$B$7:$R$2292,16,0)</f>
        <v>6.8272000000000004</v>
      </c>
      <c r="AA24" s="67">
        <f t="shared" si="11"/>
        <v>21</v>
      </c>
    </row>
    <row r="25" spans="1:27" x14ac:dyDescent="0.3">
      <c r="A25" s="63" t="s">
        <v>1031</v>
      </c>
      <c r="B25" s="64">
        <f>VLOOKUP($A25,'Return Data'!$B$7:$R$2292,3,0)</f>
        <v>44616</v>
      </c>
      <c r="C25" s="65">
        <f>VLOOKUP($A25,'Return Data'!$B$7:$R$2292,4,0)</f>
        <v>1957.0533</v>
      </c>
      <c r="D25" s="65">
        <f>VLOOKUP($A25,'Return Data'!$B$7:$R$2292,5,0)</f>
        <v>3.6913</v>
      </c>
      <c r="E25" s="66">
        <f t="shared" si="0"/>
        <v>5</v>
      </c>
      <c r="F25" s="65">
        <f>VLOOKUP($A25,'Return Data'!$B$7:$R$2292,6,0)</f>
        <v>2.0076999999999998</v>
      </c>
      <c r="G25" s="66">
        <f t="shared" si="1"/>
        <v>15</v>
      </c>
      <c r="H25" s="65">
        <f>VLOOKUP($A25,'Return Data'!$B$7:$R$2292,7,0)</f>
        <v>2.7519</v>
      </c>
      <c r="I25" s="66">
        <f t="shared" si="2"/>
        <v>18</v>
      </c>
      <c r="J25" s="65">
        <f>VLOOKUP($A25,'Return Data'!$B$7:$R$2292,8,0)</f>
        <v>4.3144999999999998</v>
      </c>
      <c r="K25" s="66">
        <f t="shared" si="3"/>
        <v>15</v>
      </c>
      <c r="L25" s="65">
        <f>VLOOKUP($A25,'Return Data'!$B$7:$R$2292,9,0)</f>
        <v>3.8820000000000001</v>
      </c>
      <c r="M25" s="66">
        <f t="shared" si="4"/>
        <v>19</v>
      </c>
      <c r="N25" s="65">
        <f>VLOOKUP($A25,'Return Data'!$B$7:$R$2292,10,0)</f>
        <v>3.5682</v>
      </c>
      <c r="O25" s="66">
        <f t="shared" si="5"/>
        <v>20</v>
      </c>
      <c r="P25" s="65">
        <f>VLOOKUP($A25,'Return Data'!$B$7:$R$2292,11,0)</f>
        <v>3.3010999999999999</v>
      </c>
      <c r="Q25" s="66">
        <f t="shared" si="6"/>
        <v>22</v>
      </c>
      <c r="R25" s="65">
        <f>VLOOKUP($A25,'Return Data'!$B$7:$R$2292,12,0)</f>
        <v>3.6800999999999999</v>
      </c>
      <c r="S25" s="66">
        <f t="shared" si="7"/>
        <v>22</v>
      </c>
      <c r="T25" s="65">
        <f>VLOOKUP($A25,'Return Data'!$B$7:$R$2292,13,0)</f>
        <v>4.0475000000000003</v>
      </c>
      <c r="U25" s="66">
        <f t="shared" si="8"/>
        <v>19</v>
      </c>
      <c r="V25" s="65">
        <f>VLOOKUP($A25,'Return Data'!$B$7:$R$2292,17,0)</f>
        <v>5.1585999999999999</v>
      </c>
      <c r="W25" s="66">
        <f t="shared" si="9"/>
        <v>18</v>
      </c>
      <c r="X25" s="65">
        <f>VLOOKUP($A25,'Return Data'!$B$7:$R$2292,14,0)</f>
        <v>5.5942999999999996</v>
      </c>
      <c r="Y25" s="66">
        <f t="shared" si="10"/>
        <v>15</v>
      </c>
      <c r="Z25" s="65">
        <f>VLOOKUP($A25,'Return Data'!$B$7:$R$2292,16,0)</f>
        <v>7.0978000000000003</v>
      </c>
      <c r="AA25" s="67">
        <f t="shared" si="11"/>
        <v>18</v>
      </c>
    </row>
    <row r="26" spans="1:27" x14ac:dyDescent="0.3">
      <c r="A26" s="63" t="s">
        <v>1034</v>
      </c>
      <c r="B26" s="64">
        <f>VLOOKUP($A26,'Return Data'!$B$7:$R$2292,3,0)</f>
        <v>44616</v>
      </c>
      <c r="C26" s="65">
        <f>VLOOKUP($A26,'Return Data'!$B$7:$R$2292,4,0)</f>
        <v>3155.1392000000001</v>
      </c>
      <c r="D26" s="65">
        <f>VLOOKUP($A26,'Return Data'!$B$7:$R$2292,5,0)</f>
        <v>1.7191000000000001</v>
      </c>
      <c r="E26" s="66">
        <f t="shared" si="0"/>
        <v>13</v>
      </c>
      <c r="F26" s="65">
        <f>VLOOKUP($A26,'Return Data'!$B$7:$R$2292,6,0)</f>
        <v>3.8233999999999999</v>
      </c>
      <c r="G26" s="66">
        <f t="shared" si="1"/>
        <v>3</v>
      </c>
      <c r="H26" s="65">
        <f>VLOOKUP($A26,'Return Data'!$B$7:$R$2292,7,0)</f>
        <v>4.4168000000000003</v>
      </c>
      <c r="I26" s="66">
        <f t="shared" si="2"/>
        <v>4</v>
      </c>
      <c r="J26" s="65">
        <f>VLOOKUP($A26,'Return Data'!$B$7:$R$2292,8,0)</f>
        <v>6.3432000000000004</v>
      </c>
      <c r="K26" s="66">
        <f t="shared" si="3"/>
        <v>2</v>
      </c>
      <c r="L26" s="65">
        <f>VLOOKUP($A26,'Return Data'!$B$7:$R$2292,9,0)</f>
        <v>5.2180999999999997</v>
      </c>
      <c r="M26" s="66">
        <f t="shared" si="4"/>
        <v>3</v>
      </c>
      <c r="N26" s="65">
        <f>VLOOKUP($A26,'Return Data'!$B$7:$R$2292,10,0)</f>
        <v>4.5758999999999999</v>
      </c>
      <c r="O26" s="66">
        <f t="shared" si="5"/>
        <v>2</v>
      </c>
      <c r="P26" s="65">
        <f>VLOOKUP($A26,'Return Data'!$B$7:$R$2292,11,0)</f>
        <v>4.2362000000000002</v>
      </c>
      <c r="Q26" s="66">
        <f t="shared" si="6"/>
        <v>4</v>
      </c>
      <c r="R26" s="65">
        <f>VLOOKUP($A26,'Return Data'!$B$7:$R$2292,12,0)</f>
        <v>4.6791</v>
      </c>
      <c r="S26" s="66">
        <f t="shared" si="7"/>
        <v>4</v>
      </c>
      <c r="T26" s="65">
        <f>VLOOKUP($A26,'Return Data'!$B$7:$R$2292,13,0)</f>
        <v>5.1917</v>
      </c>
      <c r="U26" s="66">
        <f t="shared" si="8"/>
        <v>4</v>
      </c>
      <c r="V26" s="65">
        <f>VLOOKUP($A26,'Return Data'!$B$7:$R$2292,17,0)</f>
        <v>6.0388000000000002</v>
      </c>
      <c r="W26" s="66">
        <f t="shared" si="9"/>
        <v>7</v>
      </c>
      <c r="X26" s="65">
        <f>VLOOKUP($A26,'Return Data'!$B$7:$R$2292,14,0)</f>
        <v>6.5206</v>
      </c>
      <c r="Y26" s="66">
        <f t="shared" si="10"/>
        <v>9</v>
      </c>
      <c r="Z26" s="65">
        <f>VLOOKUP($A26,'Return Data'!$B$7:$R$2292,16,0)</f>
        <v>7.9203999999999999</v>
      </c>
      <c r="AA26" s="67">
        <f t="shared" si="11"/>
        <v>8</v>
      </c>
    </row>
    <row r="27" spans="1:27" x14ac:dyDescent="0.3">
      <c r="A27" s="63" t="s">
        <v>1036</v>
      </c>
      <c r="B27" s="64">
        <f>VLOOKUP($A27,'Return Data'!$B$7:$R$2292,3,0)</f>
        <v>44616</v>
      </c>
      <c r="C27" s="65">
        <f>VLOOKUP($A27,'Return Data'!$B$7:$R$2292,4,0)</f>
        <v>25.418299999999999</v>
      </c>
      <c r="D27" s="65">
        <f>VLOOKUP($A27,'Return Data'!$B$7:$R$2292,5,0)</f>
        <v>1.1488</v>
      </c>
      <c r="E27" s="66">
        <f t="shared" si="0"/>
        <v>16</v>
      </c>
      <c r="F27" s="65">
        <f>VLOOKUP($A27,'Return Data'!$B$7:$R$2292,6,0)</f>
        <v>2.4416000000000002</v>
      </c>
      <c r="G27" s="66">
        <f t="shared" si="1"/>
        <v>12</v>
      </c>
      <c r="H27" s="65">
        <f>VLOOKUP($A27,'Return Data'!$B$7:$R$2292,7,0)</f>
        <v>3.5924</v>
      </c>
      <c r="I27" s="66">
        <f t="shared" si="2"/>
        <v>10</v>
      </c>
      <c r="J27" s="65">
        <f>VLOOKUP($A27,'Return Data'!$B$7:$R$2292,8,0)</f>
        <v>5.8287000000000004</v>
      </c>
      <c r="K27" s="66">
        <f t="shared" si="3"/>
        <v>3</v>
      </c>
      <c r="L27" s="65">
        <f>VLOOKUP($A27,'Return Data'!$B$7:$R$2292,9,0)</f>
        <v>4.4497</v>
      </c>
      <c r="M27" s="66">
        <f t="shared" si="4"/>
        <v>5</v>
      </c>
      <c r="N27" s="65">
        <f>VLOOKUP($A27,'Return Data'!$B$7:$R$2292,10,0)</f>
        <v>4.0364000000000004</v>
      </c>
      <c r="O27" s="66">
        <f t="shared" si="5"/>
        <v>7</v>
      </c>
      <c r="P27" s="65">
        <f>VLOOKUP($A27,'Return Data'!$B$7:$R$2292,11,0)</f>
        <v>3.4967999999999999</v>
      </c>
      <c r="Q27" s="66">
        <f t="shared" si="6"/>
        <v>17</v>
      </c>
      <c r="R27" s="65">
        <f>VLOOKUP($A27,'Return Data'!$B$7:$R$2292,12,0)</f>
        <v>3.7345999999999999</v>
      </c>
      <c r="S27" s="66">
        <f t="shared" si="7"/>
        <v>17</v>
      </c>
      <c r="T27" s="65">
        <f>VLOOKUP($A27,'Return Data'!$B$7:$R$2292,13,0)</f>
        <v>4.1037999999999997</v>
      </c>
      <c r="U27" s="66">
        <f t="shared" si="8"/>
        <v>16</v>
      </c>
      <c r="V27" s="65">
        <f>VLOOKUP($A27,'Return Data'!$B$7:$R$2292,17,0)</f>
        <v>3.2334000000000001</v>
      </c>
      <c r="W27" s="66">
        <f t="shared" si="9"/>
        <v>24</v>
      </c>
      <c r="X27" s="65">
        <f>VLOOKUP($A27,'Return Data'!$B$7:$R$2292,14,0)</f>
        <v>-0.99629999999999996</v>
      </c>
      <c r="Y27" s="66">
        <f t="shared" si="10"/>
        <v>23</v>
      </c>
      <c r="Z27" s="65">
        <f>VLOOKUP($A27,'Return Data'!$B$7:$R$2292,16,0)</f>
        <v>5.6921999999999997</v>
      </c>
      <c r="AA27" s="67">
        <f t="shared" si="11"/>
        <v>23</v>
      </c>
    </row>
    <row r="28" spans="1:27" x14ac:dyDescent="0.3">
      <c r="A28" s="63" t="s">
        <v>1038</v>
      </c>
      <c r="B28" s="64">
        <f>VLOOKUP($A28,'Return Data'!$B$7:$R$2292,3,0)</f>
        <v>44616</v>
      </c>
      <c r="C28" s="65">
        <f>VLOOKUP($A28,'Return Data'!$B$7:$R$2292,4,0)</f>
        <v>2897.1885000000002</v>
      </c>
      <c r="D28" s="65">
        <f>VLOOKUP($A28,'Return Data'!$B$7:$R$2292,5,0)</f>
        <v>5.0122999999999998</v>
      </c>
      <c r="E28" s="66">
        <f t="shared" si="0"/>
        <v>3</v>
      </c>
      <c r="F28" s="65">
        <f>VLOOKUP($A28,'Return Data'!$B$7:$R$2292,6,0)</f>
        <v>2.7755999999999998</v>
      </c>
      <c r="G28" s="66">
        <f t="shared" si="1"/>
        <v>8</v>
      </c>
      <c r="H28" s="65">
        <f>VLOOKUP($A28,'Return Data'!$B$7:$R$2292,7,0)</f>
        <v>3.6959</v>
      </c>
      <c r="I28" s="66">
        <f t="shared" si="2"/>
        <v>7</v>
      </c>
      <c r="J28" s="65">
        <f>VLOOKUP($A28,'Return Data'!$B$7:$R$2292,8,0)</f>
        <v>4.5625999999999998</v>
      </c>
      <c r="K28" s="66">
        <f t="shared" si="3"/>
        <v>13</v>
      </c>
      <c r="L28" s="65">
        <f>VLOOKUP($A28,'Return Data'!$B$7:$R$2292,9,0)</f>
        <v>4.1952999999999996</v>
      </c>
      <c r="M28" s="66">
        <f t="shared" si="4"/>
        <v>10</v>
      </c>
      <c r="N28" s="65">
        <f>VLOOKUP($A28,'Return Data'!$B$7:$R$2292,10,0)</f>
        <v>3.7307000000000001</v>
      </c>
      <c r="O28" s="66">
        <f t="shared" si="5"/>
        <v>14</v>
      </c>
      <c r="P28" s="65">
        <f>VLOOKUP($A28,'Return Data'!$B$7:$R$2292,11,0)</f>
        <v>3.55</v>
      </c>
      <c r="Q28" s="66">
        <f t="shared" si="6"/>
        <v>14</v>
      </c>
      <c r="R28" s="65">
        <f>VLOOKUP($A28,'Return Data'!$B$7:$R$2292,12,0)</f>
        <v>3.9005999999999998</v>
      </c>
      <c r="S28" s="66">
        <f t="shared" si="7"/>
        <v>12</v>
      </c>
      <c r="T28" s="65">
        <f>VLOOKUP($A28,'Return Data'!$B$7:$R$2292,13,0)</f>
        <v>4.0118999999999998</v>
      </c>
      <c r="U28" s="66">
        <f t="shared" si="8"/>
        <v>20</v>
      </c>
      <c r="V28" s="65">
        <f>VLOOKUP($A28,'Return Data'!$B$7:$R$2292,17,0)</f>
        <v>5.2378</v>
      </c>
      <c r="W28" s="66">
        <f t="shared" si="9"/>
        <v>16</v>
      </c>
      <c r="X28" s="65">
        <f>VLOOKUP($A28,'Return Data'!$B$7:$R$2292,14,0)</f>
        <v>6.3554000000000004</v>
      </c>
      <c r="Y28" s="66">
        <f t="shared" si="10"/>
        <v>11</v>
      </c>
      <c r="Z28" s="65">
        <f>VLOOKUP($A28,'Return Data'!$B$7:$R$2292,16,0)</f>
        <v>7.6520000000000001</v>
      </c>
      <c r="AA28" s="67">
        <f t="shared" si="11"/>
        <v>13</v>
      </c>
    </row>
    <row r="29" spans="1:27" x14ac:dyDescent="0.3">
      <c r="A29" s="63" t="s">
        <v>1039</v>
      </c>
      <c r="B29" s="64">
        <f>VLOOKUP($A29,'Return Data'!$B$7:$R$2292,3,0)</f>
        <v>44616</v>
      </c>
      <c r="C29" s="65">
        <f>VLOOKUP($A29,'Return Data'!$B$7:$R$2292,4,0)</f>
        <v>2944.9731000000002</v>
      </c>
      <c r="D29" s="65">
        <f>VLOOKUP($A29,'Return Data'!$B$7:$R$2292,5,0)</f>
        <v>5.2670000000000003</v>
      </c>
      <c r="E29" s="66">
        <f t="shared" si="0"/>
        <v>2</v>
      </c>
      <c r="F29" s="65">
        <f>VLOOKUP($A29,'Return Data'!$B$7:$R$2292,6,0)</f>
        <v>0.57720000000000005</v>
      </c>
      <c r="G29" s="66">
        <f t="shared" si="1"/>
        <v>21</v>
      </c>
      <c r="H29" s="65">
        <f>VLOOKUP($A29,'Return Data'!$B$7:$R$2292,7,0)</f>
        <v>2.4548000000000001</v>
      </c>
      <c r="I29" s="66">
        <f t="shared" si="2"/>
        <v>22</v>
      </c>
      <c r="J29" s="65">
        <f>VLOOKUP($A29,'Return Data'!$B$7:$R$2292,8,0)</f>
        <v>2.7097000000000002</v>
      </c>
      <c r="K29" s="66">
        <f t="shared" si="3"/>
        <v>22</v>
      </c>
      <c r="L29" s="65">
        <f>VLOOKUP($A29,'Return Data'!$B$7:$R$2292,9,0)</f>
        <v>4.0720000000000001</v>
      </c>
      <c r="M29" s="66">
        <f t="shared" si="4"/>
        <v>14</v>
      </c>
      <c r="N29" s="65">
        <f>VLOOKUP($A29,'Return Data'!$B$7:$R$2292,10,0)</f>
        <v>3.6166999999999998</v>
      </c>
      <c r="O29" s="66">
        <f t="shared" si="5"/>
        <v>18</v>
      </c>
      <c r="P29" s="65">
        <f>VLOOKUP($A29,'Return Data'!$B$7:$R$2292,11,0)</f>
        <v>3.3407</v>
      </c>
      <c r="Q29" s="66">
        <f t="shared" si="6"/>
        <v>21</v>
      </c>
      <c r="R29" s="65">
        <f>VLOOKUP($A29,'Return Data'!$B$7:$R$2292,12,0)</f>
        <v>3.6269999999999998</v>
      </c>
      <c r="S29" s="66">
        <f t="shared" si="7"/>
        <v>23</v>
      </c>
      <c r="T29" s="65">
        <f>VLOOKUP($A29,'Return Data'!$B$7:$R$2292,13,0)</f>
        <v>3.9464999999999999</v>
      </c>
      <c r="U29" s="66">
        <f t="shared" si="8"/>
        <v>22</v>
      </c>
      <c r="V29" s="65">
        <f>VLOOKUP($A29,'Return Data'!$B$7:$R$2292,17,0)</f>
        <v>4.2144000000000004</v>
      </c>
      <c r="W29" s="66">
        <f t="shared" si="9"/>
        <v>22</v>
      </c>
      <c r="X29" s="65">
        <f>VLOOKUP($A29,'Return Data'!$B$7:$R$2292,14,0)</f>
        <v>-0.8165</v>
      </c>
      <c r="Y29" s="66">
        <f t="shared" si="10"/>
        <v>22</v>
      </c>
      <c r="Z29" s="65">
        <f>VLOOKUP($A29,'Return Data'!$B$7:$R$2292,16,0)</f>
        <v>5.3692000000000002</v>
      </c>
      <c r="AA29" s="67">
        <f t="shared" si="11"/>
        <v>24</v>
      </c>
    </row>
    <row r="30" spans="1:27" x14ac:dyDescent="0.3">
      <c r="A30" s="63" t="s">
        <v>1042</v>
      </c>
      <c r="B30" s="64">
        <f>VLOOKUP($A30,'Return Data'!$B$7:$R$2292,3,0)</f>
        <v>44616</v>
      </c>
      <c r="C30" s="65">
        <f>VLOOKUP($A30,'Return Data'!$B$7:$R$2292,4,0)</f>
        <v>3235.4958000000001</v>
      </c>
      <c r="D30" s="65">
        <f>VLOOKUP($A30,'Return Data'!$B$7:$R$2292,5,0)</f>
        <v>2.1920999999999999</v>
      </c>
      <c r="E30" s="66">
        <f t="shared" si="0"/>
        <v>8</v>
      </c>
      <c r="F30" s="65">
        <f>VLOOKUP($A30,'Return Data'!$B$7:$R$2292,6,0)</f>
        <v>3.6215999999999999</v>
      </c>
      <c r="G30" s="66">
        <f t="shared" si="1"/>
        <v>4</v>
      </c>
      <c r="H30" s="65">
        <f>VLOOKUP($A30,'Return Data'!$B$7:$R$2292,7,0)</f>
        <v>3.7847</v>
      </c>
      <c r="I30" s="66">
        <f t="shared" si="2"/>
        <v>5</v>
      </c>
      <c r="J30" s="65">
        <f>VLOOKUP($A30,'Return Data'!$B$7:$R$2292,8,0)</f>
        <v>4.6040000000000001</v>
      </c>
      <c r="K30" s="66">
        <f t="shared" si="3"/>
        <v>11</v>
      </c>
      <c r="L30" s="65">
        <f>VLOOKUP($A30,'Return Data'!$B$7:$R$2292,9,0)</f>
        <v>3.9331</v>
      </c>
      <c r="M30" s="66">
        <f t="shared" si="4"/>
        <v>17</v>
      </c>
      <c r="N30" s="65">
        <f>VLOOKUP($A30,'Return Data'!$B$7:$R$2292,10,0)</f>
        <v>3.9462000000000002</v>
      </c>
      <c r="O30" s="66">
        <f t="shared" si="5"/>
        <v>9</v>
      </c>
      <c r="P30" s="65">
        <f>VLOOKUP($A30,'Return Data'!$B$7:$R$2292,11,0)</f>
        <v>3.6053000000000002</v>
      </c>
      <c r="Q30" s="66">
        <f t="shared" si="6"/>
        <v>11</v>
      </c>
      <c r="R30" s="65">
        <f>VLOOKUP($A30,'Return Data'!$B$7:$R$2292,12,0)</f>
        <v>3.8936000000000002</v>
      </c>
      <c r="S30" s="66">
        <f t="shared" si="7"/>
        <v>14</v>
      </c>
      <c r="T30" s="65">
        <f>VLOOKUP($A30,'Return Data'!$B$7:$R$2292,13,0)</f>
        <v>4.3015999999999996</v>
      </c>
      <c r="U30" s="66">
        <f t="shared" si="8"/>
        <v>12</v>
      </c>
      <c r="V30" s="65">
        <f>VLOOKUP($A30,'Return Data'!$B$7:$R$2292,17,0)</f>
        <v>5.4732000000000003</v>
      </c>
      <c r="W30" s="66">
        <f t="shared" si="9"/>
        <v>13</v>
      </c>
      <c r="X30" s="65">
        <f>VLOOKUP($A30,'Return Data'!$B$7:$R$2292,14,0)</f>
        <v>4.3970000000000002</v>
      </c>
      <c r="Y30" s="66">
        <f t="shared" si="10"/>
        <v>19</v>
      </c>
      <c r="Z30" s="65">
        <f>VLOOKUP($A30,'Return Data'!$B$7:$R$2292,16,0)</f>
        <v>7.1402000000000001</v>
      </c>
      <c r="AA30" s="67">
        <f t="shared" si="11"/>
        <v>17</v>
      </c>
    </row>
    <row r="31" spans="1:27" x14ac:dyDescent="0.3">
      <c r="A31" s="63" t="s">
        <v>1043</v>
      </c>
      <c r="B31" s="64">
        <f>VLOOKUP($A31,'Return Data'!$B$7:$R$2292,3,0)</f>
        <v>44601</v>
      </c>
      <c r="C31" s="65">
        <f>VLOOKUP($A31,'Return Data'!$B$7:$R$2292,4,0)</f>
        <v>80.116399999999999</v>
      </c>
      <c r="D31" s="65">
        <f>VLOOKUP($A31,'Return Data'!$B$7:$R$2292,5,0)</f>
        <v>-39.638500000000001</v>
      </c>
      <c r="E31" s="66">
        <f t="shared" si="0"/>
        <v>25</v>
      </c>
      <c r="F31" s="65">
        <f>VLOOKUP($A31,'Return Data'!$B$7:$R$2292,6,0)</f>
        <v>-3.1240000000000001</v>
      </c>
      <c r="G31" s="66">
        <f t="shared" si="1"/>
        <v>25</v>
      </c>
      <c r="H31" s="65">
        <f>VLOOKUP($A31,'Return Data'!$B$7:$R$2292,7,0)</f>
        <v>5.4858000000000002</v>
      </c>
      <c r="I31" s="66">
        <f t="shared" si="2"/>
        <v>2</v>
      </c>
      <c r="J31" s="65">
        <f>VLOOKUP($A31,'Return Data'!$B$7:$R$2292,8,0)</f>
        <v>-3.2425000000000002</v>
      </c>
      <c r="K31" s="66">
        <f t="shared" si="3"/>
        <v>24</v>
      </c>
      <c r="L31" s="65">
        <f>VLOOKUP($A31,'Return Data'!$B$7:$R$2292,9,0)</f>
        <v>6.9741</v>
      </c>
      <c r="M31" s="66">
        <f t="shared" si="4"/>
        <v>2</v>
      </c>
      <c r="N31" s="65">
        <f>VLOOKUP($A31,'Return Data'!$B$7:$R$2292,10,0)</f>
        <v>0.2959</v>
      </c>
      <c r="O31" s="66">
        <f t="shared" si="5"/>
        <v>25</v>
      </c>
      <c r="P31" s="65">
        <f>VLOOKUP($A31,'Return Data'!$B$7:$R$2292,11,0)</f>
        <v>306.70749999999998</v>
      </c>
      <c r="Q31" s="66">
        <f t="shared" si="6"/>
        <v>1</v>
      </c>
      <c r="R31" s="65">
        <f>VLOOKUP($A31,'Return Data'!$B$7:$R$2292,12,0)</f>
        <v>202.9879</v>
      </c>
      <c r="S31" s="66">
        <f t="shared" si="7"/>
        <v>1</v>
      </c>
      <c r="T31" s="65">
        <f>VLOOKUP($A31,'Return Data'!$B$7:$R$2292,13,0)</f>
        <v>154.6045</v>
      </c>
      <c r="U31" s="66">
        <f t="shared" si="8"/>
        <v>1</v>
      </c>
      <c r="V31" s="65">
        <f>VLOOKUP($A31,'Return Data'!$B$7:$R$2292,17,0)</f>
        <v>41.974600000000002</v>
      </c>
      <c r="W31" s="66">
        <f t="shared" si="9"/>
        <v>1</v>
      </c>
      <c r="X31" s="65"/>
      <c r="Y31" s="66"/>
      <c r="Z31" s="65">
        <f>VLOOKUP($A31,'Return Data'!$B$7:$R$2292,16,0)</f>
        <v>22.6175</v>
      </c>
      <c r="AA31" s="67">
        <f t="shared" si="11"/>
        <v>1</v>
      </c>
    </row>
    <row r="32" spans="1:27" x14ac:dyDescent="0.3">
      <c r="A32" s="63" t="s">
        <v>1044</v>
      </c>
      <c r="B32" s="64">
        <f>VLOOKUP($A32,'Return Data'!$B$7:$R$2292,3,0)</f>
        <v>44616</v>
      </c>
      <c r="C32" s="65">
        <f>VLOOKUP($A32,'Return Data'!$B$7:$R$2292,4,0)</f>
        <v>2878.5351999999998</v>
      </c>
      <c r="D32" s="65">
        <f>VLOOKUP($A32,'Return Data'!$B$7:$R$2292,5,0)</f>
        <v>-0.70369999999999999</v>
      </c>
      <c r="E32" s="66">
        <f t="shared" si="0"/>
        <v>19</v>
      </c>
      <c r="F32" s="65">
        <f>VLOOKUP($A32,'Return Data'!$B$7:$R$2292,6,0)</f>
        <v>0.48820000000000002</v>
      </c>
      <c r="G32" s="66">
        <f t="shared" si="1"/>
        <v>22</v>
      </c>
      <c r="H32" s="65">
        <f>VLOOKUP($A32,'Return Data'!$B$7:$R$2292,7,0)</f>
        <v>2.1568999999999998</v>
      </c>
      <c r="I32" s="66">
        <f t="shared" si="2"/>
        <v>23</v>
      </c>
      <c r="J32" s="65">
        <f>VLOOKUP($A32,'Return Data'!$B$7:$R$2292,8,0)</f>
        <v>3.8807</v>
      </c>
      <c r="K32" s="66">
        <f t="shared" si="3"/>
        <v>19</v>
      </c>
      <c r="L32" s="65">
        <f>VLOOKUP($A32,'Return Data'!$B$7:$R$2292,9,0)</f>
        <v>3.7019000000000002</v>
      </c>
      <c r="M32" s="66">
        <f t="shared" si="4"/>
        <v>21</v>
      </c>
      <c r="N32" s="65">
        <f>VLOOKUP($A32,'Return Data'!$B$7:$R$2292,10,0)</f>
        <v>3.5859000000000001</v>
      </c>
      <c r="O32" s="66">
        <f t="shared" si="5"/>
        <v>19</v>
      </c>
      <c r="P32" s="65">
        <f>VLOOKUP($A32,'Return Data'!$B$7:$R$2292,11,0)</f>
        <v>13.292999999999999</v>
      </c>
      <c r="Q32" s="66">
        <f t="shared" si="6"/>
        <v>3</v>
      </c>
      <c r="R32" s="65">
        <f>VLOOKUP($A32,'Return Data'!$B$7:$R$2292,12,0)</f>
        <v>10.6877</v>
      </c>
      <c r="S32" s="66">
        <f t="shared" si="7"/>
        <v>3</v>
      </c>
      <c r="T32" s="65">
        <f>VLOOKUP($A32,'Return Data'!$B$7:$R$2292,13,0)</f>
        <v>9.3802000000000003</v>
      </c>
      <c r="U32" s="66">
        <f t="shared" si="8"/>
        <v>3</v>
      </c>
      <c r="V32" s="65">
        <f>VLOOKUP($A32,'Return Data'!$B$7:$R$2292,17,0)</f>
        <v>7.8672000000000004</v>
      </c>
      <c r="W32" s="66">
        <f t="shared" si="9"/>
        <v>4</v>
      </c>
      <c r="X32" s="65">
        <f>VLOOKUP($A32,'Return Data'!$B$7:$R$2292,14,0)</f>
        <v>3.7806000000000002</v>
      </c>
      <c r="Y32" s="66">
        <f>RANK(X32,X$8:X$32,0)</f>
        <v>20</v>
      </c>
      <c r="Z32" s="65">
        <f>VLOOKUP($A32,'Return Data'!$B$7:$R$2292,16,0)</f>
        <v>6.9885999999999999</v>
      </c>
      <c r="AA32" s="67">
        <f t="shared" si="11"/>
        <v>20</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-0.61828000000000005</v>
      </c>
      <c r="E34" s="74"/>
      <c r="F34" s="75">
        <f>AVERAGE(F8:F32)</f>
        <v>2.4752519999999998</v>
      </c>
      <c r="G34" s="74"/>
      <c r="H34" s="75">
        <f>AVERAGE(H8:H32)</f>
        <v>3.8060320000000001</v>
      </c>
      <c r="I34" s="74"/>
      <c r="J34" s="75">
        <f>AVERAGE(J8:J32)</f>
        <v>4.3943759999999994</v>
      </c>
      <c r="K34" s="74"/>
      <c r="L34" s="75">
        <f>AVERAGE(L8:L32)</f>
        <v>4.4651639999999997</v>
      </c>
      <c r="M34" s="74"/>
      <c r="N34" s="75">
        <f>AVERAGE(N8:N32)</f>
        <v>4.315436</v>
      </c>
      <c r="O34" s="74"/>
      <c r="P34" s="75">
        <f>AVERAGE(P8:P32)</f>
        <v>16.910019999999999</v>
      </c>
      <c r="Q34" s="74"/>
      <c r="R34" s="75">
        <f>AVERAGE(R8:R32)</f>
        <v>12.759492</v>
      </c>
      <c r="S34" s="74"/>
      <c r="T34" s="75">
        <f>AVERAGE(T8:T32)</f>
        <v>10.987119999999999</v>
      </c>
      <c r="U34" s="74"/>
      <c r="V34" s="75">
        <f>AVERAGE(V8:V32)</f>
        <v>7.1643560000000006</v>
      </c>
      <c r="W34" s="74"/>
      <c r="X34" s="75">
        <f>AVERAGE(X8:X32)</f>
        <v>4.7415833333333337</v>
      </c>
      <c r="Y34" s="74"/>
      <c r="Z34" s="75">
        <f>AVERAGE(Z8:Z32)</f>
        <v>7.8529039999999988</v>
      </c>
      <c r="AA34" s="76"/>
    </row>
    <row r="35" spans="1:27" x14ac:dyDescent="0.3">
      <c r="A35" s="73" t="s">
        <v>28</v>
      </c>
      <c r="B35" s="74"/>
      <c r="C35" s="74"/>
      <c r="D35" s="75">
        <f>MIN(D8:D32)</f>
        <v>-39.638500000000001</v>
      </c>
      <c r="E35" s="74"/>
      <c r="F35" s="75">
        <f>MIN(F8:F32)</f>
        <v>-3.1240000000000001</v>
      </c>
      <c r="G35" s="74"/>
      <c r="H35" s="75">
        <f>MIN(H8:H32)</f>
        <v>1.286</v>
      </c>
      <c r="I35" s="74"/>
      <c r="J35" s="75">
        <f>MIN(J8:J32)</f>
        <v>-3.4169999999999998</v>
      </c>
      <c r="K35" s="74"/>
      <c r="L35" s="75">
        <f>MIN(L8:L32)</f>
        <v>-0.18579999999999999</v>
      </c>
      <c r="M35" s="74"/>
      <c r="N35" s="75">
        <f>MIN(N8:N32)</f>
        <v>0.2959</v>
      </c>
      <c r="O35" s="74"/>
      <c r="P35" s="75">
        <f>MIN(P8:P32)</f>
        <v>2.5038</v>
      </c>
      <c r="Q35" s="74"/>
      <c r="R35" s="75">
        <f>MIN(R8:R32)</f>
        <v>3.2172000000000001</v>
      </c>
      <c r="S35" s="74"/>
      <c r="T35" s="75">
        <f>MIN(T8:T32)</f>
        <v>3.6755</v>
      </c>
      <c r="U35" s="74"/>
      <c r="V35" s="75">
        <f>MIN(V8:V32)</f>
        <v>-2.9498000000000002</v>
      </c>
      <c r="W35" s="74"/>
      <c r="X35" s="75">
        <f>MIN(X8:X32)</f>
        <v>-9.0672999999999995</v>
      </c>
      <c r="Y35" s="74"/>
      <c r="Z35" s="75">
        <f>MIN(Z8:Z32)</f>
        <v>2.5627</v>
      </c>
      <c r="AA35" s="76"/>
    </row>
    <row r="36" spans="1:27" ht="15" thickBot="1" x14ac:dyDescent="0.35">
      <c r="A36" s="77" t="s">
        <v>29</v>
      </c>
      <c r="B36" s="78"/>
      <c r="C36" s="78"/>
      <c r="D36" s="79">
        <f>MAX(D8:D32)</f>
        <v>12.1327</v>
      </c>
      <c r="E36" s="78"/>
      <c r="F36" s="79">
        <f>MAX(F8:F32)</f>
        <v>18.749199999999998</v>
      </c>
      <c r="G36" s="78"/>
      <c r="H36" s="79">
        <f>MAX(H8:H32)</f>
        <v>19.3001</v>
      </c>
      <c r="I36" s="78"/>
      <c r="J36" s="79">
        <f>MAX(J8:J32)</f>
        <v>17.996300000000002</v>
      </c>
      <c r="K36" s="78"/>
      <c r="L36" s="79">
        <f>MAX(L8:L32)</f>
        <v>14.7349</v>
      </c>
      <c r="M36" s="78"/>
      <c r="N36" s="79">
        <f>MAX(N8:N32)</f>
        <v>22.132400000000001</v>
      </c>
      <c r="O36" s="78"/>
      <c r="P36" s="79">
        <f>MAX(P8:P32)</f>
        <v>306.70749999999998</v>
      </c>
      <c r="Q36" s="78"/>
      <c r="R36" s="79">
        <f>MAX(R8:R32)</f>
        <v>202.9879</v>
      </c>
      <c r="S36" s="78"/>
      <c r="T36" s="79">
        <f>MAX(T8:T32)</f>
        <v>154.6045</v>
      </c>
      <c r="U36" s="78"/>
      <c r="V36" s="79">
        <f>MAX(V8:V32)</f>
        <v>41.974600000000002</v>
      </c>
      <c r="W36" s="78"/>
      <c r="X36" s="79">
        <f>MAX(X8:X32)</f>
        <v>8.0978999999999992</v>
      </c>
      <c r="Y36" s="78"/>
      <c r="Z36" s="79">
        <f>MAX(Z8:Z32)</f>
        <v>22.6175</v>
      </c>
      <c r="AA36" s="80"/>
    </row>
    <row r="37" spans="1:27" x14ac:dyDescent="0.3">
      <c r="A37" s="112" t="s">
        <v>433</v>
      </c>
    </row>
    <row r="38" spans="1:27" x14ac:dyDescent="0.3">
      <c r="A38" s="14" t="s">
        <v>340</v>
      </c>
    </row>
  </sheetData>
  <sheetProtection algorithmName="SHA-512" hashValue="Xmdlzq6guC7K0CaD28abMUmp8GVMq4TVDa17K+mdjPqrg/YnERP6tikuWs70TXP4fxQwcuppvRZnZlOGkAnuFg==" saltValue="X25bAmEa4X95XmDU9uSte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993</v>
      </c>
      <c r="B8" s="64">
        <f>VLOOKUP($A8,'Return Data'!$B$7:$R$2292,3,0)</f>
        <v>44616</v>
      </c>
      <c r="C8" s="65">
        <f>VLOOKUP($A8,'Return Data'!$B$7:$R$2292,4,0)</f>
        <v>533.30489999999998</v>
      </c>
      <c r="D8" s="65">
        <f>VLOOKUP($A8,'Return Data'!$B$7:$R$2292,5,0)</f>
        <v>-1.1429</v>
      </c>
      <c r="E8" s="66">
        <f t="shared" ref="E8:E32" si="0">RANK(D8,D$8:D$32,0)</f>
        <v>19</v>
      </c>
      <c r="F8" s="65">
        <f>VLOOKUP($A8,'Return Data'!$B$7:$R$2292,6,0)</f>
        <v>0.63880000000000003</v>
      </c>
      <c r="G8" s="66">
        <f t="shared" ref="G8:G32" si="1">RANK(F8,F$8:F$32,0)</f>
        <v>18</v>
      </c>
      <c r="H8" s="65">
        <f>VLOOKUP($A8,'Return Data'!$B$7:$R$2292,7,0)</f>
        <v>1.9864999999999999</v>
      </c>
      <c r="I8" s="66">
        <f t="shared" ref="I8:I32" si="2">RANK(H8,H$8:H$32,0)</f>
        <v>20</v>
      </c>
      <c r="J8" s="65">
        <f>VLOOKUP($A8,'Return Data'!$B$7:$R$2292,8,0)</f>
        <v>3.4422000000000001</v>
      </c>
      <c r="K8" s="66">
        <f t="shared" ref="K8:K32" si="3">RANK(J8,J$8:J$32,0)</f>
        <v>18</v>
      </c>
      <c r="L8" s="65">
        <f>VLOOKUP($A8,'Return Data'!$B$7:$R$2292,9,0)</f>
        <v>3.2006999999999999</v>
      </c>
      <c r="M8" s="66">
        <f t="shared" ref="M8:M32" si="4">RANK(L8,L$8:L$32,0)</f>
        <v>22</v>
      </c>
      <c r="N8" s="65">
        <f>VLOOKUP($A8,'Return Data'!$B$7:$R$2292,10,0)</f>
        <v>3.2886000000000002</v>
      </c>
      <c r="O8" s="66">
        <f t="shared" ref="O8:O32" si="5">RANK(N8,N$8:N$32,0)</f>
        <v>15</v>
      </c>
      <c r="P8" s="65">
        <f>VLOOKUP($A8,'Return Data'!$B$7:$R$2292,11,0)</f>
        <v>3.0350999999999999</v>
      </c>
      <c r="Q8" s="66">
        <f t="shared" ref="Q8:Q32" si="6">RANK(P8,P$8:P$32,0)</f>
        <v>10</v>
      </c>
      <c r="R8" s="65">
        <f>VLOOKUP($A8,'Return Data'!$B$7:$R$2292,12,0)</f>
        <v>3.5047000000000001</v>
      </c>
      <c r="S8" s="66">
        <f t="shared" ref="S8:S32" si="7">RANK(R8,R$8:R$32,0)</f>
        <v>9</v>
      </c>
      <c r="T8" s="65">
        <f>VLOOKUP($A8,'Return Data'!$B$7:$R$2292,13,0)</f>
        <v>3.9419</v>
      </c>
      <c r="U8" s="66">
        <f t="shared" ref="U8:U32" si="8">RANK(T8,T$8:T$32,0)</f>
        <v>7</v>
      </c>
      <c r="V8" s="65">
        <f>VLOOKUP($A8,'Return Data'!$B$7:$R$2292,17,0)</f>
        <v>5.2249999999999996</v>
      </c>
      <c r="W8" s="66">
        <f t="shared" ref="W8:W32" si="9">RANK(V8,V$8:V$32,0)</f>
        <v>9</v>
      </c>
      <c r="X8" s="65">
        <f>VLOOKUP($A8,'Return Data'!$B$7:$R$2292,14,0)</f>
        <v>6.2138</v>
      </c>
      <c r="Y8" s="66">
        <f t="shared" ref="Y8:Y30" si="10">RANK(X8,X$8:X$32,0)</f>
        <v>7</v>
      </c>
      <c r="Z8" s="65">
        <f>VLOOKUP($A8,'Return Data'!$B$7:$R$2292,16,0)</f>
        <v>7.2865000000000002</v>
      </c>
      <c r="AA8" s="67">
        <f t="shared" ref="AA8:AA32" si="11">RANK(Z8,Z$8:Z$32,0)</f>
        <v>15</v>
      </c>
    </row>
    <row r="9" spans="1:27" x14ac:dyDescent="0.3">
      <c r="A9" s="63" t="s">
        <v>996</v>
      </c>
      <c r="B9" s="64">
        <f>VLOOKUP($A9,'Return Data'!$B$7:$R$2292,3,0)</f>
        <v>44616</v>
      </c>
      <c r="C9" s="65">
        <f>VLOOKUP($A9,'Return Data'!$B$7:$R$2292,4,0)</f>
        <v>2484.9488999999999</v>
      </c>
      <c r="D9" s="65">
        <f>VLOOKUP($A9,'Return Data'!$B$7:$R$2292,5,0)</f>
        <v>-3.0608</v>
      </c>
      <c r="E9" s="66">
        <f t="shared" si="0"/>
        <v>21</v>
      </c>
      <c r="F9" s="65">
        <f>VLOOKUP($A9,'Return Data'!$B$7:$R$2292,6,0)</f>
        <v>0.57879999999999998</v>
      </c>
      <c r="G9" s="66">
        <f t="shared" si="1"/>
        <v>20</v>
      </c>
      <c r="H9" s="65">
        <f>VLOOKUP($A9,'Return Data'!$B$7:$R$2292,7,0)</f>
        <v>2.1532</v>
      </c>
      <c r="I9" s="66">
        <f t="shared" si="2"/>
        <v>17</v>
      </c>
      <c r="J9" s="65">
        <f>VLOOKUP($A9,'Return Data'!$B$7:$R$2292,8,0)</f>
        <v>3.097</v>
      </c>
      <c r="K9" s="66">
        <f t="shared" si="3"/>
        <v>20</v>
      </c>
      <c r="L9" s="65">
        <f>VLOOKUP($A9,'Return Data'!$B$7:$R$2292,9,0)</f>
        <v>3.2690000000000001</v>
      </c>
      <c r="M9" s="66">
        <f t="shared" si="4"/>
        <v>20</v>
      </c>
      <c r="N9" s="65">
        <f>VLOOKUP($A9,'Return Data'!$B$7:$R$2292,10,0)</f>
        <v>3.5478999999999998</v>
      </c>
      <c r="O9" s="66">
        <f t="shared" si="5"/>
        <v>8</v>
      </c>
      <c r="P9" s="65">
        <f>VLOOKUP($A9,'Return Data'!$B$7:$R$2292,11,0)</f>
        <v>3.3328000000000002</v>
      </c>
      <c r="Q9" s="66">
        <f t="shared" si="6"/>
        <v>5</v>
      </c>
      <c r="R9" s="65">
        <f>VLOOKUP($A9,'Return Data'!$B$7:$R$2292,12,0)</f>
        <v>3.661</v>
      </c>
      <c r="S9" s="66">
        <f t="shared" si="7"/>
        <v>5</v>
      </c>
      <c r="T9" s="65">
        <f>VLOOKUP($A9,'Return Data'!$B$7:$R$2292,13,0)</f>
        <v>3.9790000000000001</v>
      </c>
      <c r="U9" s="66">
        <f t="shared" si="8"/>
        <v>6</v>
      </c>
      <c r="V9" s="65">
        <f>VLOOKUP($A9,'Return Data'!$B$7:$R$2292,17,0)</f>
        <v>5.2069000000000001</v>
      </c>
      <c r="W9" s="66">
        <f t="shared" si="9"/>
        <v>11</v>
      </c>
      <c r="X9" s="65">
        <f>VLOOKUP($A9,'Return Data'!$B$7:$R$2292,14,0)</f>
        <v>6.3571</v>
      </c>
      <c r="Y9" s="66">
        <f t="shared" si="10"/>
        <v>3</v>
      </c>
      <c r="Z9" s="65">
        <f>VLOOKUP($A9,'Return Data'!$B$7:$R$2292,16,0)</f>
        <v>7.6256000000000004</v>
      </c>
      <c r="AA9" s="67">
        <f t="shared" si="11"/>
        <v>7</v>
      </c>
    </row>
    <row r="10" spans="1:27" x14ac:dyDescent="0.3">
      <c r="A10" s="63" t="s">
        <v>997</v>
      </c>
      <c r="B10" s="64">
        <f>VLOOKUP($A10,'Return Data'!$B$7:$R$2292,3,0)</f>
        <v>44616</v>
      </c>
      <c r="C10" s="65">
        <f>VLOOKUP($A10,'Return Data'!$B$7:$R$2292,4,0)</f>
        <v>1599.693</v>
      </c>
      <c r="D10" s="65">
        <f>VLOOKUP($A10,'Return Data'!$B$7:$R$2292,5,0)</f>
        <v>-4.4054000000000002</v>
      </c>
      <c r="E10" s="66">
        <f t="shared" si="0"/>
        <v>22</v>
      </c>
      <c r="F10" s="65">
        <f>VLOOKUP($A10,'Return Data'!$B$7:$R$2292,6,0)</f>
        <v>2.5034999999999998</v>
      </c>
      <c r="G10" s="66">
        <f t="shared" si="1"/>
        <v>6</v>
      </c>
      <c r="H10" s="65">
        <f>VLOOKUP($A10,'Return Data'!$B$7:$R$2292,7,0)</f>
        <v>3.2058</v>
      </c>
      <c r="I10" s="66">
        <f t="shared" si="2"/>
        <v>6</v>
      </c>
      <c r="J10" s="65">
        <f>VLOOKUP($A10,'Return Data'!$B$7:$R$2292,8,0)</f>
        <v>4.4040999999999997</v>
      </c>
      <c r="K10" s="66">
        <f t="shared" si="3"/>
        <v>9</v>
      </c>
      <c r="L10" s="65">
        <f>VLOOKUP($A10,'Return Data'!$B$7:$R$2292,9,0)</f>
        <v>3.742</v>
      </c>
      <c r="M10" s="66">
        <f t="shared" si="4"/>
        <v>9</v>
      </c>
      <c r="N10" s="65">
        <f>VLOOKUP($A10,'Return Data'!$B$7:$R$2292,10,0)</f>
        <v>2.9392999999999998</v>
      </c>
      <c r="O10" s="66">
        <f t="shared" si="5"/>
        <v>20</v>
      </c>
      <c r="P10" s="65">
        <f>VLOOKUP($A10,'Return Data'!$B$7:$R$2292,11,0)</f>
        <v>2.8527999999999998</v>
      </c>
      <c r="Q10" s="66">
        <f t="shared" si="6"/>
        <v>21</v>
      </c>
      <c r="R10" s="65">
        <f>VLOOKUP($A10,'Return Data'!$B$7:$R$2292,12,0)</f>
        <v>3.0022000000000002</v>
      </c>
      <c r="S10" s="66">
        <f t="shared" si="7"/>
        <v>24</v>
      </c>
      <c r="T10" s="65">
        <f>VLOOKUP($A10,'Return Data'!$B$7:$R$2292,13,0)</f>
        <v>3.9310999999999998</v>
      </c>
      <c r="U10" s="66">
        <f t="shared" si="8"/>
        <v>8</v>
      </c>
      <c r="V10" s="65">
        <f>VLOOKUP($A10,'Return Data'!$B$7:$R$2292,17,0)</f>
        <v>-3.1667999999999998</v>
      </c>
      <c r="W10" s="66">
        <f t="shared" si="9"/>
        <v>25</v>
      </c>
      <c r="X10" s="65">
        <f>VLOOKUP($A10,'Return Data'!$B$7:$R$2292,14,0)</f>
        <v>-9.2959999999999994</v>
      </c>
      <c r="Y10" s="66">
        <f t="shared" si="10"/>
        <v>24</v>
      </c>
      <c r="Z10" s="65">
        <f>VLOOKUP($A10,'Return Data'!$B$7:$R$2292,16,0)</f>
        <v>3.7747999999999999</v>
      </c>
      <c r="AA10" s="67">
        <f t="shared" si="11"/>
        <v>24</v>
      </c>
    </row>
    <row r="11" spans="1:27" x14ac:dyDescent="0.3">
      <c r="A11" s="63" t="s">
        <v>1001</v>
      </c>
      <c r="B11" s="64">
        <f>VLOOKUP($A11,'Return Data'!$B$7:$R$2292,3,0)</f>
        <v>44616</v>
      </c>
      <c r="C11" s="65">
        <f>VLOOKUP($A11,'Return Data'!$B$7:$R$2292,4,0)</f>
        <v>32.7898</v>
      </c>
      <c r="D11" s="65">
        <f>VLOOKUP($A11,'Return Data'!$B$7:$R$2292,5,0)</f>
        <v>2.2263999999999999</v>
      </c>
      <c r="E11" s="66">
        <f t="shared" si="0"/>
        <v>7</v>
      </c>
      <c r="F11" s="65">
        <f>VLOOKUP($A11,'Return Data'!$B$7:$R$2292,6,0)</f>
        <v>2.0781999999999998</v>
      </c>
      <c r="G11" s="66">
        <f t="shared" si="1"/>
        <v>12</v>
      </c>
      <c r="H11" s="65">
        <f>VLOOKUP($A11,'Return Data'!$B$7:$R$2292,7,0)</f>
        <v>2.7366000000000001</v>
      </c>
      <c r="I11" s="66">
        <f t="shared" si="2"/>
        <v>12</v>
      </c>
      <c r="J11" s="65">
        <f>VLOOKUP($A11,'Return Data'!$B$7:$R$2292,8,0)</f>
        <v>4.3007</v>
      </c>
      <c r="K11" s="66">
        <f t="shared" si="3"/>
        <v>10</v>
      </c>
      <c r="L11" s="65">
        <f>VLOOKUP($A11,'Return Data'!$B$7:$R$2292,9,0)</f>
        <v>4.2416</v>
      </c>
      <c r="M11" s="66">
        <f t="shared" si="4"/>
        <v>4</v>
      </c>
      <c r="N11" s="65">
        <f>VLOOKUP($A11,'Return Data'!$B$7:$R$2292,10,0)</f>
        <v>3.6238999999999999</v>
      </c>
      <c r="O11" s="66">
        <f t="shared" si="5"/>
        <v>5</v>
      </c>
      <c r="P11" s="65">
        <f>VLOOKUP($A11,'Return Data'!$B$7:$R$2292,11,0)</f>
        <v>2.9333</v>
      </c>
      <c r="Q11" s="66">
        <f t="shared" si="6"/>
        <v>19</v>
      </c>
      <c r="R11" s="65">
        <f>VLOOKUP($A11,'Return Data'!$B$7:$R$2292,12,0)</f>
        <v>3.2945000000000002</v>
      </c>
      <c r="S11" s="66">
        <f t="shared" si="7"/>
        <v>17</v>
      </c>
      <c r="T11" s="65">
        <f>VLOOKUP($A11,'Return Data'!$B$7:$R$2292,13,0)</f>
        <v>3.8121999999999998</v>
      </c>
      <c r="U11" s="66">
        <f t="shared" si="8"/>
        <v>10</v>
      </c>
      <c r="V11" s="65">
        <f>VLOOKUP($A11,'Return Data'!$B$7:$R$2292,17,0)</f>
        <v>4.9889999999999999</v>
      </c>
      <c r="W11" s="66">
        <f t="shared" si="9"/>
        <v>13</v>
      </c>
      <c r="X11" s="65">
        <f>VLOOKUP($A11,'Return Data'!$B$7:$R$2292,14,0)</f>
        <v>5.7134999999999998</v>
      </c>
      <c r="Y11" s="66">
        <f t="shared" si="10"/>
        <v>12</v>
      </c>
      <c r="Z11" s="65">
        <f>VLOOKUP($A11,'Return Data'!$B$7:$R$2292,16,0)</f>
        <v>7.5305</v>
      </c>
      <c r="AA11" s="67">
        <f t="shared" si="11"/>
        <v>8</v>
      </c>
    </row>
    <row r="12" spans="1:27" x14ac:dyDescent="0.3">
      <c r="A12" s="63" t="s">
        <v>1004</v>
      </c>
      <c r="B12" s="64">
        <f>VLOOKUP($A12,'Return Data'!$B$7:$R$2292,3,0)</f>
        <v>44616</v>
      </c>
      <c r="C12" s="65">
        <f>VLOOKUP($A12,'Return Data'!$B$7:$R$2292,4,0)</f>
        <v>34.090299999999999</v>
      </c>
      <c r="D12" s="65">
        <f>VLOOKUP($A12,'Return Data'!$B$7:$R$2292,5,0)</f>
        <v>0.96360000000000001</v>
      </c>
      <c r="E12" s="66">
        <f t="shared" si="0"/>
        <v>14</v>
      </c>
      <c r="F12" s="65">
        <f>VLOOKUP($A12,'Return Data'!$B$7:$R$2292,6,0)</f>
        <v>2.1059999999999999</v>
      </c>
      <c r="G12" s="66">
        <f t="shared" si="1"/>
        <v>11</v>
      </c>
      <c r="H12" s="65">
        <f>VLOOKUP($A12,'Return Data'!$B$7:$R$2292,7,0)</f>
        <v>3.0303</v>
      </c>
      <c r="I12" s="66">
        <f t="shared" si="2"/>
        <v>9</v>
      </c>
      <c r="J12" s="65">
        <f>VLOOKUP($A12,'Return Data'!$B$7:$R$2292,8,0)</f>
        <v>4.0903</v>
      </c>
      <c r="K12" s="66">
        <f t="shared" si="3"/>
        <v>12</v>
      </c>
      <c r="L12" s="65">
        <f>VLOOKUP($A12,'Return Data'!$B$7:$R$2292,9,0)</f>
        <v>3.6273</v>
      </c>
      <c r="M12" s="66">
        <f t="shared" si="4"/>
        <v>12</v>
      </c>
      <c r="N12" s="65">
        <f>VLOOKUP($A12,'Return Data'!$B$7:$R$2292,10,0)</f>
        <v>3.3921000000000001</v>
      </c>
      <c r="O12" s="66">
        <f t="shared" si="5"/>
        <v>11</v>
      </c>
      <c r="P12" s="65">
        <f>VLOOKUP($A12,'Return Data'!$B$7:$R$2292,11,0)</f>
        <v>3.0156999999999998</v>
      </c>
      <c r="Q12" s="66">
        <f t="shared" si="6"/>
        <v>12</v>
      </c>
      <c r="R12" s="65">
        <f>VLOOKUP($A12,'Return Data'!$B$7:$R$2292,12,0)</f>
        <v>3.2362000000000002</v>
      </c>
      <c r="S12" s="66">
        <f t="shared" si="7"/>
        <v>20</v>
      </c>
      <c r="T12" s="65">
        <f>VLOOKUP($A12,'Return Data'!$B$7:$R$2292,13,0)</f>
        <v>3.3997999999999999</v>
      </c>
      <c r="U12" s="66">
        <f t="shared" si="8"/>
        <v>23</v>
      </c>
      <c r="V12" s="65">
        <f>VLOOKUP($A12,'Return Data'!$B$7:$R$2292,17,0)</f>
        <v>4.4596</v>
      </c>
      <c r="W12" s="66">
        <f t="shared" si="9"/>
        <v>20</v>
      </c>
      <c r="X12" s="65">
        <f>VLOOKUP($A12,'Return Data'!$B$7:$R$2292,14,0)</f>
        <v>5.5907999999999998</v>
      </c>
      <c r="Y12" s="66">
        <f t="shared" si="10"/>
        <v>13</v>
      </c>
      <c r="Z12" s="65">
        <f>VLOOKUP($A12,'Return Data'!$B$7:$R$2292,16,0)</f>
        <v>7.4859</v>
      </c>
      <c r="AA12" s="67">
        <f t="shared" si="11"/>
        <v>9</v>
      </c>
    </row>
    <row r="13" spans="1:27" x14ac:dyDescent="0.3">
      <c r="A13" s="63" t="s">
        <v>1006</v>
      </c>
      <c r="B13" s="64">
        <f>VLOOKUP($A13,'Return Data'!$B$7:$R$2292,3,0)</f>
        <v>44616</v>
      </c>
      <c r="C13" s="65">
        <f>VLOOKUP($A13,'Return Data'!$B$7:$R$2292,4,0)</f>
        <v>16.033300000000001</v>
      </c>
      <c r="D13" s="65">
        <f>VLOOKUP($A13,'Return Data'!$B$7:$R$2292,5,0)</f>
        <v>2.7320000000000002</v>
      </c>
      <c r="E13" s="66">
        <f t="shared" si="0"/>
        <v>6</v>
      </c>
      <c r="F13" s="65">
        <f>VLOOKUP($A13,'Return Data'!$B$7:$R$2292,6,0)</f>
        <v>2.3529</v>
      </c>
      <c r="G13" s="66">
        <f t="shared" si="1"/>
        <v>8</v>
      </c>
      <c r="H13" s="65">
        <f>VLOOKUP($A13,'Return Data'!$B$7:$R$2292,7,0)</f>
        <v>2.7332000000000001</v>
      </c>
      <c r="I13" s="66">
        <f t="shared" si="2"/>
        <v>13</v>
      </c>
      <c r="J13" s="65">
        <f>VLOOKUP($A13,'Return Data'!$B$7:$R$2292,8,0)</f>
        <v>4.4141000000000004</v>
      </c>
      <c r="K13" s="66">
        <f t="shared" si="3"/>
        <v>8</v>
      </c>
      <c r="L13" s="65">
        <f>VLOOKUP($A13,'Return Data'!$B$7:$R$2292,9,0)</f>
        <v>3.4542000000000002</v>
      </c>
      <c r="M13" s="66">
        <f t="shared" si="4"/>
        <v>17</v>
      </c>
      <c r="N13" s="65">
        <f>VLOOKUP($A13,'Return Data'!$B$7:$R$2292,10,0)</f>
        <v>3.5552000000000001</v>
      </c>
      <c r="O13" s="66">
        <f t="shared" si="5"/>
        <v>7</v>
      </c>
      <c r="P13" s="65">
        <f>VLOOKUP($A13,'Return Data'!$B$7:$R$2292,11,0)</f>
        <v>3.1217000000000001</v>
      </c>
      <c r="Q13" s="66">
        <f t="shared" si="6"/>
        <v>9</v>
      </c>
      <c r="R13" s="65">
        <f>VLOOKUP($A13,'Return Data'!$B$7:$R$2292,12,0)</f>
        <v>3.4609999999999999</v>
      </c>
      <c r="S13" s="66">
        <f t="shared" si="7"/>
        <v>11</v>
      </c>
      <c r="T13" s="65">
        <f>VLOOKUP($A13,'Return Data'!$B$7:$R$2292,13,0)</f>
        <v>3.7955999999999999</v>
      </c>
      <c r="U13" s="66">
        <f t="shared" si="8"/>
        <v>13</v>
      </c>
      <c r="V13" s="65">
        <f>VLOOKUP($A13,'Return Data'!$B$7:$R$2292,17,0)</f>
        <v>4.7550999999999997</v>
      </c>
      <c r="W13" s="66">
        <f t="shared" si="9"/>
        <v>16</v>
      </c>
      <c r="X13" s="65">
        <f>VLOOKUP($A13,'Return Data'!$B$7:$R$2292,14,0)</f>
        <v>6.0019</v>
      </c>
      <c r="Y13" s="66">
        <f t="shared" si="10"/>
        <v>9</v>
      </c>
      <c r="Z13" s="65">
        <f>VLOOKUP($A13,'Return Data'!$B$7:$R$2292,16,0)</f>
        <v>7.0106999999999999</v>
      </c>
      <c r="AA13" s="67">
        <f t="shared" si="11"/>
        <v>18</v>
      </c>
    </row>
    <row r="14" spans="1:27" x14ac:dyDescent="0.3">
      <c r="A14" s="63" t="s">
        <v>1879</v>
      </c>
      <c r="B14" s="64">
        <f>VLOOKUP($A14,'Return Data'!$B$7:$R$2292,3,0)</f>
        <v>44616</v>
      </c>
      <c r="C14" s="65">
        <f>VLOOKUP($A14,'Return Data'!$B$7:$R$2292,4,0)</f>
        <v>26.957599999999999</v>
      </c>
      <c r="D14" s="65">
        <f>VLOOKUP($A14,'Return Data'!$B$7:$R$2292,5,0)</f>
        <v>12.1899</v>
      </c>
      <c r="E14" s="66">
        <f t="shared" si="0"/>
        <v>1</v>
      </c>
      <c r="F14" s="65">
        <f>VLOOKUP($A14,'Return Data'!$B$7:$R$2292,6,0)</f>
        <v>18.758900000000001</v>
      </c>
      <c r="G14" s="66">
        <f t="shared" si="1"/>
        <v>1</v>
      </c>
      <c r="H14" s="65">
        <f>VLOOKUP($A14,'Return Data'!$B$7:$R$2292,7,0)</f>
        <v>19.297599999999999</v>
      </c>
      <c r="I14" s="66">
        <f t="shared" si="2"/>
        <v>1</v>
      </c>
      <c r="J14" s="65">
        <f>VLOOKUP($A14,'Return Data'!$B$7:$R$2292,8,0)</f>
        <v>18.005700000000001</v>
      </c>
      <c r="K14" s="66">
        <f t="shared" si="3"/>
        <v>1</v>
      </c>
      <c r="L14" s="65">
        <f>VLOOKUP($A14,'Return Data'!$B$7:$R$2292,9,0)</f>
        <v>14.739699999999999</v>
      </c>
      <c r="M14" s="66">
        <f t="shared" si="4"/>
        <v>1</v>
      </c>
      <c r="N14" s="65">
        <f>VLOOKUP($A14,'Return Data'!$B$7:$R$2292,10,0)</f>
        <v>22.1326</v>
      </c>
      <c r="O14" s="66">
        <f t="shared" si="5"/>
        <v>1</v>
      </c>
      <c r="P14" s="65">
        <f>VLOOKUP($A14,'Return Data'!$B$7:$R$2292,11,0)</f>
        <v>25.590699999999998</v>
      </c>
      <c r="Q14" s="66">
        <f t="shared" si="6"/>
        <v>2</v>
      </c>
      <c r="R14" s="65">
        <f>VLOOKUP($A14,'Return Data'!$B$7:$R$2292,12,0)</f>
        <v>19.7941</v>
      </c>
      <c r="S14" s="66">
        <f t="shared" si="7"/>
        <v>2</v>
      </c>
      <c r="T14" s="65">
        <f>VLOOKUP($A14,'Return Data'!$B$7:$R$2292,13,0)</f>
        <v>17.509899999999998</v>
      </c>
      <c r="U14" s="66">
        <f t="shared" si="8"/>
        <v>2</v>
      </c>
      <c r="V14" s="65">
        <f>VLOOKUP($A14,'Return Data'!$B$7:$R$2292,17,0)</f>
        <v>12.8537</v>
      </c>
      <c r="W14" s="66">
        <f t="shared" si="9"/>
        <v>3</v>
      </c>
      <c r="X14" s="65">
        <f>VLOOKUP($A14,'Return Data'!$B$7:$R$2292,14,0)</f>
        <v>7.8285999999999998</v>
      </c>
      <c r="Y14" s="66">
        <f t="shared" si="10"/>
        <v>1</v>
      </c>
      <c r="Z14" s="65">
        <f>VLOOKUP($A14,'Return Data'!$B$7:$R$2292,16,0)</f>
        <v>8.9315999999999995</v>
      </c>
      <c r="AA14" s="67">
        <f t="shared" si="11"/>
        <v>2</v>
      </c>
    </row>
    <row r="15" spans="1:27" x14ac:dyDescent="0.3">
      <c r="A15" s="63" t="s">
        <v>1011</v>
      </c>
      <c r="B15" s="64">
        <f>VLOOKUP($A15,'Return Data'!$B$7:$R$2292,3,0)</f>
        <v>44616</v>
      </c>
      <c r="C15" s="65">
        <f>VLOOKUP($A15,'Return Data'!$B$7:$R$2292,4,0)</f>
        <v>46.6111</v>
      </c>
      <c r="D15" s="65">
        <f>VLOOKUP($A15,'Return Data'!$B$7:$R$2292,5,0)</f>
        <v>-5.0892999999999997</v>
      </c>
      <c r="E15" s="66">
        <f t="shared" si="0"/>
        <v>23</v>
      </c>
      <c r="F15" s="65">
        <f>VLOOKUP($A15,'Return Data'!$B$7:$R$2292,6,0)</f>
        <v>1.6447000000000001</v>
      </c>
      <c r="G15" s="66">
        <f t="shared" si="1"/>
        <v>13</v>
      </c>
      <c r="H15" s="65">
        <f>VLOOKUP($A15,'Return Data'!$B$7:$R$2292,7,0)</f>
        <v>1.9024000000000001</v>
      </c>
      <c r="I15" s="66">
        <f t="shared" si="2"/>
        <v>21</v>
      </c>
      <c r="J15" s="65">
        <f>VLOOKUP($A15,'Return Data'!$B$7:$R$2292,8,0)</f>
        <v>2.6987999999999999</v>
      </c>
      <c r="K15" s="66">
        <f t="shared" si="3"/>
        <v>21</v>
      </c>
      <c r="L15" s="65">
        <f>VLOOKUP($A15,'Return Data'!$B$7:$R$2292,9,0)</f>
        <v>2.8841999999999999</v>
      </c>
      <c r="M15" s="66">
        <f t="shared" si="4"/>
        <v>23</v>
      </c>
      <c r="N15" s="65">
        <f>VLOOKUP($A15,'Return Data'!$B$7:$R$2292,10,0)</f>
        <v>2.8443999999999998</v>
      </c>
      <c r="O15" s="66">
        <f t="shared" si="5"/>
        <v>22</v>
      </c>
      <c r="P15" s="65">
        <f>VLOOKUP($A15,'Return Data'!$B$7:$R$2292,11,0)</f>
        <v>2.9798</v>
      </c>
      <c r="Q15" s="66">
        <f t="shared" si="6"/>
        <v>17</v>
      </c>
      <c r="R15" s="65">
        <f>VLOOKUP($A15,'Return Data'!$B$7:$R$2292,12,0)</f>
        <v>3.6389</v>
      </c>
      <c r="S15" s="66">
        <f t="shared" si="7"/>
        <v>6</v>
      </c>
      <c r="T15" s="65">
        <f>VLOOKUP($A15,'Return Data'!$B$7:$R$2292,13,0)</f>
        <v>3.8090999999999999</v>
      </c>
      <c r="U15" s="66">
        <f t="shared" si="8"/>
        <v>11</v>
      </c>
      <c r="V15" s="65">
        <f>VLOOKUP($A15,'Return Data'!$B$7:$R$2292,17,0)</f>
        <v>5.5064000000000002</v>
      </c>
      <c r="W15" s="66">
        <f t="shared" si="9"/>
        <v>6</v>
      </c>
      <c r="X15" s="65">
        <f>VLOOKUP($A15,'Return Data'!$B$7:$R$2292,14,0)</f>
        <v>6.3459000000000003</v>
      </c>
      <c r="Y15" s="66">
        <f t="shared" si="10"/>
        <v>4</v>
      </c>
      <c r="Z15" s="65">
        <f>VLOOKUP($A15,'Return Data'!$B$7:$R$2292,16,0)</f>
        <v>7.1513</v>
      </c>
      <c r="AA15" s="67">
        <f t="shared" si="11"/>
        <v>17</v>
      </c>
    </row>
    <row r="16" spans="1:27" x14ac:dyDescent="0.3">
      <c r="A16" s="63" t="s">
        <v>1013</v>
      </c>
      <c r="B16" s="64">
        <f>VLOOKUP($A16,'Return Data'!$B$7:$R$2292,3,0)</f>
        <v>44616</v>
      </c>
      <c r="C16" s="65">
        <f>VLOOKUP($A16,'Return Data'!$B$7:$R$2292,4,0)</f>
        <v>16.700199999999999</v>
      </c>
      <c r="D16" s="65">
        <f>VLOOKUP($A16,'Return Data'!$B$7:$R$2292,5,0)</f>
        <v>1.53</v>
      </c>
      <c r="E16" s="66">
        <f t="shared" si="0"/>
        <v>10</v>
      </c>
      <c r="F16" s="65">
        <f>VLOOKUP($A16,'Return Data'!$B$7:$R$2292,6,0)</f>
        <v>1.2385999999999999</v>
      </c>
      <c r="G16" s="66">
        <f t="shared" si="1"/>
        <v>16</v>
      </c>
      <c r="H16" s="65">
        <f>VLOOKUP($A16,'Return Data'!$B$7:$R$2292,7,0)</f>
        <v>2.3428</v>
      </c>
      <c r="I16" s="66">
        <f t="shared" si="2"/>
        <v>16</v>
      </c>
      <c r="J16" s="65">
        <f>VLOOKUP($A16,'Return Data'!$B$7:$R$2292,8,0)</f>
        <v>5.0053000000000001</v>
      </c>
      <c r="K16" s="66">
        <f t="shared" si="3"/>
        <v>3</v>
      </c>
      <c r="L16" s="65">
        <f>VLOOKUP($A16,'Return Data'!$B$7:$R$2292,9,0)</f>
        <v>3.6705000000000001</v>
      </c>
      <c r="M16" s="66">
        <f t="shared" si="4"/>
        <v>10</v>
      </c>
      <c r="N16" s="65">
        <f>VLOOKUP($A16,'Return Data'!$B$7:$R$2292,10,0)</f>
        <v>3.6248</v>
      </c>
      <c r="O16" s="66">
        <f t="shared" si="5"/>
        <v>4</v>
      </c>
      <c r="P16" s="65">
        <f>VLOOKUP($A16,'Return Data'!$B$7:$R$2292,11,0)</f>
        <v>3.0024999999999999</v>
      </c>
      <c r="Q16" s="66">
        <f t="shared" si="6"/>
        <v>16</v>
      </c>
      <c r="R16" s="65">
        <f>VLOOKUP($A16,'Return Data'!$B$7:$R$2292,12,0)</f>
        <v>3.2885</v>
      </c>
      <c r="S16" s="66">
        <f t="shared" si="7"/>
        <v>18</v>
      </c>
      <c r="T16" s="65">
        <f>VLOOKUP($A16,'Return Data'!$B$7:$R$2292,13,0)</f>
        <v>3.6533000000000002</v>
      </c>
      <c r="U16" s="66">
        <f t="shared" si="8"/>
        <v>17</v>
      </c>
      <c r="V16" s="65">
        <f>VLOOKUP($A16,'Return Data'!$B$7:$R$2292,17,0)</f>
        <v>3.0737999999999999</v>
      </c>
      <c r="W16" s="66">
        <f t="shared" si="9"/>
        <v>23</v>
      </c>
      <c r="X16" s="65">
        <f>VLOOKUP($A16,'Return Data'!$B$7:$R$2292,14,0)</f>
        <v>1.0662</v>
      </c>
      <c r="Y16" s="66">
        <f t="shared" si="10"/>
        <v>21</v>
      </c>
      <c r="Z16" s="65">
        <f>VLOOKUP($A16,'Return Data'!$B$7:$R$2292,16,0)</f>
        <v>3.3935</v>
      </c>
      <c r="AA16" s="67">
        <f t="shared" si="11"/>
        <v>25</v>
      </c>
    </row>
    <row r="17" spans="1:27" x14ac:dyDescent="0.3">
      <c r="A17" s="63" t="s">
        <v>1015</v>
      </c>
      <c r="B17" s="64">
        <f>VLOOKUP($A17,'Return Data'!$B$7:$R$2292,3,0)</f>
        <v>44616</v>
      </c>
      <c r="C17" s="65">
        <f>VLOOKUP($A17,'Return Data'!$B$7:$R$2292,4,0)</f>
        <v>430.89350000000002</v>
      </c>
      <c r="D17" s="65">
        <f>VLOOKUP($A17,'Return Data'!$B$7:$R$2292,5,0)</f>
        <v>-13.971399999999999</v>
      </c>
      <c r="E17" s="66">
        <f t="shared" si="0"/>
        <v>24</v>
      </c>
      <c r="F17" s="65">
        <f>VLOOKUP($A17,'Return Data'!$B$7:$R$2292,6,0)</f>
        <v>-2.4278</v>
      </c>
      <c r="G17" s="66">
        <f t="shared" si="1"/>
        <v>24</v>
      </c>
      <c r="H17" s="65">
        <f>VLOOKUP($A17,'Return Data'!$B$7:$R$2292,7,0)</f>
        <v>1.1656</v>
      </c>
      <c r="I17" s="66">
        <f t="shared" si="2"/>
        <v>25</v>
      </c>
      <c r="J17" s="65">
        <f>VLOOKUP($A17,'Return Data'!$B$7:$R$2292,8,0)</f>
        <v>-3.5371999999999999</v>
      </c>
      <c r="K17" s="66">
        <f t="shared" si="3"/>
        <v>25</v>
      </c>
      <c r="L17" s="65">
        <f>VLOOKUP($A17,'Return Data'!$B$7:$R$2292,9,0)</f>
        <v>-0.30599999999999999</v>
      </c>
      <c r="M17" s="66">
        <f t="shared" si="4"/>
        <v>25</v>
      </c>
      <c r="N17" s="65">
        <f>VLOOKUP($A17,'Return Data'!$B$7:$R$2292,10,0)</f>
        <v>0.83040000000000003</v>
      </c>
      <c r="O17" s="66">
        <f t="shared" si="5"/>
        <v>24</v>
      </c>
      <c r="P17" s="65">
        <f>VLOOKUP($A17,'Return Data'!$B$7:$R$2292,11,0)</f>
        <v>2.3822999999999999</v>
      </c>
      <c r="Q17" s="66">
        <f t="shared" si="6"/>
        <v>25</v>
      </c>
      <c r="R17" s="65">
        <f>VLOOKUP($A17,'Return Data'!$B$7:$R$2292,12,0)</f>
        <v>3.6004999999999998</v>
      </c>
      <c r="S17" s="66">
        <f t="shared" si="7"/>
        <v>7</v>
      </c>
      <c r="T17" s="65">
        <f>VLOOKUP($A17,'Return Data'!$B$7:$R$2292,13,0)</f>
        <v>3.6644999999999999</v>
      </c>
      <c r="U17" s="66">
        <f t="shared" si="8"/>
        <v>16</v>
      </c>
      <c r="V17" s="65">
        <f>VLOOKUP($A17,'Return Data'!$B$7:$R$2292,17,0)</f>
        <v>5.5673000000000004</v>
      </c>
      <c r="W17" s="66">
        <f t="shared" si="9"/>
        <v>5</v>
      </c>
      <c r="X17" s="65">
        <f>VLOOKUP($A17,'Return Data'!$B$7:$R$2292,14,0)</f>
        <v>6.6779000000000002</v>
      </c>
      <c r="Y17" s="66">
        <f t="shared" si="10"/>
        <v>2</v>
      </c>
      <c r="Z17" s="65">
        <f>VLOOKUP($A17,'Return Data'!$B$7:$R$2292,16,0)</f>
        <v>7.8097000000000003</v>
      </c>
      <c r="AA17" s="67">
        <f t="shared" si="11"/>
        <v>3</v>
      </c>
    </row>
    <row r="18" spans="1:27" x14ac:dyDescent="0.3">
      <c r="A18" s="63" t="s">
        <v>1018</v>
      </c>
      <c r="B18" s="64">
        <f>VLOOKUP($A18,'Return Data'!$B$7:$R$2292,3,0)</f>
        <v>44616</v>
      </c>
      <c r="C18" s="65">
        <f>VLOOKUP($A18,'Return Data'!$B$7:$R$2292,4,0)</f>
        <v>31.236699999999999</v>
      </c>
      <c r="D18" s="65">
        <f>VLOOKUP($A18,'Return Data'!$B$7:$R$2292,5,0)</f>
        <v>-2.5705</v>
      </c>
      <c r="E18" s="66">
        <f t="shared" si="0"/>
        <v>20</v>
      </c>
      <c r="F18" s="65">
        <f>VLOOKUP($A18,'Return Data'!$B$7:$R$2292,6,0)</f>
        <v>-1.0516000000000001</v>
      </c>
      <c r="G18" s="66">
        <f t="shared" si="1"/>
        <v>23</v>
      </c>
      <c r="H18" s="65">
        <f>VLOOKUP($A18,'Return Data'!$B$7:$R$2292,7,0)</f>
        <v>1.5195000000000001</v>
      </c>
      <c r="I18" s="66">
        <f t="shared" si="2"/>
        <v>24</v>
      </c>
      <c r="J18" s="65">
        <f>VLOOKUP($A18,'Return Data'!$B$7:$R$2292,8,0)</f>
        <v>3.9956999999999998</v>
      </c>
      <c r="K18" s="66">
        <f t="shared" si="3"/>
        <v>15</v>
      </c>
      <c r="L18" s="65">
        <f>VLOOKUP($A18,'Return Data'!$B$7:$R$2292,9,0)</f>
        <v>4.0659999999999998</v>
      </c>
      <c r="M18" s="66">
        <f t="shared" si="4"/>
        <v>5</v>
      </c>
      <c r="N18" s="65">
        <f>VLOOKUP($A18,'Return Data'!$B$7:$R$2292,10,0)</f>
        <v>3.3997000000000002</v>
      </c>
      <c r="O18" s="66">
        <f t="shared" si="5"/>
        <v>10</v>
      </c>
      <c r="P18" s="65">
        <f>VLOOKUP($A18,'Return Data'!$B$7:$R$2292,11,0)</f>
        <v>3.1922000000000001</v>
      </c>
      <c r="Q18" s="66">
        <f t="shared" si="6"/>
        <v>7</v>
      </c>
      <c r="R18" s="65">
        <f>VLOOKUP($A18,'Return Data'!$B$7:$R$2292,12,0)</f>
        <v>3.4407999999999999</v>
      </c>
      <c r="S18" s="66">
        <f t="shared" si="7"/>
        <v>12</v>
      </c>
      <c r="T18" s="65">
        <f>VLOOKUP($A18,'Return Data'!$B$7:$R$2292,13,0)</f>
        <v>3.8294999999999999</v>
      </c>
      <c r="U18" s="66">
        <f t="shared" si="8"/>
        <v>9</v>
      </c>
      <c r="V18" s="65">
        <f>VLOOKUP($A18,'Return Data'!$B$7:$R$2292,17,0)</f>
        <v>4.8555999999999999</v>
      </c>
      <c r="W18" s="66">
        <f t="shared" si="9"/>
        <v>15</v>
      </c>
      <c r="X18" s="65">
        <f>VLOOKUP($A18,'Return Data'!$B$7:$R$2292,14,0)</f>
        <v>6.0054999999999996</v>
      </c>
      <c r="Y18" s="66">
        <f t="shared" si="10"/>
        <v>8</v>
      </c>
      <c r="Z18" s="65">
        <f>VLOOKUP($A18,'Return Data'!$B$7:$R$2292,16,0)</f>
        <v>7.3236999999999997</v>
      </c>
      <c r="AA18" s="67">
        <f t="shared" si="11"/>
        <v>13</v>
      </c>
    </row>
    <row r="19" spans="1:27" x14ac:dyDescent="0.3">
      <c r="A19" s="63" t="s">
        <v>1019</v>
      </c>
      <c r="B19" s="64">
        <f>VLOOKUP($A19,'Return Data'!$B$7:$R$2292,3,0)</f>
        <v>44616</v>
      </c>
      <c r="C19" s="65">
        <f>VLOOKUP($A19,'Return Data'!$B$7:$R$2292,4,0)</f>
        <v>3061.3362000000002</v>
      </c>
      <c r="D19" s="65">
        <f>VLOOKUP($A19,'Return Data'!$B$7:$R$2292,5,0)</f>
        <v>1.7170000000000001</v>
      </c>
      <c r="E19" s="66">
        <f t="shared" si="0"/>
        <v>9</v>
      </c>
      <c r="F19" s="65">
        <f>VLOOKUP($A19,'Return Data'!$B$7:$R$2292,6,0)</f>
        <v>2.2578</v>
      </c>
      <c r="G19" s="66">
        <f t="shared" si="1"/>
        <v>9</v>
      </c>
      <c r="H19" s="65">
        <f>VLOOKUP($A19,'Return Data'!$B$7:$R$2292,7,0)</f>
        <v>2.5587</v>
      </c>
      <c r="I19" s="66">
        <f t="shared" si="2"/>
        <v>14</v>
      </c>
      <c r="J19" s="65">
        <f>VLOOKUP($A19,'Return Data'!$B$7:$R$2292,8,0)</f>
        <v>4.5056000000000003</v>
      </c>
      <c r="K19" s="66">
        <f t="shared" si="3"/>
        <v>6</v>
      </c>
      <c r="L19" s="65">
        <f>VLOOKUP($A19,'Return Data'!$B$7:$R$2292,9,0)</f>
        <v>3.9361999999999999</v>
      </c>
      <c r="M19" s="66">
        <f t="shared" si="4"/>
        <v>6</v>
      </c>
      <c r="N19" s="65">
        <f>VLOOKUP($A19,'Return Data'!$B$7:$R$2292,10,0)</f>
        <v>3.3914</v>
      </c>
      <c r="O19" s="66">
        <f t="shared" si="5"/>
        <v>12</v>
      </c>
      <c r="P19" s="65">
        <f>VLOOKUP($A19,'Return Data'!$B$7:$R$2292,11,0)</f>
        <v>3.0266000000000002</v>
      </c>
      <c r="Q19" s="66">
        <f t="shared" si="6"/>
        <v>11</v>
      </c>
      <c r="R19" s="65">
        <f>VLOOKUP($A19,'Return Data'!$B$7:$R$2292,12,0)</f>
        <v>3.3632</v>
      </c>
      <c r="S19" s="66">
        <f t="shared" si="7"/>
        <v>14</v>
      </c>
      <c r="T19" s="65">
        <f>VLOOKUP($A19,'Return Data'!$B$7:$R$2292,13,0)</f>
        <v>3.7622</v>
      </c>
      <c r="U19" s="66">
        <f t="shared" si="8"/>
        <v>14</v>
      </c>
      <c r="V19" s="65">
        <f>VLOOKUP($A19,'Return Data'!$B$7:$R$2292,17,0)</f>
        <v>4.9424000000000001</v>
      </c>
      <c r="W19" s="66">
        <f t="shared" si="9"/>
        <v>14</v>
      </c>
      <c r="X19" s="65">
        <f>VLOOKUP($A19,'Return Data'!$B$7:$R$2292,14,0)</f>
        <v>6.2253999999999996</v>
      </c>
      <c r="Y19" s="66">
        <f t="shared" si="10"/>
        <v>6</v>
      </c>
      <c r="Z19" s="65">
        <f>VLOOKUP($A19,'Return Data'!$B$7:$R$2292,16,0)</f>
        <v>7.6830999999999996</v>
      </c>
      <c r="AA19" s="67">
        <f t="shared" si="11"/>
        <v>5</v>
      </c>
    </row>
    <row r="20" spans="1:27" x14ac:dyDescent="0.3">
      <c r="A20" s="63" t="s">
        <v>1021</v>
      </c>
      <c r="B20" s="64">
        <f>VLOOKUP($A20,'Return Data'!$B$7:$R$2292,3,0)</f>
        <v>44616</v>
      </c>
      <c r="C20" s="65">
        <f>VLOOKUP($A20,'Return Data'!$B$7:$R$2292,4,0)</f>
        <v>30.109100000000002</v>
      </c>
      <c r="D20" s="65">
        <f>VLOOKUP($A20,'Return Data'!$B$7:$R$2292,5,0)</f>
        <v>4.1220999999999997</v>
      </c>
      <c r="E20" s="66">
        <f t="shared" si="0"/>
        <v>4</v>
      </c>
      <c r="F20" s="65">
        <f>VLOOKUP($A20,'Return Data'!$B$7:$R$2292,6,0)</f>
        <v>3.9209000000000001</v>
      </c>
      <c r="G20" s="66">
        <f t="shared" si="1"/>
        <v>2</v>
      </c>
      <c r="H20" s="65">
        <f>VLOOKUP($A20,'Return Data'!$B$7:$R$2292,7,0)</f>
        <v>4.1075999999999997</v>
      </c>
      <c r="I20" s="66">
        <f t="shared" si="2"/>
        <v>3</v>
      </c>
      <c r="J20" s="65">
        <f>VLOOKUP($A20,'Return Data'!$B$7:$R$2292,8,0)</f>
        <v>4.9798</v>
      </c>
      <c r="K20" s="66">
        <f t="shared" si="3"/>
        <v>4</v>
      </c>
      <c r="L20" s="65">
        <f>VLOOKUP($A20,'Return Data'!$B$7:$R$2292,9,0)</f>
        <v>3.7660999999999998</v>
      </c>
      <c r="M20" s="66">
        <f t="shared" si="4"/>
        <v>7</v>
      </c>
      <c r="N20" s="65">
        <f>VLOOKUP($A20,'Return Data'!$B$7:$R$2292,10,0)</f>
        <v>3.7161</v>
      </c>
      <c r="O20" s="66">
        <f t="shared" si="5"/>
        <v>3</v>
      </c>
      <c r="P20" s="65">
        <f>VLOOKUP($A20,'Return Data'!$B$7:$R$2292,11,0)</f>
        <v>3.1484000000000001</v>
      </c>
      <c r="Q20" s="66">
        <f t="shared" si="6"/>
        <v>8</v>
      </c>
      <c r="R20" s="65">
        <f>VLOOKUP($A20,'Return Data'!$B$7:$R$2292,12,0)</f>
        <v>3.3691</v>
      </c>
      <c r="S20" s="66">
        <f t="shared" si="7"/>
        <v>13</v>
      </c>
      <c r="T20" s="65">
        <f>VLOOKUP($A20,'Return Data'!$B$7:$R$2292,13,0)</f>
        <v>3.4983</v>
      </c>
      <c r="U20" s="66">
        <f t="shared" si="8"/>
        <v>19</v>
      </c>
      <c r="V20" s="65">
        <f>VLOOKUP($A20,'Return Data'!$B$7:$R$2292,17,0)</f>
        <v>14.0375</v>
      </c>
      <c r="W20" s="66">
        <f t="shared" si="9"/>
        <v>2</v>
      </c>
      <c r="X20" s="65">
        <f>VLOOKUP($A20,'Return Data'!$B$7:$R$2292,14,0)</f>
        <v>4.6654999999999998</v>
      </c>
      <c r="Y20" s="66">
        <f t="shared" si="10"/>
        <v>17</v>
      </c>
      <c r="Z20" s="65">
        <f>VLOOKUP($A20,'Return Data'!$B$7:$R$2292,16,0)</f>
        <v>7.4089</v>
      </c>
      <c r="AA20" s="67">
        <f t="shared" si="11"/>
        <v>11</v>
      </c>
    </row>
    <row r="21" spans="1:27" x14ac:dyDescent="0.3">
      <c r="A21" s="63" t="s">
        <v>1023</v>
      </c>
      <c r="B21" s="64">
        <f>VLOOKUP($A21,'Return Data'!$B$7:$R$2292,3,0)</f>
        <v>44616</v>
      </c>
      <c r="C21" s="65">
        <f>VLOOKUP($A21,'Return Data'!$B$7:$R$2292,4,0)</f>
        <v>2717.3071</v>
      </c>
      <c r="D21" s="65">
        <f>VLOOKUP($A21,'Return Data'!$B$7:$R$2292,5,0)</f>
        <v>1.0061</v>
      </c>
      <c r="E21" s="66">
        <f t="shared" si="0"/>
        <v>13</v>
      </c>
      <c r="F21" s="65">
        <f>VLOOKUP($A21,'Return Data'!$B$7:$R$2292,6,0)</f>
        <v>1.1521999999999999</v>
      </c>
      <c r="G21" s="66">
        <f t="shared" si="1"/>
        <v>17</v>
      </c>
      <c r="H21" s="65">
        <f>VLOOKUP($A21,'Return Data'!$B$7:$R$2292,7,0)</f>
        <v>2.8725000000000001</v>
      </c>
      <c r="I21" s="66">
        <f t="shared" si="2"/>
        <v>10</v>
      </c>
      <c r="J21" s="65">
        <f>VLOOKUP($A21,'Return Data'!$B$7:$R$2292,8,0)</f>
        <v>1.7732000000000001</v>
      </c>
      <c r="K21" s="66">
        <f t="shared" si="3"/>
        <v>23</v>
      </c>
      <c r="L21" s="65">
        <f>VLOOKUP($A21,'Return Data'!$B$7:$R$2292,9,0)</f>
        <v>2.5488</v>
      </c>
      <c r="M21" s="66">
        <f t="shared" si="4"/>
        <v>24</v>
      </c>
      <c r="N21" s="65">
        <f>VLOOKUP($A21,'Return Data'!$B$7:$R$2292,10,0)</f>
        <v>2.7561</v>
      </c>
      <c r="O21" s="66">
        <f t="shared" si="5"/>
        <v>23</v>
      </c>
      <c r="P21" s="65">
        <f>VLOOKUP($A21,'Return Data'!$B$7:$R$2292,11,0)</f>
        <v>2.9590999999999998</v>
      </c>
      <c r="Q21" s="66">
        <f t="shared" si="6"/>
        <v>18</v>
      </c>
      <c r="R21" s="65">
        <f>VLOOKUP($A21,'Return Data'!$B$7:$R$2292,12,0)</f>
        <v>3.5032999999999999</v>
      </c>
      <c r="S21" s="66">
        <f t="shared" si="7"/>
        <v>10</v>
      </c>
      <c r="T21" s="65">
        <f>VLOOKUP($A21,'Return Data'!$B$7:$R$2292,13,0)</f>
        <v>3.8071000000000002</v>
      </c>
      <c r="U21" s="66">
        <f t="shared" si="8"/>
        <v>12</v>
      </c>
      <c r="V21" s="65">
        <f>VLOOKUP($A21,'Return Data'!$B$7:$R$2292,17,0)</f>
        <v>5.2108999999999996</v>
      </c>
      <c r="W21" s="66">
        <f t="shared" si="9"/>
        <v>10</v>
      </c>
      <c r="X21" s="65">
        <f>VLOOKUP($A21,'Return Data'!$B$7:$R$2292,14,0)</f>
        <v>6.2789999999999999</v>
      </c>
      <c r="Y21" s="66">
        <f t="shared" si="10"/>
        <v>5</v>
      </c>
      <c r="Z21" s="65">
        <f>VLOOKUP($A21,'Return Data'!$B$7:$R$2292,16,0)</f>
        <v>7.4119000000000002</v>
      </c>
      <c r="AA21" s="67">
        <f t="shared" si="11"/>
        <v>10</v>
      </c>
    </row>
    <row r="22" spans="1:27" x14ac:dyDescent="0.3">
      <c r="A22" s="63" t="s">
        <v>1026</v>
      </c>
      <c r="B22" s="64">
        <f>VLOOKUP($A22,'Return Data'!$B$7:$R$2292,3,0)</f>
        <v>44616</v>
      </c>
      <c r="C22" s="65">
        <f>VLOOKUP($A22,'Return Data'!$B$7:$R$2292,4,0)</f>
        <v>22.884699999999999</v>
      </c>
      <c r="D22" s="65">
        <f>VLOOKUP($A22,'Return Data'!$B$7:$R$2292,5,0)</f>
        <v>0.47849999999999998</v>
      </c>
      <c r="E22" s="66">
        <f t="shared" si="0"/>
        <v>15</v>
      </c>
      <c r="F22" s="65">
        <f>VLOOKUP($A22,'Return Data'!$B$7:$R$2292,6,0)</f>
        <v>2.6055999999999999</v>
      </c>
      <c r="G22" s="66">
        <f t="shared" si="1"/>
        <v>5</v>
      </c>
      <c r="H22" s="65">
        <f>VLOOKUP($A22,'Return Data'!$B$7:$R$2292,7,0)</f>
        <v>3.1006</v>
      </c>
      <c r="I22" s="66">
        <f t="shared" si="2"/>
        <v>8</v>
      </c>
      <c r="J22" s="65">
        <f>VLOOKUP($A22,'Return Data'!$B$7:$R$2292,8,0)</f>
        <v>4.4278000000000004</v>
      </c>
      <c r="K22" s="66">
        <f t="shared" si="3"/>
        <v>7</v>
      </c>
      <c r="L22" s="65">
        <f>VLOOKUP($A22,'Return Data'!$B$7:$R$2292,9,0)</f>
        <v>3.4780000000000002</v>
      </c>
      <c r="M22" s="66">
        <f t="shared" si="4"/>
        <v>16</v>
      </c>
      <c r="N22" s="65">
        <f>VLOOKUP($A22,'Return Data'!$B$7:$R$2292,10,0)</f>
        <v>3.355</v>
      </c>
      <c r="O22" s="66">
        <f t="shared" si="5"/>
        <v>14</v>
      </c>
      <c r="P22" s="65">
        <f>VLOOKUP($A22,'Return Data'!$B$7:$R$2292,11,0)</f>
        <v>3.0068000000000001</v>
      </c>
      <c r="Q22" s="66">
        <f t="shared" si="6"/>
        <v>14</v>
      </c>
      <c r="R22" s="65">
        <f>VLOOKUP($A22,'Return Data'!$B$7:$R$2292,12,0)</f>
        <v>3.3439999999999999</v>
      </c>
      <c r="S22" s="66">
        <f t="shared" si="7"/>
        <v>16</v>
      </c>
      <c r="T22" s="65">
        <f>VLOOKUP($A22,'Return Data'!$B$7:$R$2292,13,0)</f>
        <v>3.7210000000000001</v>
      </c>
      <c r="U22" s="66">
        <f t="shared" si="8"/>
        <v>15</v>
      </c>
      <c r="V22" s="65">
        <f>VLOOKUP($A22,'Return Data'!$B$7:$R$2292,17,0)</f>
        <v>4.6558999999999999</v>
      </c>
      <c r="W22" s="66">
        <f t="shared" si="9"/>
        <v>17</v>
      </c>
      <c r="X22" s="65">
        <f>VLOOKUP($A22,'Return Data'!$B$7:$R$2292,14,0)</f>
        <v>4.9390000000000001</v>
      </c>
      <c r="Y22" s="66">
        <f t="shared" si="10"/>
        <v>15</v>
      </c>
      <c r="Z22" s="65">
        <f>VLOOKUP($A22,'Return Data'!$B$7:$R$2292,16,0)</f>
        <v>7.6486000000000001</v>
      </c>
      <c r="AA22" s="67">
        <f t="shared" si="11"/>
        <v>6</v>
      </c>
    </row>
    <row r="23" spans="1:27" x14ac:dyDescent="0.3">
      <c r="A23" s="63" t="s">
        <v>1027</v>
      </c>
      <c r="B23" s="64">
        <f>VLOOKUP($A23,'Return Data'!$B$7:$R$2292,3,0)</f>
        <v>44616</v>
      </c>
      <c r="C23" s="65">
        <f>VLOOKUP($A23,'Return Data'!$B$7:$R$2292,4,0)</f>
        <v>32.315899999999999</v>
      </c>
      <c r="D23" s="65">
        <f>VLOOKUP($A23,'Return Data'!$B$7:$R$2292,5,0)</f>
        <v>1.4683999999999999</v>
      </c>
      <c r="E23" s="66">
        <f t="shared" si="0"/>
        <v>11</v>
      </c>
      <c r="F23" s="65">
        <f>VLOOKUP($A23,'Return Data'!$B$7:$R$2292,6,0)</f>
        <v>2.4477000000000002</v>
      </c>
      <c r="G23" s="66">
        <f t="shared" si="1"/>
        <v>7</v>
      </c>
      <c r="H23" s="65">
        <f>VLOOKUP($A23,'Return Data'!$B$7:$R$2292,7,0)</f>
        <v>2.4537</v>
      </c>
      <c r="I23" s="66">
        <f t="shared" si="2"/>
        <v>15</v>
      </c>
      <c r="J23" s="65">
        <f>VLOOKUP($A23,'Return Data'!$B$7:$R$2292,8,0)</f>
        <v>4.0563000000000002</v>
      </c>
      <c r="K23" s="66">
        <f t="shared" si="3"/>
        <v>13</v>
      </c>
      <c r="L23" s="65">
        <f>VLOOKUP($A23,'Return Data'!$B$7:$R$2292,9,0)</f>
        <v>3.7501000000000002</v>
      </c>
      <c r="M23" s="66">
        <f t="shared" si="4"/>
        <v>8</v>
      </c>
      <c r="N23" s="65">
        <f>VLOOKUP($A23,'Return Data'!$B$7:$R$2292,10,0)</f>
        <v>3.3552</v>
      </c>
      <c r="O23" s="66">
        <f t="shared" si="5"/>
        <v>13</v>
      </c>
      <c r="P23" s="65">
        <f>VLOOKUP($A23,'Return Data'!$B$7:$R$2292,11,0)</f>
        <v>3.0028999999999999</v>
      </c>
      <c r="Q23" s="66">
        <f t="shared" si="6"/>
        <v>15</v>
      </c>
      <c r="R23" s="65">
        <f>VLOOKUP($A23,'Return Data'!$B$7:$R$2292,12,0)</f>
        <v>3.234</v>
      </c>
      <c r="S23" s="66">
        <f t="shared" si="7"/>
        <v>21</v>
      </c>
      <c r="T23" s="65">
        <f>VLOOKUP($A23,'Return Data'!$B$7:$R$2292,13,0)</f>
        <v>3.448</v>
      </c>
      <c r="U23" s="66">
        <f t="shared" si="8"/>
        <v>21</v>
      </c>
      <c r="V23" s="65">
        <f>VLOOKUP($A23,'Return Data'!$B$7:$R$2292,17,0)</f>
        <v>5.0662000000000003</v>
      </c>
      <c r="W23" s="66">
        <f t="shared" si="9"/>
        <v>12</v>
      </c>
      <c r="X23" s="65">
        <f>VLOOKUP($A23,'Return Data'!$B$7:$R$2292,14,0)</f>
        <v>4.5326000000000004</v>
      </c>
      <c r="Y23" s="66">
        <f t="shared" si="10"/>
        <v>18</v>
      </c>
      <c r="Z23" s="65">
        <f>VLOOKUP($A23,'Return Data'!$B$7:$R$2292,16,0)</f>
        <v>6.4592999999999998</v>
      </c>
      <c r="AA23" s="67">
        <f t="shared" si="11"/>
        <v>19</v>
      </c>
    </row>
    <row r="24" spans="1:27" x14ac:dyDescent="0.3">
      <c r="A24" s="63" t="s">
        <v>1030</v>
      </c>
      <c r="B24" s="64">
        <f>VLOOKUP($A24,'Return Data'!$B$7:$R$2292,3,0)</f>
        <v>44616</v>
      </c>
      <c r="C24" s="65">
        <f>VLOOKUP($A24,'Return Data'!$B$7:$R$2292,4,0)</f>
        <v>1334.1080999999999</v>
      </c>
      <c r="D24" s="65">
        <f>VLOOKUP($A24,'Return Data'!$B$7:$R$2292,5,0)</f>
        <v>-0.38850000000000001</v>
      </c>
      <c r="E24" s="66">
        <f t="shared" si="0"/>
        <v>17</v>
      </c>
      <c r="F24" s="65">
        <f>VLOOKUP($A24,'Return Data'!$B$7:$R$2292,6,0)</f>
        <v>0.59650000000000003</v>
      </c>
      <c r="G24" s="66">
        <f t="shared" si="1"/>
        <v>19</v>
      </c>
      <c r="H24" s="65">
        <f>VLOOKUP($A24,'Return Data'!$B$7:$R$2292,7,0)</f>
        <v>1.7484</v>
      </c>
      <c r="I24" s="66">
        <f t="shared" si="2"/>
        <v>23</v>
      </c>
      <c r="J24" s="65">
        <f>VLOOKUP($A24,'Return Data'!$B$7:$R$2292,8,0)</f>
        <v>3.327</v>
      </c>
      <c r="K24" s="66">
        <f t="shared" si="3"/>
        <v>19</v>
      </c>
      <c r="L24" s="65">
        <f>VLOOKUP($A24,'Return Data'!$B$7:$R$2292,9,0)</f>
        <v>3.2810000000000001</v>
      </c>
      <c r="M24" s="66">
        <f t="shared" si="4"/>
        <v>19</v>
      </c>
      <c r="N24" s="65">
        <f>VLOOKUP($A24,'Return Data'!$B$7:$R$2292,10,0)</f>
        <v>2.9851000000000001</v>
      </c>
      <c r="O24" s="66">
        <f t="shared" si="5"/>
        <v>19</v>
      </c>
      <c r="P24" s="65">
        <f>VLOOKUP($A24,'Return Data'!$B$7:$R$2292,11,0)</f>
        <v>2.7618999999999998</v>
      </c>
      <c r="Q24" s="66">
        <f t="shared" si="6"/>
        <v>22</v>
      </c>
      <c r="R24" s="65">
        <f>VLOOKUP($A24,'Return Data'!$B$7:$R$2292,12,0)</f>
        <v>3.0785</v>
      </c>
      <c r="S24" s="66">
        <f t="shared" si="7"/>
        <v>22</v>
      </c>
      <c r="T24" s="65">
        <f>VLOOKUP($A24,'Return Data'!$B$7:$R$2292,13,0)</f>
        <v>3.4131</v>
      </c>
      <c r="U24" s="66">
        <f t="shared" si="8"/>
        <v>22</v>
      </c>
      <c r="V24" s="65">
        <f>VLOOKUP($A24,'Return Data'!$B$7:$R$2292,17,0)</f>
        <v>4.3787000000000003</v>
      </c>
      <c r="W24" s="66">
        <f t="shared" si="9"/>
        <v>21</v>
      </c>
      <c r="X24" s="65">
        <f>VLOOKUP($A24,'Return Data'!$B$7:$R$2292,14,0)</f>
        <v>5.5328999999999997</v>
      </c>
      <c r="Y24" s="66">
        <f t="shared" si="10"/>
        <v>14</v>
      </c>
      <c r="Z24" s="65">
        <f>VLOOKUP($A24,'Return Data'!$B$7:$R$2292,16,0)</f>
        <v>5.9013999999999998</v>
      </c>
      <c r="AA24" s="67">
        <f t="shared" si="11"/>
        <v>22</v>
      </c>
    </row>
    <row r="25" spans="1:27" x14ac:dyDescent="0.3">
      <c r="A25" s="63" t="s">
        <v>1032</v>
      </c>
      <c r="B25" s="64">
        <f>VLOOKUP($A25,'Return Data'!$B$7:$R$2292,3,0)</f>
        <v>44616</v>
      </c>
      <c r="C25" s="65">
        <f>VLOOKUP($A25,'Return Data'!$B$7:$R$2292,4,0)</f>
        <v>1834.8764000000001</v>
      </c>
      <c r="D25" s="65">
        <f>VLOOKUP($A25,'Return Data'!$B$7:$R$2292,5,0)</f>
        <v>3.0478000000000001</v>
      </c>
      <c r="E25" s="66">
        <f t="shared" si="0"/>
        <v>5</v>
      </c>
      <c r="F25" s="65">
        <f>VLOOKUP($A25,'Return Data'!$B$7:$R$2292,6,0)</f>
        <v>1.3653999999999999</v>
      </c>
      <c r="G25" s="66">
        <f t="shared" si="1"/>
        <v>15</v>
      </c>
      <c r="H25" s="65">
        <f>VLOOKUP($A25,'Return Data'!$B$7:$R$2292,7,0)</f>
        <v>2.1433</v>
      </c>
      <c r="I25" s="66">
        <f t="shared" si="2"/>
        <v>18</v>
      </c>
      <c r="J25" s="65">
        <f>VLOOKUP($A25,'Return Data'!$B$7:$R$2292,8,0)</f>
        <v>3.6764999999999999</v>
      </c>
      <c r="K25" s="66">
        <f t="shared" si="3"/>
        <v>17</v>
      </c>
      <c r="L25" s="65">
        <f>VLOOKUP($A25,'Return Data'!$B$7:$R$2292,9,0)</f>
        <v>3.2458</v>
      </c>
      <c r="M25" s="66">
        <f t="shared" si="4"/>
        <v>21</v>
      </c>
      <c r="N25" s="65">
        <f>VLOOKUP($A25,'Return Data'!$B$7:$R$2292,10,0)</f>
        <v>2.9249999999999998</v>
      </c>
      <c r="O25" s="66">
        <f t="shared" si="5"/>
        <v>21</v>
      </c>
      <c r="P25" s="65">
        <f>VLOOKUP($A25,'Return Data'!$B$7:$R$2292,11,0)</f>
        <v>2.6507999999999998</v>
      </c>
      <c r="Q25" s="66">
        <f t="shared" si="6"/>
        <v>24</v>
      </c>
      <c r="R25" s="65">
        <f>VLOOKUP($A25,'Return Data'!$B$7:$R$2292,12,0)</f>
        <v>3.0219999999999998</v>
      </c>
      <c r="S25" s="66">
        <f t="shared" si="7"/>
        <v>23</v>
      </c>
      <c r="T25" s="65">
        <f>VLOOKUP($A25,'Return Data'!$B$7:$R$2292,13,0)</f>
        <v>3.3763999999999998</v>
      </c>
      <c r="U25" s="66">
        <f t="shared" si="8"/>
        <v>24</v>
      </c>
      <c r="V25" s="65">
        <f>VLOOKUP($A25,'Return Data'!$B$7:$R$2292,17,0)</f>
        <v>4.5038</v>
      </c>
      <c r="W25" s="66">
        <f t="shared" si="9"/>
        <v>19</v>
      </c>
      <c r="X25" s="65">
        <f>VLOOKUP($A25,'Return Data'!$B$7:$R$2292,14,0)</f>
        <v>4.9276</v>
      </c>
      <c r="Y25" s="66">
        <f t="shared" si="10"/>
        <v>16</v>
      </c>
      <c r="Z25" s="65">
        <f>VLOOKUP($A25,'Return Data'!$B$7:$R$2292,16,0)</f>
        <v>4.4362000000000004</v>
      </c>
      <c r="AA25" s="67">
        <f t="shared" si="11"/>
        <v>23</v>
      </c>
    </row>
    <row r="26" spans="1:27" x14ac:dyDescent="0.3">
      <c r="A26" s="63" t="s">
        <v>1033</v>
      </c>
      <c r="B26" s="64">
        <f>VLOOKUP($A26,'Return Data'!$B$7:$R$2292,3,0)</f>
        <v>44616</v>
      </c>
      <c r="C26" s="65">
        <f>VLOOKUP($A26,'Return Data'!$B$7:$R$2292,4,0)</f>
        <v>3035.4944</v>
      </c>
      <c r="D26" s="65">
        <f>VLOOKUP($A26,'Return Data'!$B$7:$R$2292,5,0)</f>
        <v>1.0593999999999999</v>
      </c>
      <c r="E26" s="66">
        <f t="shared" si="0"/>
        <v>12</v>
      </c>
      <c r="F26" s="65">
        <f>VLOOKUP($A26,'Return Data'!$B$7:$R$2292,6,0)</f>
        <v>3.1652</v>
      </c>
      <c r="G26" s="66">
        <f t="shared" si="1"/>
        <v>4</v>
      </c>
      <c r="H26" s="65">
        <f>VLOOKUP($A26,'Return Data'!$B$7:$R$2292,7,0)</f>
        <v>3.7570999999999999</v>
      </c>
      <c r="I26" s="66">
        <f t="shared" si="2"/>
        <v>4</v>
      </c>
      <c r="J26" s="65">
        <f>VLOOKUP($A26,'Return Data'!$B$7:$R$2292,8,0)</f>
        <v>5.6822999999999997</v>
      </c>
      <c r="K26" s="66">
        <f t="shared" si="3"/>
        <v>2</v>
      </c>
      <c r="L26" s="65">
        <f>VLOOKUP($A26,'Return Data'!$B$7:$R$2292,9,0)</f>
        <v>4.5557999999999996</v>
      </c>
      <c r="M26" s="66">
        <f t="shared" si="4"/>
        <v>3</v>
      </c>
      <c r="N26" s="65">
        <f>VLOOKUP($A26,'Return Data'!$B$7:$R$2292,10,0)</f>
        <v>3.9015</v>
      </c>
      <c r="O26" s="66">
        <f t="shared" si="5"/>
        <v>2</v>
      </c>
      <c r="P26" s="65">
        <f>VLOOKUP($A26,'Return Data'!$B$7:$R$2292,11,0)</f>
        <v>3.544</v>
      </c>
      <c r="Q26" s="66">
        <f t="shared" si="6"/>
        <v>4</v>
      </c>
      <c r="R26" s="65">
        <f>VLOOKUP($A26,'Return Data'!$B$7:$R$2292,12,0)</f>
        <v>3.9742000000000002</v>
      </c>
      <c r="S26" s="66">
        <f t="shared" si="7"/>
        <v>4</v>
      </c>
      <c r="T26" s="65">
        <f>VLOOKUP($A26,'Return Data'!$B$7:$R$2292,13,0)</f>
        <v>4.4741999999999997</v>
      </c>
      <c r="U26" s="66">
        <f t="shared" si="8"/>
        <v>4</v>
      </c>
      <c r="V26" s="65">
        <f>VLOOKUP($A26,'Return Data'!$B$7:$R$2292,17,0)</f>
        <v>5.3079999999999998</v>
      </c>
      <c r="W26" s="66">
        <f t="shared" si="9"/>
        <v>7</v>
      </c>
      <c r="X26" s="65">
        <f>VLOOKUP($A26,'Return Data'!$B$7:$R$2292,14,0)</f>
        <v>5.899</v>
      </c>
      <c r="Y26" s="66">
        <f t="shared" si="10"/>
        <v>10</v>
      </c>
      <c r="Z26" s="65">
        <f>VLOOKUP($A26,'Return Data'!$B$7:$R$2292,16,0)</f>
        <v>7.7126000000000001</v>
      </c>
      <c r="AA26" s="67">
        <f t="shared" si="11"/>
        <v>4</v>
      </c>
    </row>
    <row r="27" spans="1:27" x14ac:dyDescent="0.3">
      <c r="A27" s="63" t="s">
        <v>1035</v>
      </c>
      <c r="B27" s="64">
        <f>VLOOKUP($A27,'Return Data'!$B$7:$R$2292,3,0)</f>
        <v>44616</v>
      </c>
      <c r="C27" s="65">
        <f>VLOOKUP($A27,'Return Data'!$B$7:$R$2292,4,0)</f>
        <v>24.010200000000001</v>
      </c>
      <c r="D27" s="65">
        <f>VLOOKUP($A27,'Return Data'!$B$7:$R$2292,5,0)</f>
        <v>0.45610000000000001</v>
      </c>
      <c r="E27" s="66">
        <f t="shared" si="0"/>
        <v>16</v>
      </c>
      <c r="F27" s="65">
        <f>VLOOKUP($A27,'Return Data'!$B$7:$R$2292,6,0)</f>
        <v>1.5710999999999999</v>
      </c>
      <c r="G27" s="66">
        <f t="shared" si="1"/>
        <v>14</v>
      </c>
      <c r="H27" s="65">
        <f>VLOOKUP($A27,'Return Data'!$B$7:$R$2292,7,0)</f>
        <v>2.7378</v>
      </c>
      <c r="I27" s="66">
        <f t="shared" si="2"/>
        <v>11</v>
      </c>
      <c r="J27" s="65">
        <f>VLOOKUP($A27,'Return Data'!$B$7:$R$2292,8,0)</f>
        <v>4.95</v>
      </c>
      <c r="K27" s="66">
        <f t="shared" si="3"/>
        <v>5</v>
      </c>
      <c r="L27" s="65">
        <f>VLOOKUP($A27,'Return Data'!$B$7:$R$2292,9,0)</f>
        <v>3.6055000000000001</v>
      </c>
      <c r="M27" s="66">
        <f t="shared" si="4"/>
        <v>13</v>
      </c>
      <c r="N27" s="65">
        <f>VLOOKUP($A27,'Return Data'!$B$7:$R$2292,10,0)</f>
        <v>3.2368000000000001</v>
      </c>
      <c r="O27" s="66">
        <f t="shared" si="5"/>
        <v>16</v>
      </c>
      <c r="P27" s="65">
        <f>VLOOKUP($A27,'Return Data'!$B$7:$R$2292,11,0)</f>
        <v>2.7431999999999999</v>
      </c>
      <c r="Q27" s="66">
        <f t="shared" si="6"/>
        <v>23</v>
      </c>
      <c r="R27" s="65">
        <f>VLOOKUP($A27,'Return Data'!$B$7:$R$2292,12,0)</f>
        <v>2.9925999999999999</v>
      </c>
      <c r="S27" s="66">
        <f t="shared" si="7"/>
        <v>25</v>
      </c>
      <c r="T27" s="65">
        <f>VLOOKUP($A27,'Return Data'!$B$7:$R$2292,13,0)</f>
        <v>3.3626</v>
      </c>
      <c r="U27" s="66">
        <f t="shared" si="8"/>
        <v>25</v>
      </c>
      <c r="V27" s="65">
        <f>VLOOKUP($A27,'Return Data'!$B$7:$R$2292,17,0)</f>
        <v>2.4954999999999998</v>
      </c>
      <c r="W27" s="66">
        <f t="shared" si="9"/>
        <v>24</v>
      </c>
      <c r="X27" s="65">
        <f>VLOOKUP($A27,'Return Data'!$B$7:$R$2292,14,0)</f>
        <v>-1.7125999999999999</v>
      </c>
      <c r="Y27" s="66">
        <f t="shared" si="10"/>
        <v>23</v>
      </c>
      <c r="Z27" s="65">
        <f>VLOOKUP($A27,'Return Data'!$B$7:$R$2292,16,0)</f>
        <v>6.1448999999999998</v>
      </c>
      <c r="AA27" s="67">
        <f t="shared" si="11"/>
        <v>20</v>
      </c>
    </row>
    <row r="28" spans="1:27" x14ac:dyDescent="0.3">
      <c r="A28" s="63" t="s">
        <v>1037</v>
      </c>
      <c r="B28" s="64">
        <f>VLOOKUP($A28,'Return Data'!$B$7:$R$2292,3,0)</f>
        <v>44616</v>
      </c>
      <c r="C28" s="65">
        <f>VLOOKUP($A28,'Return Data'!$B$7:$R$2292,4,0)</f>
        <v>2836.3467000000001</v>
      </c>
      <c r="D28" s="65">
        <f>VLOOKUP($A28,'Return Data'!$B$7:$R$2292,5,0)</f>
        <v>4.4504999999999999</v>
      </c>
      <c r="E28" s="66">
        <f t="shared" si="0"/>
        <v>3</v>
      </c>
      <c r="F28" s="65">
        <f>VLOOKUP($A28,'Return Data'!$B$7:$R$2292,6,0)</f>
        <v>2.2155</v>
      </c>
      <c r="G28" s="66">
        <f t="shared" si="1"/>
        <v>10</v>
      </c>
      <c r="H28" s="65">
        <f>VLOOKUP($A28,'Return Data'!$B$7:$R$2292,7,0)</f>
        <v>3.1354000000000002</v>
      </c>
      <c r="I28" s="66">
        <f t="shared" si="2"/>
        <v>7</v>
      </c>
      <c r="J28" s="65">
        <f>VLOOKUP($A28,'Return Data'!$B$7:$R$2292,8,0)</f>
        <v>4.0016999999999996</v>
      </c>
      <c r="K28" s="66">
        <f t="shared" si="3"/>
        <v>14</v>
      </c>
      <c r="L28" s="65">
        <f>VLOOKUP($A28,'Return Data'!$B$7:$R$2292,9,0)</f>
        <v>3.6335000000000002</v>
      </c>
      <c r="M28" s="66">
        <f t="shared" si="4"/>
        <v>11</v>
      </c>
      <c r="N28" s="65">
        <f>VLOOKUP($A28,'Return Data'!$B$7:$R$2292,10,0)</f>
        <v>3.2082000000000002</v>
      </c>
      <c r="O28" s="66">
        <f t="shared" si="5"/>
        <v>17</v>
      </c>
      <c r="P28" s="65">
        <f>VLOOKUP($A28,'Return Data'!$B$7:$R$2292,11,0)</f>
        <v>3.0087999999999999</v>
      </c>
      <c r="Q28" s="66">
        <f t="shared" si="6"/>
        <v>13</v>
      </c>
      <c r="R28" s="65">
        <f>VLOOKUP($A28,'Return Data'!$B$7:$R$2292,12,0)</f>
        <v>3.3512</v>
      </c>
      <c r="S28" s="66">
        <f t="shared" si="7"/>
        <v>15</v>
      </c>
      <c r="T28" s="65">
        <f>VLOOKUP($A28,'Return Data'!$B$7:$R$2292,13,0)</f>
        <v>3.4485999999999999</v>
      </c>
      <c r="U28" s="66">
        <f t="shared" si="8"/>
        <v>20</v>
      </c>
      <c r="V28" s="65">
        <f>VLOOKUP($A28,'Return Data'!$B$7:$R$2292,17,0)</f>
        <v>4.6557000000000004</v>
      </c>
      <c r="W28" s="66">
        <f t="shared" si="9"/>
        <v>18</v>
      </c>
      <c r="X28" s="65">
        <f>VLOOKUP($A28,'Return Data'!$B$7:$R$2292,14,0)</f>
        <v>5.7980999999999998</v>
      </c>
      <c r="Y28" s="66">
        <f t="shared" si="10"/>
        <v>11</v>
      </c>
      <c r="Z28" s="65">
        <f>VLOOKUP($A28,'Return Data'!$B$7:$R$2292,16,0)</f>
        <v>7.4044999999999996</v>
      </c>
      <c r="AA28" s="67">
        <f t="shared" si="11"/>
        <v>12</v>
      </c>
    </row>
    <row r="29" spans="1:27" x14ac:dyDescent="0.3">
      <c r="A29" s="63" t="s">
        <v>2008</v>
      </c>
      <c r="B29" s="64">
        <f>VLOOKUP($A29,'Return Data'!$B$7:$R$2292,3,0)</f>
        <v>44616</v>
      </c>
      <c r="C29" s="65">
        <f>VLOOKUP($A29,'Return Data'!$B$7:$R$2292,4,0)</f>
        <v>2815.9141</v>
      </c>
      <c r="D29" s="65">
        <f>VLOOKUP($A29,'Return Data'!$B$7:$R$2292,5,0)</f>
        <v>4.6047000000000002</v>
      </c>
      <c r="E29" s="66">
        <f t="shared" si="0"/>
        <v>2</v>
      </c>
      <c r="F29" s="65">
        <f>VLOOKUP($A29,'Return Data'!$B$7:$R$2292,6,0)</f>
        <v>-8.4699999999999998E-2</v>
      </c>
      <c r="G29" s="66">
        <f t="shared" si="1"/>
        <v>22</v>
      </c>
      <c r="H29" s="65">
        <f>VLOOKUP($A29,'Return Data'!$B$7:$R$2292,7,0)</f>
        <v>1.7947</v>
      </c>
      <c r="I29" s="66">
        <f t="shared" si="2"/>
        <v>22</v>
      </c>
      <c r="J29" s="65">
        <f>VLOOKUP($A29,'Return Data'!$B$7:$R$2292,8,0)</f>
        <v>2.0495000000000001</v>
      </c>
      <c r="K29" s="66">
        <f t="shared" si="3"/>
        <v>22</v>
      </c>
      <c r="L29" s="65">
        <f>VLOOKUP($A29,'Return Data'!$B$7:$R$2292,9,0)</f>
        <v>3.4113000000000002</v>
      </c>
      <c r="M29" s="66">
        <f t="shared" si="4"/>
        <v>18</v>
      </c>
      <c r="N29" s="65">
        <f>VLOOKUP($A29,'Return Data'!$B$7:$R$2292,10,0)</f>
        <v>3.1156999999999999</v>
      </c>
      <c r="O29" s="66">
        <f t="shared" si="5"/>
        <v>18</v>
      </c>
      <c r="P29" s="65">
        <f>VLOOKUP($A29,'Return Data'!$B$7:$R$2292,11,0)</f>
        <v>2.9257</v>
      </c>
      <c r="Q29" s="66">
        <f t="shared" si="6"/>
        <v>20</v>
      </c>
      <c r="R29" s="65">
        <f>VLOOKUP($A29,'Return Data'!$B$7:$R$2292,12,0)</f>
        <v>3.2383000000000002</v>
      </c>
      <c r="S29" s="66">
        <f t="shared" si="7"/>
        <v>19</v>
      </c>
      <c r="T29" s="65">
        <f>VLOOKUP($A29,'Return Data'!$B$7:$R$2292,13,0)</f>
        <v>3.5589</v>
      </c>
      <c r="U29" s="66">
        <f t="shared" si="8"/>
        <v>18</v>
      </c>
      <c r="V29" s="65">
        <f>VLOOKUP($A29,'Return Data'!$B$7:$R$2292,17,0)</f>
        <v>3.8772000000000002</v>
      </c>
      <c r="W29" s="66">
        <f t="shared" si="9"/>
        <v>22</v>
      </c>
      <c r="X29" s="65">
        <f>VLOOKUP($A29,'Return Data'!$B$7:$R$2292,14,0)</f>
        <v>-1.0980000000000001</v>
      </c>
      <c r="Y29" s="66">
        <f t="shared" si="10"/>
        <v>22</v>
      </c>
      <c r="Z29" s="65">
        <f>VLOOKUP($A29,'Return Data'!$B$7:$R$2292,16,0)</f>
        <v>6.1097000000000001</v>
      </c>
      <c r="AA29" s="67">
        <f t="shared" si="11"/>
        <v>21</v>
      </c>
    </row>
    <row r="30" spans="1:27" x14ac:dyDescent="0.3">
      <c r="A30" s="63" t="s">
        <v>1040</v>
      </c>
      <c r="B30" s="64">
        <f>VLOOKUP($A30,'Return Data'!$B$7:$R$2292,3,0)</f>
        <v>44616</v>
      </c>
      <c r="C30" s="65">
        <f>VLOOKUP($A30,'Return Data'!$B$7:$R$2292,4,0)</f>
        <v>3181.8229000000001</v>
      </c>
      <c r="D30" s="65">
        <f>VLOOKUP($A30,'Return Data'!$B$7:$R$2292,5,0)</f>
        <v>1.7369000000000001</v>
      </c>
      <c r="E30" s="66">
        <f t="shared" si="0"/>
        <v>8</v>
      </c>
      <c r="F30" s="65">
        <f>VLOOKUP($A30,'Return Data'!$B$7:$R$2292,6,0)</f>
        <v>3.1665999999999999</v>
      </c>
      <c r="G30" s="66">
        <f t="shared" si="1"/>
        <v>3</v>
      </c>
      <c r="H30" s="65">
        <f>VLOOKUP($A30,'Return Data'!$B$7:$R$2292,7,0)</f>
        <v>3.33</v>
      </c>
      <c r="I30" s="66">
        <f t="shared" si="2"/>
        <v>5</v>
      </c>
      <c r="J30" s="65">
        <f>VLOOKUP($A30,'Return Data'!$B$7:$R$2292,8,0)</f>
        <v>4.2321999999999997</v>
      </c>
      <c r="K30" s="66">
        <f t="shared" si="3"/>
        <v>11</v>
      </c>
      <c r="L30" s="65">
        <f>VLOOKUP($A30,'Return Data'!$B$7:$R$2292,9,0)</f>
        <v>3.5954999999999999</v>
      </c>
      <c r="M30" s="66">
        <f t="shared" si="4"/>
        <v>14</v>
      </c>
      <c r="N30" s="65">
        <f>VLOOKUP($A30,'Return Data'!$B$7:$R$2292,10,0)</f>
        <v>3.5912000000000002</v>
      </c>
      <c r="O30" s="66">
        <f t="shared" si="5"/>
        <v>6</v>
      </c>
      <c r="P30" s="65">
        <f>VLOOKUP($A30,'Return Data'!$B$7:$R$2292,11,0)</f>
        <v>3.2942</v>
      </c>
      <c r="Q30" s="66">
        <f t="shared" si="6"/>
        <v>6</v>
      </c>
      <c r="R30" s="65">
        <f>VLOOKUP($A30,'Return Data'!$B$7:$R$2292,12,0)</f>
        <v>3.6004</v>
      </c>
      <c r="S30" s="66">
        <f t="shared" si="7"/>
        <v>8</v>
      </c>
      <c r="T30" s="65">
        <f>VLOOKUP($A30,'Return Data'!$B$7:$R$2292,13,0)</f>
        <v>4.0214999999999996</v>
      </c>
      <c r="U30" s="66">
        <f t="shared" si="8"/>
        <v>5</v>
      </c>
      <c r="V30" s="65">
        <f>VLOOKUP($A30,'Return Data'!$B$7:$R$2292,17,0)</f>
        <v>5.2389000000000001</v>
      </c>
      <c r="W30" s="66">
        <f t="shared" si="9"/>
        <v>8</v>
      </c>
      <c r="X30" s="65">
        <f>VLOOKUP($A30,'Return Data'!$B$7:$R$2292,14,0)</f>
        <v>4.1805000000000003</v>
      </c>
      <c r="Y30" s="66">
        <f t="shared" si="10"/>
        <v>19</v>
      </c>
      <c r="Z30" s="65">
        <f>VLOOKUP($A30,'Return Data'!$B$7:$R$2292,16,0)</f>
        <v>7.2762000000000002</v>
      </c>
      <c r="AA30" s="67">
        <f t="shared" si="11"/>
        <v>16</v>
      </c>
    </row>
    <row r="31" spans="1:27" x14ac:dyDescent="0.3">
      <c r="A31" s="63" t="s">
        <v>1041</v>
      </c>
      <c r="B31" s="64">
        <f>VLOOKUP($A31,'Return Data'!$B$7:$R$2292,3,0)</f>
        <v>44601</v>
      </c>
      <c r="C31" s="65">
        <f>VLOOKUP($A31,'Return Data'!$B$7:$R$2292,4,0)</f>
        <v>79.239199999999997</v>
      </c>
      <c r="D31" s="65">
        <f>VLOOKUP($A31,'Return Data'!$B$7:$R$2292,5,0)</f>
        <v>-39.663200000000003</v>
      </c>
      <c r="E31" s="66">
        <f t="shared" si="0"/>
        <v>25</v>
      </c>
      <c r="F31" s="65">
        <f>VLOOKUP($A31,'Return Data'!$B$7:$R$2292,6,0)</f>
        <v>-3.1217000000000001</v>
      </c>
      <c r="G31" s="66">
        <f t="shared" si="1"/>
        <v>25</v>
      </c>
      <c r="H31" s="65">
        <f>VLOOKUP($A31,'Return Data'!$B$7:$R$2292,7,0)</f>
        <v>5.4873000000000003</v>
      </c>
      <c r="I31" s="66">
        <f t="shared" si="2"/>
        <v>2</v>
      </c>
      <c r="J31" s="65">
        <f>VLOOKUP($A31,'Return Data'!$B$7:$R$2292,8,0)</f>
        <v>-3.2416</v>
      </c>
      <c r="K31" s="66">
        <f t="shared" si="3"/>
        <v>24</v>
      </c>
      <c r="L31" s="65">
        <f>VLOOKUP($A31,'Return Data'!$B$7:$R$2292,9,0)</f>
        <v>6.9741</v>
      </c>
      <c r="M31" s="66">
        <f t="shared" si="4"/>
        <v>2</v>
      </c>
      <c r="N31" s="65">
        <f>VLOOKUP($A31,'Return Data'!$B$7:$R$2292,10,0)</f>
        <v>0.29559999999999997</v>
      </c>
      <c r="O31" s="66">
        <f t="shared" si="5"/>
        <v>25</v>
      </c>
      <c r="P31" s="65">
        <f>VLOOKUP($A31,'Return Data'!$B$7:$R$2292,11,0)</f>
        <v>306.7072</v>
      </c>
      <c r="Q31" s="66">
        <f t="shared" si="6"/>
        <v>1</v>
      </c>
      <c r="R31" s="65">
        <f>VLOOKUP($A31,'Return Data'!$B$7:$R$2292,12,0)</f>
        <v>202.99719999999999</v>
      </c>
      <c r="S31" s="66">
        <f t="shared" si="7"/>
        <v>1</v>
      </c>
      <c r="T31" s="65">
        <f>VLOOKUP($A31,'Return Data'!$B$7:$R$2292,13,0)</f>
        <v>154.61160000000001</v>
      </c>
      <c r="U31" s="66">
        <f t="shared" si="8"/>
        <v>1</v>
      </c>
      <c r="V31" s="65">
        <f>VLOOKUP($A31,'Return Data'!$B$7:$R$2292,17,0)</f>
        <v>41.976500000000001</v>
      </c>
      <c r="W31" s="66">
        <f t="shared" si="9"/>
        <v>1</v>
      </c>
      <c r="X31" s="65"/>
      <c r="Y31" s="66"/>
      <c r="Z31" s="65">
        <f>VLOOKUP($A31,'Return Data'!$B$7:$R$2292,16,0)</f>
        <v>22.6205</v>
      </c>
      <c r="AA31" s="67">
        <f t="shared" si="11"/>
        <v>1</v>
      </c>
    </row>
    <row r="32" spans="1:27" x14ac:dyDescent="0.3">
      <c r="A32" s="63" t="s">
        <v>1045</v>
      </c>
      <c r="B32" s="64">
        <f>VLOOKUP($A32,'Return Data'!$B$7:$R$2292,3,0)</f>
        <v>44616</v>
      </c>
      <c r="C32" s="65">
        <f>VLOOKUP($A32,'Return Data'!$B$7:$R$2292,4,0)</f>
        <v>2843.1345000000001</v>
      </c>
      <c r="D32" s="65">
        <f>VLOOKUP($A32,'Return Data'!$B$7:$R$2292,5,0)</f>
        <v>-0.85370000000000001</v>
      </c>
      <c r="E32" s="66">
        <f t="shared" si="0"/>
        <v>18</v>
      </c>
      <c r="F32" s="65">
        <f>VLOOKUP($A32,'Return Data'!$B$7:$R$2292,6,0)</f>
        <v>0.33850000000000002</v>
      </c>
      <c r="G32" s="66">
        <f t="shared" si="1"/>
        <v>21</v>
      </c>
      <c r="H32" s="65">
        <f>VLOOKUP($A32,'Return Data'!$B$7:$R$2292,7,0)</f>
        <v>2.0068000000000001</v>
      </c>
      <c r="I32" s="66">
        <f t="shared" si="2"/>
        <v>19</v>
      </c>
      <c r="J32" s="65">
        <f>VLOOKUP($A32,'Return Data'!$B$7:$R$2292,8,0)</f>
        <v>3.7305000000000001</v>
      </c>
      <c r="K32" s="66">
        <f t="shared" si="3"/>
        <v>16</v>
      </c>
      <c r="L32" s="65">
        <f>VLOOKUP($A32,'Return Data'!$B$7:$R$2292,9,0)</f>
        <v>3.5514999999999999</v>
      </c>
      <c r="M32" s="66">
        <f t="shared" si="4"/>
        <v>15</v>
      </c>
      <c r="N32" s="65">
        <f>VLOOKUP($A32,'Return Data'!$B$7:$R$2292,10,0)</f>
        <v>3.4346000000000001</v>
      </c>
      <c r="O32" s="66">
        <f t="shared" si="5"/>
        <v>9</v>
      </c>
      <c r="P32" s="65">
        <f>VLOOKUP($A32,'Return Data'!$B$7:$R$2292,11,0)</f>
        <v>13.1387</v>
      </c>
      <c r="Q32" s="66">
        <f t="shared" si="6"/>
        <v>3</v>
      </c>
      <c r="R32" s="65">
        <f>VLOOKUP($A32,'Return Data'!$B$7:$R$2292,12,0)</f>
        <v>10.5364</v>
      </c>
      <c r="S32" s="66">
        <f t="shared" si="7"/>
        <v>3</v>
      </c>
      <c r="T32" s="65">
        <f>VLOOKUP($A32,'Return Data'!$B$7:$R$2292,13,0)</f>
        <v>9.2417999999999996</v>
      </c>
      <c r="U32" s="66">
        <f t="shared" si="8"/>
        <v>3</v>
      </c>
      <c r="V32" s="65">
        <f>VLOOKUP($A32,'Return Data'!$B$7:$R$2292,17,0)</f>
        <v>7.7558999999999996</v>
      </c>
      <c r="W32" s="66">
        <f t="shared" si="9"/>
        <v>4</v>
      </c>
      <c r="X32" s="65">
        <f>VLOOKUP($A32,'Return Data'!$B$7:$R$2292,14,0)</f>
        <v>3.6657000000000002</v>
      </c>
      <c r="Y32" s="66">
        <f>RANK(X32,X$8:X$32,0)</f>
        <v>20</v>
      </c>
      <c r="Z32" s="65">
        <f>VLOOKUP($A32,'Return Data'!$B$7:$R$2292,16,0)</f>
        <v>7.2888000000000002</v>
      </c>
      <c r="AA32" s="67">
        <f t="shared" si="11"/>
        <v>14</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-1.094252</v>
      </c>
      <c r="E34" s="74"/>
      <c r="F34" s="75">
        <f>AVERAGE(F8:F32)</f>
        <v>2.0007040000000003</v>
      </c>
      <c r="G34" s="74"/>
      <c r="H34" s="75">
        <f>AVERAGE(H8:H32)</f>
        <v>3.3322959999999995</v>
      </c>
      <c r="I34" s="74"/>
      <c r="J34" s="75">
        <f>AVERAGE(J8:J32)</f>
        <v>3.9227000000000003</v>
      </c>
      <c r="K34" s="74"/>
      <c r="L34" s="75">
        <f>AVERAGE(L8:L32)</f>
        <v>3.9968960000000013</v>
      </c>
      <c r="M34" s="74"/>
      <c r="N34" s="75">
        <f>AVERAGE(N8:N32)</f>
        <v>3.857856</v>
      </c>
      <c r="O34" s="74"/>
      <c r="P34" s="75">
        <f>AVERAGE(P8:P32)</f>
        <v>16.454288000000002</v>
      </c>
      <c r="Q34" s="74"/>
      <c r="R34" s="75">
        <f>AVERAGE(R8:R32)</f>
        <v>12.301072</v>
      </c>
      <c r="S34" s="74"/>
      <c r="T34" s="75">
        <f>AVERAGE(T8:T32)</f>
        <v>10.522848000000002</v>
      </c>
      <c r="U34" s="74"/>
      <c r="V34" s="75">
        <f>AVERAGE(V8:V32)</f>
        <v>6.6971479999999985</v>
      </c>
      <c r="W34" s="74"/>
      <c r="X34" s="75">
        <f>AVERAGE(X8:X32)</f>
        <v>4.2641625000000003</v>
      </c>
      <c r="Y34" s="74"/>
      <c r="Z34" s="75">
        <f>AVERAGE(Z8:Z32)</f>
        <v>7.4732160000000007</v>
      </c>
      <c r="AA34" s="76"/>
    </row>
    <row r="35" spans="1:27" x14ac:dyDescent="0.3">
      <c r="A35" s="73" t="s">
        <v>28</v>
      </c>
      <c r="B35" s="74"/>
      <c r="C35" s="74"/>
      <c r="D35" s="75">
        <f>MIN(D8:D32)</f>
        <v>-39.663200000000003</v>
      </c>
      <c r="E35" s="74"/>
      <c r="F35" s="75">
        <f>MIN(F8:F32)</f>
        <v>-3.1217000000000001</v>
      </c>
      <c r="G35" s="74"/>
      <c r="H35" s="75">
        <f>MIN(H8:H32)</f>
        <v>1.1656</v>
      </c>
      <c r="I35" s="74"/>
      <c r="J35" s="75">
        <f>MIN(J8:J32)</f>
        <v>-3.5371999999999999</v>
      </c>
      <c r="K35" s="74"/>
      <c r="L35" s="75">
        <f>MIN(L8:L32)</f>
        <v>-0.30599999999999999</v>
      </c>
      <c r="M35" s="74"/>
      <c r="N35" s="75">
        <f>MIN(N8:N32)</f>
        <v>0.29559999999999997</v>
      </c>
      <c r="O35" s="74"/>
      <c r="P35" s="75">
        <f>MIN(P8:P32)</f>
        <v>2.3822999999999999</v>
      </c>
      <c r="Q35" s="74"/>
      <c r="R35" s="75">
        <f>MIN(R8:R32)</f>
        <v>2.9925999999999999</v>
      </c>
      <c r="S35" s="74"/>
      <c r="T35" s="75">
        <f>MIN(T8:T32)</f>
        <v>3.3626</v>
      </c>
      <c r="U35" s="74"/>
      <c r="V35" s="75">
        <f>MIN(V8:V32)</f>
        <v>-3.1667999999999998</v>
      </c>
      <c r="W35" s="74"/>
      <c r="X35" s="75">
        <f>MIN(X8:X32)</f>
        <v>-9.2959999999999994</v>
      </c>
      <c r="Y35" s="74"/>
      <c r="Z35" s="75">
        <f>MIN(Z8:Z32)</f>
        <v>3.3935</v>
      </c>
      <c r="AA35" s="76"/>
    </row>
    <row r="36" spans="1:27" ht="15" thickBot="1" x14ac:dyDescent="0.35">
      <c r="A36" s="77" t="s">
        <v>29</v>
      </c>
      <c r="B36" s="78"/>
      <c r="C36" s="78"/>
      <c r="D36" s="79">
        <f>MAX(D8:D32)</f>
        <v>12.1899</v>
      </c>
      <c r="E36" s="78"/>
      <c r="F36" s="79">
        <f>MAX(F8:F32)</f>
        <v>18.758900000000001</v>
      </c>
      <c r="G36" s="78"/>
      <c r="H36" s="79">
        <f>MAX(H8:H32)</f>
        <v>19.297599999999999</v>
      </c>
      <c r="I36" s="78"/>
      <c r="J36" s="79">
        <f>MAX(J8:J32)</f>
        <v>18.005700000000001</v>
      </c>
      <c r="K36" s="78"/>
      <c r="L36" s="79">
        <f>MAX(L8:L32)</f>
        <v>14.739699999999999</v>
      </c>
      <c r="M36" s="78"/>
      <c r="N36" s="79">
        <f>MAX(N8:N32)</f>
        <v>22.1326</v>
      </c>
      <c r="O36" s="78"/>
      <c r="P36" s="79">
        <f>MAX(P8:P32)</f>
        <v>306.7072</v>
      </c>
      <c r="Q36" s="78"/>
      <c r="R36" s="79">
        <f>MAX(R8:R32)</f>
        <v>202.99719999999999</v>
      </c>
      <c r="S36" s="78"/>
      <c r="T36" s="79">
        <f>MAX(T8:T32)</f>
        <v>154.61160000000001</v>
      </c>
      <c r="U36" s="78"/>
      <c r="V36" s="79">
        <f>MAX(V8:V32)</f>
        <v>41.976500000000001</v>
      </c>
      <c r="W36" s="78"/>
      <c r="X36" s="79">
        <f>MAX(X8:X32)</f>
        <v>7.8285999999999998</v>
      </c>
      <c r="Y36" s="78"/>
      <c r="Z36" s="79">
        <f>MAX(Z8:Z32)</f>
        <v>22.6205</v>
      </c>
      <c r="AA36" s="80"/>
    </row>
    <row r="37" spans="1:27" x14ac:dyDescent="0.3">
      <c r="A37" s="112" t="s">
        <v>433</v>
      </c>
    </row>
    <row r="38" spans="1:27" x14ac:dyDescent="0.3">
      <c r="A38" s="14" t="s">
        <v>340</v>
      </c>
    </row>
  </sheetData>
  <sheetProtection algorithmName="SHA-512" hashValue="vWN/c1M5HwJBYSzlB+CY8t4iIXeZwU5vPFdB27zof3Nmz8JJfGT4wjqib98qw61Pju1OxQvB1zfQ99dW9BrlPw==" saltValue="SeicBKQ0HzPUyimKujZad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1461</v>
      </c>
      <c r="B8" s="64">
        <f>VLOOKUP($A8,'Return Data'!$B$7:$R$2292,3,0)</f>
        <v>44616</v>
      </c>
      <c r="C8" s="65">
        <f>VLOOKUP($A8,'Return Data'!$B$7:$R$2292,4,0)</f>
        <v>443.27710000000002</v>
      </c>
      <c r="D8" s="65">
        <f>VLOOKUP($A8,'Return Data'!$B$7:$R$2292,5,0)</f>
        <v>2.8081</v>
      </c>
      <c r="E8" s="66">
        <f t="shared" ref="E8:E33" si="0">RANK(D8,D$8:D$33,0)</f>
        <v>23</v>
      </c>
      <c r="F8" s="65">
        <f>VLOOKUP($A8,'Return Data'!$B$7:$R$2292,6,0)</f>
        <v>2.8250000000000002</v>
      </c>
      <c r="G8" s="66">
        <f t="shared" ref="G8:G33" si="1">RANK(F8,F$8:F$33,0)</f>
        <v>17</v>
      </c>
      <c r="H8" s="65">
        <f>VLOOKUP($A8,'Return Data'!$B$7:$R$2292,7,0)</f>
        <v>3.6408</v>
      </c>
      <c r="I8" s="66">
        <f t="shared" ref="I8:I33" si="2">RANK(H8,H$8:H$33,0)</f>
        <v>6</v>
      </c>
      <c r="J8" s="65">
        <f>VLOOKUP($A8,'Return Data'!$B$7:$R$2292,8,0)</f>
        <v>4.7946</v>
      </c>
      <c r="K8" s="66">
        <f t="shared" ref="K8:K33" si="3">RANK(J8,J$8:J$33,0)</f>
        <v>5</v>
      </c>
      <c r="L8" s="65">
        <f>VLOOKUP($A8,'Return Data'!$B$7:$R$2292,9,0)</f>
        <v>4.2864000000000004</v>
      </c>
      <c r="M8" s="66">
        <f t="shared" ref="M8:M33" si="4">RANK(L8,L$8:L$33,0)</f>
        <v>3</v>
      </c>
      <c r="N8" s="65">
        <f>VLOOKUP($A8,'Return Data'!$B$7:$R$2292,10,0)</f>
        <v>4.1727999999999996</v>
      </c>
      <c r="O8" s="66">
        <f t="shared" ref="O8:O33" si="5">RANK(N8,N$8:N$33,0)</f>
        <v>6</v>
      </c>
      <c r="P8" s="65">
        <f>VLOOKUP($A8,'Return Data'!$B$7:$R$2292,11,0)</f>
        <v>3.8618000000000001</v>
      </c>
      <c r="Q8" s="66">
        <f t="shared" ref="Q8:Q33" si="6">RANK(P8,P$8:P$33,0)</f>
        <v>10</v>
      </c>
      <c r="R8" s="65">
        <f>VLOOKUP($A8,'Return Data'!$B$7:$R$2292,12,0)</f>
        <v>4.1551</v>
      </c>
      <c r="S8" s="66">
        <f t="shared" ref="S8:S33" si="7">RANK(R8,R$8:R$33,0)</f>
        <v>6</v>
      </c>
      <c r="T8" s="65">
        <f>VLOOKUP($A8,'Return Data'!$B$7:$R$2292,13,0)</f>
        <v>4.3959999999999999</v>
      </c>
      <c r="U8" s="66">
        <f t="shared" ref="U8" si="8">RANK(T8,T$8:T$33,0)</f>
        <v>5</v>
      </c>
      <c r="V8" s="65">
        <f>VLOOKUP($A8,'Return Data'!$B$7:$R$2292,17,0)</f>
        <v>5.3609999999999998</v>
      </c>
      <c r="W8" s="66">
        <f t="shared" ref="W8" si="9">RANK(V8,V$8:V$33,0)</f>
        <v>5</v>
      </c>
      <c r="X8" s="65">
        <f>VLOOKUP($A8,'Return Data'!$B$7:$R$2292,14,0)</f>
        <v>6.3746</v>
      </c>
      <c r="Y8" s="66">
        <f t="shared" ref="Y8" si="10">RANK(X8,X$8:X$33,0)</f>
        <v>4</v>
      </c>
      <c r="Z8" s="65">
        <f>VLOOKUP($A8,'Return Data'!$B$7:$R$2292,16,0)</f>
        <v>7.9996999999999998</v>
      </c>
      <c r="AA8" s="67">
        <f t="shared" ref="AA8" si="11">RANK(Z8,Z$8:Z$33,0)</f>
        <v>4</v>
      </c>
    </row>
    <row r="9" spans="1:27" x14ac:dyDescent="0.3">
      <c r="A9" s="63" t="s">
        <v>1463</v>
      </c>
      <c r="B9" s="64">
        <f>VLOOKUP($A9,'Return Data'!$B$7:$R$2292,3,0)</f>
        <v>44616</v>
      </c>
      <c r="C9" s="65">
        <f>VLOOKUP($A9,'Return Data'!$B$7:$R$2292,4,0)</f>
        <v>12.409599999999999</v>
      </c>
      <c r="D9" s="65">
        <f>VLOOKUP($A9,'Return Data'!$B$7:$R$2292,5,0)</f>
        <v>3.2357</v>
      </c>
      <c r="E9" s="66">
        <f t="shared" si="0"/>
        <v>21</v>
      </c>
      <c r="F9" s="65">
        <f>VLOOKUP($A9,'Return Data'!$B$7:$R$2292,6,0)</f>
        <v>3.6286</v>
      </c>
      <c r="G9" s="66">
        <f t="shared" si="1"/>
        <v>6</v>
      </c>
      <c r="H9" s="65">
        <f>VLOOKUP($A9,'Return Data'!$B$7:$R$2292,7,0)</f>
        <v>3.7423000000000002</v>
      </c>
      <c r="I9" s="66">
        <f t="shared" si="2"/>
        <v>4</v>
      </c>
      <c r="J9" s="65">
        <f>VLOOKUP($A9,'Return Data'!$B$7:$R$2292,8,0)</f>
        <v>4.7988999999999997</v>
      </c>
      <c r="K9" s="66">
        <f t="shared" si="3"/>
        <v>4</v>
      </c>
      <c r="L9" s="65">
        <f>VLOOKUP($A9,'Return Data'!$B$7:$R$2292,9,0)</f>
        <v>4.2469000000000001</v>
      </c>
      <c r="M9" s="66">
        <f t="shared" si="4"/>
        <v>4</v>
      </c>
      <c r="N9" s="65">
        <f>VLOOKUP($A9,'Return Data'!$B$7:$R$2292,10,0)</f>
        <v>4.1609999999999996</v>
      </c>
      <c r="O9" s="66">
        <f t="shared" si="5"/>
        <v>7</v>
      </c>
      <c r="P9" s="65">
        <f>VLOOKUP($A9,'Return Data'!$B$7:$R$2292,11,0)</f>
        <v>3.8656000000000001</v>
      </c>
      <c r="Q9" s="66">
        <f t="shared" si="6"/>
        <v>9</v>
      </c>
      <c r="R9" s="65">
        <f>VLOOKUP($A9,'Return Data'!$B$7:$R$2292,12,0)</f>
        <v>4.0212000000000003</v>
      </c>
      <c r="S9" s="66">
        <f t="shared" si="7"/>
        <v>8</v>
      </c>
      <c r="T9" s="65">
        <f>VLOOKUP($A9,'Return Data'!$B$7:$R$2292,13,0)</f>
        <v>4.1782000000000004</v>
      </c>
      <c r="U9" s="66">
        <f t="shared" ref="U9:U33" si="12">RANK(T9,T$8:T$33,0)</f>
        <v>7</v>
      </c>
      <c r="V9" s="65">
        <f>VLOOKUP($A9,'Return Data'!$B$7:$R$2292,17,0)</f>
        <v>4.9109999999999996</v>
      </c>
      <c r="W9" s="66">
        <f t="shared" ref="W9:W33" si="13">RANK(V9,V$8:V$33,0)</f>
        <v>7</v>
      </c>
      <c r="X9" s="65">
        <f>VLOOKUP($A9,'Return Data'!$B$7:$R$2292,14,0)</f>
        <v>6.05</v>
      </c>
      <c r="Y9" s="66">
        <f t="shared" ref="Y9:Y32" si="14">RANK(X9,X$8:X$33,0)</f>
        <v>5</v>
      </c>
      <c r="Z9" s="65">
        <f>VLOOKUP($A9,'Return Data'!$B$7:$R$2292,16,0)</f>
        <v>6.4377000000000004</v>
      </c>
      <c r="AA9" s="67">
        <f t="shared" ref="AA9:AA33" si="15">RANK(Z9,Z$8:Z$33,0)</f>
        <v>17</v>
      </c>
    </row>
    <row r="10" spans="1:27" x14ac:dyDescent="0.3">
      <c r="A10" s="63" t="s">
        <v>1466</v>
      </c>
      <c r="B10" s="64">
        <f>VLOOKUP($A10,'Return Data'!$B$7:$R$2292,3,0)</f>
        <v>44616</v>
      </c>
      <c r="C10" s="65">
        <f>VLOOKUP($A10,'Return Data'!$B$7:$R$2292,4,0)</f>
        <v>1245.9692</v>
      </c>
      <c r="D10" s="65">
        <f>VLOOKUP($A10,'Return Data'!$B$7:$R$2292,5,0)</f>
        <v>5.2561999999999998</v>
      </c>
      <c r="E10" s="66">
        <f t="shared" si="0"/>
        <v>2</v>
      </c>
      <c r="F10" s="65">
        <f>VLOOKUP($A10,'Return Data'!$B$7:$R$2292,6,0)</f>
        <v>2.5158999999999998</v>
      </c>
      <c r="G10" s="66">
        <f t="shared" si="1"/>
        <v>21</v>
      </c>
      <c r="H10" s="65">
        <f>VLOOKUP($A10,'Return Data'!$B$7:$R$2292,7,0)</f>
        <v>3.5680000000000001</v>
      </c>
      <c r="I10" s="66">
        <f t="shared" si="2"/>
        <v>8</v>
      </c>
      <c r="J10" s="65">
        <f>VLOOKUP($A10,'Return Data'!$B$7:$R$2292,8,0)</f>
        <v>4.5773000000000001</v>
      </c>
      <c r="K10" s="66">
        <f t="shared" si="3"/>
        <v>12</v>
      </c>
      <c r="L10" s="65">
        <f>VLOOKUP($A10,'Return Data'!$B$7:$R$2292,9,0)</f>
        <v>4.2122999999999999</v>
      </c>
      <c r="M10" s="66">
        <f t="shared" si="4"/>
        <v>6</v>
      </c>
      <c r="N10" s="65">
        <f>VLOOKUP($A10,'Return Data'!$B$7:$R$2292,10,0)</f>
        <v>4.2948000000000004</v>
      </c>
      <c r="O10" s="66">
        <f t="shared" si="5"/>
        <v>4</v>
      </c>
      <c r="P10" s="65">
        <f>VLOOKUP($A10,'Return Data'!$B$7:$R$2292,11,0)</f>
        <v>3.9582000000000002</v>
      </c>
      <c r="Q10" s="66">
        <f t="shared" si="6"/>
        <v>7</v>
      </c>
      <c r="R10" s="65">
        <f>VLOOKUP($A10,'Return Data'!$B$7:$R$2292,12,0)</f>
        <v>3.9809000000000001</v>
      </c>
      <c r="S10" s="66">
        <f t="shared" si="7"/>
        <v>10</v>
      </c>
      <c r="T10" s="65">
        <f>VLOOKUP($A10,'Return Data'!$B$7:$R$2292,13,0)</f>
        <v>4.1494999999999997</v>
      </c>
      <c r="U10" s="66">
        <f t="shared" si="12"/>
        <v>8</v>
      </c>
      <c r="V10" s="65">
        <f>VLOOKUP($A10,'Return Data'!$B$7:$R$2292,17,0)</f>
        <v>4.4065000000000003</v>
      </c>
      <c r="W10" s="66">
        <f t="shared" si="13"/>
        <v>17</v>
      </c>
      <c r="X10" s="65">
        <f>VLOOKUP($A10,'Return Data'!$B$7:$R$2292,14,0)</f>
        <v>5.4968000000000004</v>
      </c>
      <c r="Y10" s="66">
        <f t="shared" si="14"/>
        <v>14</v>
      </c>
      <c r="Z10" s="65">
        <f>VLOOKUP($A10,'Return Data'!$B$7:$R$2292,16,0)</f>
        <v>6.0613999999999999</v>
      </c>
      <c r="AA10" s="67">
        <f t="shared" si="15"/>
        <v>19</v>
      </c>
    </row>
    <row r="11" spans="1:27" x14ac:dyDescent="0.3">
      <c r="A11" s="63" t="s">
        <v>1467</v>
      </c>
      <c r="B11" s="64">
        <f>VLOOKUP($A11,'Return Data'!$B$7:$R$2292,3,0)</f>
        <v>44616</v>
      </c>
      <c r="C11" s="65">
        <f>VLOOKUP($A11,'Return Data'!$B$7:$R$2292,4,0)</f>
        <v>2649.7085999999999</v>
      </c>
      <c r="D11" s="65">
        <f>VLOOKUP($A11,'Return Data'!$B$7:$R$2292,5,0)</f>
        <v>4.0255000000000001</v>
      </c>
      <c r="E11" s="66">
        <f t="shared" si="0"/>
        <v>15</v>
      </c>
      <c r="F11" s="65">
        <f>VLOOKUP($A11,'Return Data'!$B$7:$R$2292,6,0)</f>
        <v>2.1240000000000001</v>
      </c>
      <c r="G11" s="66">
        <f t="shared" si="1"/>
        <v>23</v>
      </c>
      <c r="H11" s="65">
        <f>VLOOKUP($A11,'Return Data'!$B$7:$R$2292,7,0)</f>
        <v>3.1192000000000002</v>
      </c>
      <c r="I11" s="66">
        <f t="shared" si="2"/>
        <v>20</v>
      </c>
      <c r="J11" s="65">
        <f>VLOOKUP($A11,'Return Data'!$B$7:$R$2292,8,0)</f>
        <v>3.7473000000000001</v>
      </c>
      <c r="K11" s="66">
        <f t="shared" si="3"/>
        <v>21</v>
      </c>
      <c r="L11" s="65">
        <f>VLOOKUP($A11,'Return Data'!$B$7:$R$2292,9,0)</f>
        <v>3.5851000000000002</v>
      </c>
      <c r="M11" s="66">
        <f t="shared" si="4"/>
        <v>22</v>
      </c>
      <c r="N11" s="65">
        <f>VLOOKUP($A11,'Return Data'!$B$7:$R$2292,10,0)</f>
        <v>3.6355</v>
      </c>
      <c r="O11" s="66">
        <f t="shared" si="5"/>
        <v>21</v>
      </c>
      <c r="P11" s="65">
        <f>VLOOKUP($A11,'Return Data'!$B$7:$R$2292,11,0)</f>
        <v>3.3544999999999998</v>
      </c>
      <c r="Q11" s="66">
        <f t="shared" si="6"/>
        <v>22</v>
      </c>
      <c r="R11" s="65">
        <f>VLOOKUP($A11,'Return Data'!$B$7:$R$2292,12,0)</f>
        <v>3.4321999999999999</v>
      </c>
      <c r="S11" s="66">
        <f t="shared" si="7"/>
        <v>22</v>
      </c>
      <c r="T11" s="65">
        <f>VLOOKUP($A11,'Return Data'!$B$7:$R$2292,13,0)</f>
        <v>3.5021</v>
      </c>
      <c r="U11" s="66">
        <f t="shared" si="12"/>
        <v>22</v>
      </c>
      <c r="V11" s="65">
        <f>VLOOKUP($A11,'Return Data'!$B$7:$R$2292,17,0)</f>
        <v>4.0957999999999997</v>
      </c>
      <c r="W11" s="66">
        <f t="shared" si="13"/>
        <v>20</v>
      </c>
      <c r="X11" s="65">
        <f>VLOOKUP($A11,'Return Data'!$B$7:$R$2292,14,0)</f>
        <v>5.2431000000000001</v>
      </c>
      <c r="Y11" s="66">
        <f t="shared" si="14"/>
        <v>17</v>
      </c>
      <c r="Z11" s="65">
        <f>VLOOKUP($A11,'Return Data'!$B$7:$R$2292,16,0)</f>
        <v>7.6544999999999996</v>
      </c>
      <c r="AA11" s="67">
        <f t="shared" si="15"/>
        <v>6</v>
      </c>
    </row>
    <row r="12" spans="1:27" x14ac:dyDescent="0.3">
      <c r="A12" s="63" t="s">
        <v>1469</v>
      </c>
      <c r="B12" s="64">
        <f>VLOOKUP($A12,'Return Data'!$B$7:$R$2292,3,0)</f>
        <v>44616</v>
      </c>
      <c r="C12" s="65">
        <f>VLOOKUP($A12,'Return Data'!$B$7:$R$2292,4,0)</f>
        <v>3258.9243000000001</v>
      </c>
      <c r="D12" s="65">
        <f>VLOOKUP($A12,'Return Data'!$B$7:$R$2292,5,0)</f>
        <v>2.9962</v>
      </c>
      <c r="E12" s="66">
        <f t="shared" si="0"/>
        <v>22</v>
      </c>
      <c r="F12" s="65">
        <f>VLOOKUP($A12,'Return Data'!$B$7:$R$2292,6,0)</f>
        <v>2.6987000000000001</v>
      </c>
      <c r="G12" s="66">
        <f t="shared" si="1"/>
        <v>18</v>
      </c>
      <c r="H12" s="65">
        <f>VLOOKUP($A12,'Return Data'!$B$7:$R$2292,7,0)</f>
        <v>3.0918999999999999</v>
      </c>
      <c r="I12" s="66">
        <f t="shared" si="2"/>
        <v>21</v>
      </c>
      <c r="J12" s="65">
        <f>VLOOKUP($A12,'Return Data'!$B$7:$R$2292,8,0)</f>
        <v>3.6654</v>
      </c>
      <c r="K12" s="66">
        <f t="shared" si="3"/>
        <v>22</v>
      </c>
      <c r="L12" s="65">
        <f>VLOOKUP($A12,'Return Data'!$B$7:$R$2292,9,0)</f>
        <v>3.4163999999999999</v>
      </c>
      <c r="M12" s="66">
        <f t="shared" si="4"/>
        <v>23</v>
      </c>
      <c r="N12" s="65">
        <f>VLOOKUP($A12,'Return Data'!$B$7:$R$2292,10,0)</f>
        <v>3.3641999999999999</v>
      </c>
      <c r="O12" s="66">
        <f t="shared" si="5"/>
        <v>23</v>
      </c>
      <c r="P12" s="65">
        <f>VLOOKUP($A12,'Return Data'!$B$7:$R$2292,11,0)</f>
        <v>3.1391</v>
      </c>
      <c r="Q12" s="66">
        <f t="shared" si="6"/>
        <v>24</v>
      </c>
      <c r="R12" s="65">
        <f>VLOOKUP($A12,'Return Data'!$B$7:$R$2292,12,0)</f>
        <v>3.2437999999999998</v>
      </c>
      <c r="S12" s="66">
        <f t="shared" si="7"/>
        <v>24</v>
      </c>
      <c r="T12" s="65">
        <f>VLOOKUP($A12,'Return Data'!$B$7:$R$2292,13,0)</f>
        <v>3.2942999999999998</v>
      </c>
      <c r="U12" s="66">
        <f t="shared" si="12"/>
        <v>24</v>
      </c>
      <c r="V12" s="65">
        <f>VLOOKUP($A12,'Return Data'!$B$7:$R$2292,17,0)</f>
        <v>3.9621</v>
      </c>
      <c r="W12" s="66">
        <f t="shared" si="13"/>
        <v>22</v>
      </c>
      <c r="X12" s="65">
        <f>VLOOKUP($A12,'Return Data'!$B$7:$R$2292,14,0)</f>
        <v>4.9402999999999997</v>
      </c>
      <c r="Y12" s="66">
        <f t="shared" si="14"/>
        <v>20</v>
      </c>
      <c r="Z12" s="65">
        <f>VLOOKUP($A12,'Return Data'!$B$7:$R$2292,16,0)</f>
        <v>7.0548999999999999</v>
      </c>
      <c r="AA12" s="67">
        <f t="shared" si="15"/>
        <v>15</v>
      </c>
    </row>
    <row r="13" spans="1:27" x14ac:dyDescent="0.3">
      <c r="A13" s="63" t="s">
        <v>1471</v>
      </c>
      <c r="B13" s="64">
        <f>VLOOKUP($A13,'Return Data'!$B$7:$R$2292,3,0)</f>
        <v>44616</v>
      </c>
      <c r="C13" s="65">
        <f>VLOOKUP($A13,'Return Data'!$B$7:$R$2292,4,0)</f>
        <v>2949.3451</v>
      </c>
      <c r="D13" s="65">
        <f>VLOOKUP($A13,'Return Data'!$B$7:$R$2292,5,0)</f>
        <v>3.2662</v>
      </c>
      <c r="E13" s="66">
        <f t="shared" si="0"/>
        <v>20</v>
      </c>
      <c r="F13" s="65">
        <f>VLOOKUP($A13,'Return Data'!$B$7:$R$2292,6,0)</f>
        <v>3.2136</v>
      </c>
      <c r="G13" s="66">
        <f t="shared" si="1"/>
        <v>12</v>
      </c>
      <c r="H13" s="65">
        <f>VLOOKUP($A13,'Return Data'!$B$7:$R$2292,7,0)</f>
        <v>3.2696000000000001</v>
      </c>
      <c r="I13" s="66">
        <f t="shared" si="2"/>
        <v>16</v>
      </c>
      <c r="J13" s="65">
        <f>VLOOKUP($A13,'Return Data'!$B$7:$R$2292,8,0)</f>
        <v>4.5404</v>
      </c>
      <c r="K13" s="66">
        <f t="shared" si="3"/>
        <v>14</v>
      </c>
      <c r="L13" s="65">
        <f>VLOOKUP($A13,'Return Data'!$B$7:$R$2292,9,0)</f>
        <v>3.7629999999999999</v>
      </c>
      <c r="M13" s="66">
        <f t="shared" si="4"/>
        <v>20</v>
      </c>
      <c r="N13" s="65">
        <f>VLOOKUP($A13,'Return Data'!$B$7:$R$2292,10,0)</f>
        <v>3.9371</v>
      </c>
      <c r="O13" s="66">
        <f t="shared" si="5"/>
        <v>10</v>
      </c>
      <c r="P13" s="65">
        <f>VLOOKUP($A13,'Return Data'!$B$7:$R$2292,11,0)</f>
        <v>3.5394999999999999</v>
      </c>
      <c r="Q13" s="66">
        <f t="shared" si="6"/>
        <v>18</v>
      </c>
      <c r="R13" s="65">
        <f>VLOOKUP($A13,'Return Data'!$B$7:$R$2292,12,0)</f>
        <v>3.6686999999999999</v>
      </c>
      <c r="S13" s="66">
        <f t="shared" si="7"/>
        <v>18</v>
      </c>
      <c r="T13" s="65">
        <f>VLOOKUP($A13,'Return Data'!$B$7:$R$2292,13,0)</f>
        <v>3.7618999999999998</v>
      </c>
      <c r="U13" s="66">
        <f t="shared" si="12"/>
        <v>17</v>
      </c>
      <c r="V13" s="65">
        <f>VLOOKUP($A13,'Return Data'!$B$7:$R$2292,17,0)</f>
        <v>4.3491</v>
      </c>
      <c r="W13" s="66">
        <f t="shared" si="13"/>
        <v>18</v>
      </c>
      <c r="X13" s="65">
        <f>VLOOKUP($A13,'Return Data'!$B$7:$R$2292,14,0)</f>
        <v>5.4844999999999997</v>
      </c>
      <c r="Y13" s="66">
        <f t="shared" si="14"/>
        <v>15</v>
      </c>
      <c r="Z13" s="65">
        <f>VLOOKUP($A13,'Return Data'!$B$7:$R$2292,16,0)</f>
        <v>7.2126999999999999</v>
      </c>
      <c r="AA13" s="67">
        <f t="shared" si="15"/>
        <v>13</v>
      </c>
    </row>
    <row r="14" spans="1:27" x14ac:dyDescent="0.3">
      <c r="A14" s="63" t="s">
        <v>1476</v>
      </c>
      <c r="B14" s="64">
        <f>VLOOKUP($A14,'Return Data'!$B$7:$R$2292,3,0)</f>
        <v>44616</v>
      </c>
      <c r="C14" s="65">
        <f>VLOOKUP($A14,'Return Data'!$B$7:$R$2292,4,0)</f>
        <v>33.513500000000001</v>
      </c>
      <c r="D14" s="65">
        <f>VLOOKUP($A14,'Return Data'!$B$7:$R$2292,5,0)</f>
        <v>12.2021</v>
      </c>
      <c r="E14" s="66">
        <f t="shared" si="0"/>
        <v>1</v>
      </c>
      <c r="F14" s="65">
        <f>VLOOKUP($A14,'Return Data'!$B$7:$R$2292,6,0)</f>
        <v>18.579599999999999</v>
      </c>
      <c r="G14" s="66">
        <f t="shared" si="1"/>
        <v>1</v>
      </c>
      <c r="H14" s="65">
        <f>VLOOKUP($A14,'Return Data'!$B$7:$R$2292,7,0)</f>
        <v>19.113700000000001</v>
      </c>
      <c r="I14" s="66">
        <f t="shared" si="2"/>
        <v>1</v>
      </c>
      <c r="J14" s="65">
        <f>VLOOKUP($A14,'Return Data'!$B$7:$R$2292,8,0)</f>
        <v>17.858499999999999</v>
      </c>
      <c r="K14" s="66">
        <f t="shared" si="3"/>
        <v>1</v>
      </c>
      <c r="L14" s="65">
        <f>VLOOKUP($A14,'Return Data'!$B$7:$R$2292,9,0)</f>
        <v>14.6836</v>
      </c>
      <c r="M14" s="66">
        <f t="shared" si="4"/>
        <v>1</v>
      </c>
      <c r="N14" s="65">
        <f>VLOOKUP($A14,'Return Data'!$B$7:$R$2292,10,0)</f>
        <v>17.103999999999999</v>
      </c>
      <c r="O14" s="66">
        <f t="shared" si="5"/>
        <v>1</v>
      </c>
      <c r="P14" s="65">
        <f>VLOOKUP($A14,'Return Data'!$B$7:$R$2292,11,0)</f>
        <v>15.3957</v>
      </c>
      <c r="Q14" s="66">
        <f t="shared" si="6"/>
        <v>1</v>
      </c>
      <c r="R14" s="65">
        <f>VLOOKUP($A14,'Return Data'!$B$7:$R$2292,12,0)</f>
        <v>15.1492</v>
      </c>
      <c r="S14" s="66">
        <f t="shared" si="7"/>
        <v>1</v>
      </c>
      <c r="T14" s="65">
        <f>VLOOKUP($A14,'Return Data'!$B$7:$R$2292,13,0)</f>
        <v>12.9922</v>
      </c>
      <c r="U14" s="66">
        <f t="shared" si="12"/>
        <v>1</v>
      </c>
      <c r="V14" s="65">
        <f>VLOOKUP($A14,'Return Data'!$B$7:$R$2292,17,0)</f>
        <v>10.5344</v>
      </c>
      <c r="W14" s="66">
        <f t="shared" si="13"/>
        <v>1</v>
      </c>
      <c r="X14" s="65">
        <f>VLOOKUP($A14,'Return Data'!$B$7:$R$2292,14,0)</f>
        <v>8.6416000000000004</v>
      </c>
      <c r="Y14" s="66">
        <f t="shared" si="14"/>
        <v>1</v>
      </c>
      <c r="Z14" s="65">
        <f>VLOOKUP($A14,'Return Data'!$B$7:$R$2292,16,0)</f>
        <v>9.2139000000000006</v>
      </c>
      <c r="AA14" s="67">
        <f t="shared" si="15"/>
        <v>1</v>
      </c>
    </row>
    <row r="15" spans="1:27" x14ac:dyDescent="0.3">
      <c r="A15" s="63" t="s">
        <v>1477</v>
      </c>
      <c r="B15" s="64">
        <f>VLOOKUP($A15,'Return Data'!$B$7:$R$2292,3,0)</f>
        <v>44616</v>
      </c>
      <c r="C15" s="65">
        <f>VLOOKUP($A15,'Return Data'!$B$7:$R$2292,4,0)</f>
        <v>12.3598</v>
      </c>
      <c r="D15" s="65">
        <f>VLOOKUP($A15,'Return Data'!$B$7:$R$2292,5,0)</f>
        <v>4.1348000000000003</v>
      </c>
      <c r="E15" s="66">
        <f t="shared" si="0"/>
        <v>12</v>
      </c>
      <c r="F15" s="65">
        <f>VLOOKUP($A15,'Return Data'!$B$7:$R$2292,6,0)</f>
        <v>4.0373000000000001</v>
      </c>
      <c r="G15" s="66">
        <f t="shared" si="1"/>
        <v>3</v>
      </c>
      <c r="H15" s="65">
        <f>VLOOKUP($A15,'Return Data'!$B$7:$R$2292,7,0)</f>
        <v>3.9264000000000001</v>
      </c>
      <c r="I15" s="66">
        <f t="shared" si="2"/>
        <v>3</v>
      </c>
      <c r="J15" s="65">
        <f>VLOOKUP($A15,'Return Data'!$B$7:$R$2292,8,0)</f>
        <v>4.7759</v>
      </c>
      <c r="K15" s="66">
        <f t="shared" si="3"/>
        <v>6</v>
      </c>
      <c r="L15" s="65">
        <f>VLOOKUP($A15,'Return Data'!$B$7:$R$2292,9,0)</f>
        <v>3.9379</v>
      </c>
      <c r="M15" s="66">
        <f t="shared" si="4"/>
        <v>13</v>
      </c>
      <c r="N15" s="65">
        <f>VLOOKUP($A15,'Return Data'!$B$7:$R$2292,10,0)</f>
        <v>3.8308</v>
      </c>
      <c r="O15" s="66">
        <f t="shared" si="5"/>
        <v>13</v>
      </c>
      <c r="P15" s="65">
        <f>VLOOKUP($A15,'Return Data'!$B$7:$R$2292,11,0)</f>
        <v>3.5815999999999999</v>
      </c>
      <c r="Q15" s="66">
        <f t="shared" si="6"/>
        <v>15</v>
      </c>
      <c r="R15" s="65">
        <f>VLOOKUP($A15,'Return Data'!$B$7:$R$2292,12,0)</f>
        <v>3.8018999999999998</v>
      </c>
      <c r="S15" s="66">
        <f t="shared" si="7"/>
        <v>11</v>
      </c>
      <c r="T15" s="65">
        <f>VLOOKUP($A15,'Return Data'!$B$7:$R$2292,13,0)</f>
        <v>4.0106999999999999</v>
      </c>
      <c r="U15" s="66">
        <f t="shared" si="12"/>
        <v>10</v>
      </c>
      <c r="V15" s="65">
        <f>VLOOKUP($A15,'Return Data'!$B$7:$R$2292,17,0)</f>
        <v>5.1078000000000001</v>
      </c>
      <c r="W15" s="66">
        <f t="shared" si="13"/>
        <v>6</v>
      </c>
      <c r="X15" s="65">
        <f>VLOOKUP($A15,'Return Data'!$B$7:$R$2292,14,0)</f>
        <v>6.0002000000000004</v>
      </c>
      <c r="Y15" s="66">
        <f t="shared" si="14"/>
        <v>6</v>
      </c>
      <c r="Z15" s="65">
        <f>VLOOKUP($A15,'Return Data'!$B$7:$R$2292,16,0)</f>
        <v>6.3871000000000002</v>
      </c>
      <c r="AA15" s="67">
        <f t="shared" si="15"/>
        <v>18</v>
      </c>
    </row>
    <row r="16" spans="1:27" x14ac:dyDescent="0.3">
      <c r="A16" s="63" t="s">
        <v>1479</v>
      </c>
      <c r="B16" s="64">
        <f>VLOOKUP($A16,'Return Data'!$B$7:$R$2292,3,0)</f>
        <v>44616</v>
      </c>
      <c r="C16" s="65">
        <f>VLOOKUP($A16,'Return Data'!$B$7:$R$2292,4,0)</f>
        <v>1097.5082</v>
      </c>
      <c r="D16" s="65">
        <f>VLOOKUP($A16,'Return Data'!$B$7:$R$2292,5,0)</f>
        <v>3.6553</v>
      </c>
      <c r="E16" s="66">
        <f t="shared" si="0"/>
        <v>17</v>
      </c>
      <c r="F16" s="65">
        <f>VLOOKUP($A16,'Return Data'!$B$7:$R$2292,6,0)</f>
        <v>2.9727999999999999</v>
      </c>
      <c r="G16" s="66">
        <f t="shared" si="1"/>
        <v>15</v>
      </c>
      <c r="H16" s="65">
        <f>VLOOKUP($A16,'Return Data'!$B$7:$R$2292,7,0)</f>
        <v>2.827</v>
      </c>
      <c r="I16" s="66">
        <f t="shared" si="2"/>
        <v>24</v>
      </c>
      <c r="J16" s="65">
        <f>VLOOKUP($A16,'Return Data'!$B$7:$R$2292,8,0)</f>
        <v>4.5515999999999996</v>
      </c>
      <c r="K16" s="66">
        <f t="shared" si="3"/>
        <v>13</v>
      </c>
      <c r="L16" s="65">
        <f>VLOOKUP($A16,'Return Data'!$B$7:$R$2292,9,0)</f>
        <v>3.8656999999999999</v>
      </c>
      <c r="M16" s="66">
        <f t="shared" si="4"/>
        <v>16</v>
      </c>
      <c r="N16" s="65">
        <f>VLOOKUP($A16,'Return Data'!$B$7:$R$2292,10,0)</f>
        <v>3.8079000000000001</v>
      </c>
      <c r="O16" s="66">
        <f t="shared" si="5"/>
        <v>16</v>
      </c>
      <c r="P16" s="65">
        <f>VLOOKUP($A16,'Return Data'!$B$7:$R$2292,11,0)</f>
        <v>3.6273</v>
      </c>
      <c r="Q16" s="66">
        <f t="shared" si="6"/>
        <v>12</v>
      </c>
      <c r="R16" s="65">
        <f>VLOOKUP($A16,'Return Data'!$B$7:$R$2292,12,0)</f>
        <v>3.7881999999999998</v>
      </c>
      <c r="S16" s="66">
        <f t="shared" si="7"/>
        <v>12</v>
      </c>
      <c r="T16" s="65">
        <f>VLOOKUP($A16,'Return Data'!$B$7:$R$2292,13,0)</f>
        <v>3.8780999999999999</v>
      </c>
      <c r="U16" s="66">
        <f t="shared" si="12"/>
        <v>11</v>
      </c>
      <c r="V16" s="65"/>
      <c r="W16" s="66"/>
      <c r="X16" s="65"/>
      <c r="Y16" s="66"/>
      <c r="Z16" s="65">
        <f>VLOOKUP($A16,'Return Data'!$B$7:$R$2292,16,0)</f>
        <v>4.5883000000000003</v>
      </c>
      <c r="AA16" s="67">
        <f t="shared" si="15"/>
        <v>24</v>
      </c>
    </row>
    <row r="17" spans="1:27" x14ac:dyDescent="0.3">
      <c r="A17" s="63" t="s">
        <v>1482</v>
      </c>
      <c r="B17" s="64">
        <f>VLOOKUP($A17,'Return Data'!$B$7:$R$2292,3,0)</f>
        <v>44616</v>
      </c>
      <c r="C17" s="65">
        <f>VLOOKUP($A17,'Return Data'!$B$7:$R$2292,4,0)</f>
        <v>23.810400000000001</v>
      </c>
      <c r="D17" s="65">
        <f>VLOOKUP($A17,'Return Data'!$B$7:$R$2292,5,0)</f>
        <v>4.1394000000000002</v>
      </c>
      <c r="E17" s="66">
        <f t="shared" si="0"/>
        <v>11</v>
      </c>
      <c r="F17" s="65">
        <f>VLOOKUP($A17,'Return Data'!$B$7:$R$2292,6,0)</f>
        <v>2.9643999999999999</v>
      </c>
      <c r="G17" s="66">
        <f t="shared" si="1"/>
        <v>16</v>
      </c>
      <c r="H17" s="65">
        <f>VLOOKUP($A17,'Return Data'!$B$7:$R$2292,7,0)</f>
        <v>3.5720000000000001</v>
      </c>
      <c r="I17" s="66">
        <f t="shared" si="2"/>
        <v>7</v>
      </c>
      <c r="J17" s="65">
        <f>VLOOKUP($A17,'Return Data'!$B$7:$R$2292,8,0)</f>
        <v>4.585</v>
      </c>
      <c r="K17" s="66">
        <f t="shared" si="3"/>
        <v>11</v>
      </c>
      <c r="L17" s="65">
        <f>VLOOKUP($A17,'Return Data'!$B$7:$R$2292,9,0)</f>
        <v>4.2083000000000004</v>
      </c>
      <c r="M17" s="66">
        <f t="shared" si="4"/>
        <v>7</v>
      </c>
      <c r="N17" s="65">
        <f>VLOOKUP($A17,'Return Data'!$B$7:$R$2292,10,0)</f>
        <v>4.3068</v>
      </c>
      <c r="O17" s="66">
        <f t="shared" si="5"/>
        <v>3</v>
      </c>
      <c r="P17" s="65">
        <f>VLOOKUP($A17,'Return Data'!$B$7:$R$2292,11,0)</f>
        <v>4.1759000000000004</v>
      </c>
      <c r="Q17" s="66">
        <f t="shared" si="6"/>
        <v>6</v>
      </c>
      <c r="R17" s="65">
        <f>VLOOKUP($A17,'Return Data'!$B$7:$R$2292,12,0)</f>
        <v>4.4029999999999996</v>
      </c>
      <c r="S17" s="66">
        <f t="shared" si="7"/>
        <v>5</v>
      </c>
      <c r="T17" s="65">
        <f>VLOOKUP($A17,'Return Data'!$B$7:$R$2292,13,0)</f>
        <v>4.6044999999999998</v>
      </c>
      <c r="U17" s="66">
        <f t="shared" si="12"/>
        <v>4</v>
      </c>
      <c r="V17" s="65">
        <f>VLOOKUP($A17,'Return Data'!$B$7:$R$2292,17,0)</f>
        <v>5.5427999999999997</v>
      </c>
      <c r="W17" s="66">
        <f t="shared" si="13"/>
        <v>4</v>
      </c>
      <c r="X17" s="65">
        <f>VLOOKUP($A17,'Return Data'!$B$7:$R$2292,14,0)</f>
        <v>6.6837999999999997</v>
      </c>
      <c r="Y17" s="66">
        <f t="shared" si="14"/>
        <v>3</v>
      </c>
      <c r="Z17" s="65">
        <f>VLOOKUP($A17,'Return Data'!$B$7:$R$2292,16,0)</f>
        <v>8.3920999999999992</v>
      </c>
      <c r="AA17" s="67">
        <f t="shared" si="15"/>
        <v>3</v>
      </c>
    </row>
    <row r="18" spans="1:27" x14ac:dyDescent="0.3">
      <c r="A18" s="63" t="s">
        <v>1484</v>
      </c>
      <c r="B18" s="64">
        <f>VLOOKUP($A18,'Return Data'!$B$7:$R$2292,3,0)</f>
        <v>44616</v>
      </c>
      <c r="C18" s="65">
        <f>VLOOKUP($A18,'Return Data'!$B$7:$R$2292,4,0)</f>
        <v>2356.4540999999999</v>
      </c>
      <c r="D18" s="65">
        <f>VLOOKUP($A18,'Return Data'!$B$7:$R$2292,5,0)</f>
        <v>3.9363000000000001</v>
      </c>
      <c r="E18" s="66">
        <f t="shared" si="0"/>
        <v>16</v>
      </c>
      <c r="F18" s="65">
        <f>VLOOKUP($A18,'Return Data'!$B$7:$R$2292,6,0)</f>
        <v>3.4220000000000002</v>
      </c>
      <c r="G18" s="66">
        <f t="shared" si="1"/>
        <v>8</v>
      </c>
      <c r="H18" s="65">
        <f>VLOOKUP($A18,'Return Data'!$B$7:$R$2292,7,0)</f>
        <v>3.6781999999999999</v>
      </c>
      <c r="I18" s="66">
        <f t="shared" si="2"/>
        <v>5</v>
      </c>
      <c r="J18" s="65">
        <f>VLOOKUP($A18,'Return Data'!$B$7:$R$2292,8,0)</f>
        <v>4.2182000000000004</v>
      </c>
      <c r="K18" s="66">
        <f t="shared" si="3"/>
        <v>19</v>
      </c>
      <c r="L18" s="65">
        <f>VLOOKUP($A18,'Return Data'!$B$7:$R$2292,9,0)</f>
        <v>3.9883999999999999</v>
      </c>
      <c r="M18" s="66">
        <f t="shared" si="4"/>
        <v>12</v>
      </c>
      <c r="N18" s="65">
        <f>VLOOKUP($A18,'Return Data'!$B$7:$R$2292,10,0)</f>
        <v>3.6939000000000002</v>
      </c>
      <c r="O18" s="66">
        <f t="shared" si="5"/>
        <v>20</v>
      </c>
      <c r="P18" s="65">
        <f>VLOOKUP($A18,'Return Data'!$B$7:$R$2292,11,0)</f>
        <v>4.7690000000000001</v>
      </c>
      <c r="Q18" s="66">
        <f t="shared" si="6"/>
        <v>3</v>
      </c>
      <c r="R18" s="65">
        <f>VLOOKUP($A18,'Return Data'!$B$7:$R$2292,12,0)</f>
        <v>4.4478999999999997</v>
      </c>
      <c r="S18" s="66">
        <f t="shared" si="7"/>
        <v>4</v>
      </c>
      <c r="T18" s="65">
        <f>VLOOKUP($A18,'Return Data'!$B$7:$R$2292,13,0)</f>
        <v>4.2055999999999996</v>
      </c>
      <c r="U18" s="66">
        <f t="shared" si="12"/>
        <v>6</v>
      </c>
      <c r="V18" s="65">
        <f>VLOOKUP($A18,'Return Data'!$B$7:$R$2292,17,0)</f>
        <v>4.6199000000000003</v>
      </c>
      <c r="W18" s="66">
        <f t="shared" si="13"/>
        <v>12</v>
      </c>
      <c r="X18" s="65">
        <f>VLOOKUP($A18,'Return Data'!$B$7:$R$2292,14,0)</f>
        <v>5.5561999999999996</v>
      </c>
      <c r="Y18" s="66">
        <f t="shared" si="14"/>
        <v>12</v>
      </c>
      <c r="Z18" s="65">
        <f>VLOOKUP($A18,'Return Data'!$B$7:$R$2292,16,0)</f>
        <v>7.3952999999999998</v>
      </c>
      <c r="AA18" s="67">
        <f t="shared" si="15"/>
        <v>10</v>
      </c>
    </row>
    <row r="19" spans="1:27" x14ac:dyDescent="0.3">
      <c r="A19" s="63" t="s">
        <v>1485</v>
      </c>
      <c r="B19" s="64">
        <f>VLOOKUP($A19,'Return Data'!$B$7:$R$2292,3,0)</f>
        <v>44616</v>
      </c>
      <c r="C19" s="65">
        <f>VLOOKUP($A19,'Return Data'!$B$7:$R$2292,4,0)</f>
        <v>12.357799999999999</v>
      </c>
      <c r="D19" s="65">
        <f>VLOOKUP($A19,'Return Data'!$B$7:$R$2292,5,0)</f>
        <v>3.5447000000000002</v>
      </c>
      <c r="E19" s="66">
        <f t="shared" si="0"/>
        <v>19</v>
      </c>
      <c r="F19" s="65">
        <f>VLOOKUP($A19,'Return Data'!$B$7:$R$2292,6,0)</f>
        <v>3.0528</v>
      </c>
      <c r="G19" s="66">
        <f t="shared" si="1"/>
        <v>13</v>
      </c>
      <c r="H19" s="65">
        <f>VLOOKUP($A19,'Return Data'!$B$7:$R$2292,7,0)</f>
        <v>3.2086999999999999</v>
      </c>
      <c r="I19" s="66">
        <f t="shared" si="2"/>
        <v>17</v>
      </c>
      <c r="J19" s="65">
        <f>VLOOKUP($A19,'Return Data'!$B$7:$R$2292,8,0)</f>
        <v>4.6073000000000004</v>
      </c>
      <c r="K19" s="66">
        <f t="shared" si="3"/>
        <v>10</v>
      </c>
      <c r="L19" s="65">
        <f>VLOOKUP($A19,'Return Data'!$B$7:$R$2292,9,0)</f>
        <v>3.7372000000000001</v>
      </c>
      <c r="M19" s="66">
        <f t="shared" si="4"/>
        <v>21</v>
      </c>
      <c r="N19" s="65">
        <f>VLOOKUP($A19,'Return Data'!$B$7:$R$2292,10,0)</f>
        <v>3.7233999999999998</v>
      </c>
      <c r="O19" s="66">
        <f t="shared" si="5"/>
        <v>19</v>
      </c>
      <c r="P19" s="65">
        <f>VLOOKUP($A19,'Return Data'!$B$7:$R$2292,11,0)</f>
        <v>3.4342000000000001</v>
      </c>
      <c r="Q19" s="66">
        <f t="shared" si="6"/>
        <v>21</v>
      </c>
      <c r="R19" s="65">
        <f>VLOOKUP($A19,'Return Data'!$B$7:$R$2292,12,0)</f>
        <v>3.5470999999999999</v>
      </c>
      <c r="S19" s="66">
        <f t="shared" si="7"/>
        <v>21</v>
      </c>
      <c r="T19" s="65">
        <f>VLOOKUP($A19,'Return Data'!$B$7:$R$2292,13,0)</f>
        <v>3.6311</v>
      </c>
      <c r="U19" s="66">
        <f t="shared" si="12"/>
        <v>21</v>
      </c>
      <c r="V19" s="65">
        <f>VLOOKUP($A19,'Return Data'!$B$7:$R$2292,17,0)</f>
        <v>4.4127000000000001</v>
      </c>
      <c r="W19" s="66">
        <f t="shared" si="13"/>
        <v>16</v>
      </c>
      <c r="X19" s="65">
        <f>VLOOKUP($A19,'Return Data'!$B$7:$R$2292,14,0)</f>
        <v>5.5579000000000001</v>
      </c>
      <c r="Y19" s="66">
        <f t="shared" si="14"/>
        <v>11</v>
      </c>
      <c r="Z19" s="65">
        <f>VLOOKUP($A19,'Return Data'!$B$7:$R$2292,16,0)</f>
        <v>6.0427999999999997</v>
      </c>
      <c r="AA19" s="67">
        <f t="shared" si="15"/>
        <v>20</v>
      </c>
    </row>
    <row r="20" spans="1:27" x14ac:dyDescent="0.3">
      <c r="A20" s="63" t="s">
        <v>1490</v>
      </c>
      <c r="B20" s="64">
        <f>VLOOKUP($A20,'Return Data'!$B$7:$R$2292,3,0)</f>
        <v>44616</v>
      </c>
      <c r="C20" s="65">
        <f>VLOOKUP($A20,'Return Data'!$B$7:$R$2292,4,0)</f>
        <v>2298.7676000000001</v>
      </c>
      <c r="D20" s="65">
        <f>VLOOKUP($A20,'Return Data'!$B$7:$R$2292,5,0)</f>
        <v>4.0366999999999997</v>
      </c>
      <c r="E20" s="66">
        <f t="shared" si="0"/>
        <v>14</v>
      </c>
      <c r="F20" s="65">
        <f>VLOOKUP($A20,'Return Data'!$B$7:$R$2292,6,0)</f>
        <v>3.8780999999999999</v>
      </c>
      <c r="G20" s="66">
        <f t="shared" si="1"/>
        <v>4</v>
      </c>
      <c r="H20" s="65">
        <f>VLOOKUP($A20,'Return Data'!$B$7:$R$2292,7,0)</f>
        <v>3.9609999999999999</v>
      </c>
      <c r="I20" s="66">
        <f t="shared" si="2"/>
        <v>2</v>
      </c>
      <c r="J20" s="65">
        <f>VLOOKUP($A20,'Return Data'!$B$7:$R$2292,8,0)</f>
        <v>4.8693999999999997</v>
      </c>
      <c r="K20" s="66">
        <f t="shared" si="3"/>
        <v>2</v>
      </c>
      <c r="L20" s="65">
        <f>VLOOKUP($A20,'Return Data'!$B$7:$R$2292,9,0)</f>
        <v>4.1666999999999996</v>
      </c>
      <c r="M20" s="66">
        <f t="shared" si="4"/>
        <v>8</v>
      </c>
      <c r="N20" s="65">
        <f>VLOOKUP($A20,'Return Data'!$B$7:$R$2292,10,0)</f>
        <v>3.9567000000000001</v>
      </c>
      <c r="O20" s="66">
        <f t="shared" si="5"/>
        <v>9</v>
      </c>
      <c r="P20" s="65">
        <f>VLOOKUP($A20,'Return Data'!$B$7:$R$2292,11,0)</f>
        <v>3.6198000000000001</v>
      </c>
      <c r="Q20" s="66">
        <f t="shared" si="6"/>
        <v>13</v>
      </c>
      <c r="R20" s="65">
        <f>VLOOKUP($A20,'Return Data'!$B$7:$R$2292,12,0)</f>
        <v>3.7631999999999999</v>
      </c>
      <c r="S20" s="66">
        <f t="shared" si="7"/>
        <v>16</v>
      </c>
      <c r="T20" s="65">
        <f>VLOOKUP($A20,'Return Data'!$B$7:$R$2292,13,0)</f>
        <v>3.8508</v>
      </c>
      <c r="U20" s="66">
        <f t="shared" si="12"/>
        <v>15</v>
      </c>
      <c r="V20" s="65">
        <f>VLOOKUP($A20,'Return Data'!$B$7:$R$2292,17,0)</f>
        <v>4.5614999999999997</v>
      </c>
      <c r="W20" s="66">
        <f t="shared" si="13"/>
        <v>14</v>
      </c>
      <c r="X20" s="65">
        <f>VLOOKUP($A20,'Return Data'!$B$7:$R$2292,14,0)</f>
        <v>5.6509</v>
      </c>
      <c r="Y20" s="66">
        <f t="shared" si="14"/>
        <v>9</v>
      </c>
      <c r="Z20" s="65">
        <f>VLOOKUP($A20,'Return Data'!$B$7:$R$2292,16,0)</f>
        <v>7.5667</v>
      </c>
      <c r="AA20" s="67">
        <f t="shared" si="15"/>
        <v>9</v>
      </c>
    </row>
    <row r="21" spans="1:27" x14ac:dyDescent="0.3">
      <c r="A21" s="63" t="s">
        <v>1494</v>
      </c>
      <c r="B21" s="64">
        <f>VLOOKUP($A21,'Return Data'!$B$7:$R$2292,3,0)</f>
        <v>44616</v>
      </c>
      <c r="C21" s="65">
        <f>VLOOKUP($A21,'Return Data'!$B$7:$R$2292,4,0)</f>
        <v>35.872300000000003</v>
      </c>
      <c r="D21" s="65">
        <f>VLOOKUP($A21,'Return Data'!$B$7:$R$2292,5,0)</f>
        <v>4.7828999999999997</v>
      </c>
      <c r="E21" s="66">
        <f t="shared" si="0"/>
        <v>4</v>
      </c>
      <c r="F21" s="65">
        <f>VLOOKUP($A21,'Return Data'!$B$7:$R$2292,6,0)</f>
        <v>2.5442999999999998</v>
      </c>
      <c r="G21" s="66">
        <f t="shared" si="1"/>
        <v>20</v>
      </c>
      <c r="H21" s="65">
        <f>VLOOKUP($A21,'Return Data'!$B$7:$R$2292,7,0)</f>
        <v>3.1707000000000001</v>
      </c>
      <c r="I21" s="66">
        <f t="shared" si="2"/>
        <v>18</v>
      </c>
      <c r="J21" s="65">
        <f>VLOOKUP($A21,'Return Data'!$B$7:$R$2292,8,0)</f>
        <v>4.2950999999999997</v>
      </c>
      <c r="K21" s="66">
        <f t="shared" si="3"/>
        <v>18</v>
      </c>
      <c r="L21" s="65">
        <f>VLOOKUP($A21,'Return Data'!$B$7:$R$2292,9,0)</f>
        <v>3.8693</v>
      </c>
      <c r="M21" s="66">
        <f t="shared" si="4"/>
        <v>15</v>
      </c>
      <c r="N21" s="65">
        <f>VLOOKUP($A21,'Return Data'!$B$7:$R$2292,10,0)</f>
        <v>3.988</v>
      </c>
      <c r="O21" s="66">
        <f t="shared" si="5"/>
        <v>8</v>
      </c>
      <c r="P21" s="65">
        <f>VLOOKUP($A21,'Return Data'!$B$7:$R$2292,11,0)</f>
        <v>3.6274999999999999</v>
      </c>
      <c r="Q21" s="66">
        <f t="shared" si="6"/>
        <v>11</v>
      </c>
      <c r="R21" s="65">
        <f>VLOOKUP($A21,'Return Data'!$B$7:$R$2292,12,0)</f>
        <v>3.7810000000000001</v>
      </c>
      <c r="S21" s="66">
        <f t="shared" si="7"/>
        <v>13</v>
      </c>
      <c r="T21" s="65">
        <f>VLOOKUP($A21,'Return Data'!$B$7:$R$2292,13,0)</f>
        <v>3.8708</v>
      </c>
      <c r="U21" s="66">
        <f t="shared" si="12"/>
        <v>13</v>
      </c>
      <c r="V21" s="65">
        <f>VLOOKUP($A21,'Return Data'!$B$7:$R$2292,17,0)</f>
        <v>4.7847</v>
      </c>
      <c r="W21" s="66">
        <f t="shared" si="13"/>
        <v>8</v>
      </c>
      <c r="X21" s="65">
        <f>VLOOKUP($A21,'Return Data'!$B$7:$R$2292,14,0)</f>
        <v>5.8372999999999999</v>
      </c>
      <c r="Y21" s="66">
        <f t="shared" si="14"/>
        <v>7</v>
      </c>
      <c r="Z21" s="65">
        <f>VLOOKUP($A21,'Return Data'!$B$7:$R$2292,16,0)</f>
        <v>7.6406000000000001</v>
      </c>
      <c r="AA21" s="67">
        <f t="shared" si="15"/>
        <v>7</v>
      </c>
    </row>
    <row r="22" spans="1:27" x14ac:dyDescent="0.3">
      <c r="A22" s="63" t="s">
        <v>1496</v>
      </c>
      <c r="B22" s="64">
        <f>VLOOKUP($A22,'Return Data'!$B$7:$R$2292,3,0)</f>
        <v>44616</v>
      </c>
      <c r="C22" s="65">
        <f>VLOOKUP($A22,'Return Data'!$B$7:$R$2292,4,0)</f>
        <v>36.233699999999999</v>
      </c>
      <c r="D22" s="65">
        <f>VLOOKUP($A22,'Return Data'!$B$7:$R$2292,5,0)</f>
        <v>4.5335999999999999</v>
      </c>
      <c r="E22" s="66">
        <f t="shared" si="0"/>
        <v>7</v>
      </c>
      <c r="F22" s="65">
        <f>VLOOKUP($A22,'Return Data'!$B$7:$R$2292,6,0)</f>
        <v>4.6020000000000003</v>
      </c>
      <c r="G22" s="66">
        <f t="shared" si="1"/>
        <v>2</v>
      </c>
      <c r="H22" s="65">
        <f>VLOOKUP($A22,'Return Data'!$B$7:$R$2292,7,0)</f>
        <v>3.5569000000000002</v>
      </c>
      <c r="I22" s="66">
        <f t="shared" si="2"/>
        <v>9</v>
      </c>
      <c r="J22" s="65">
        <f>VLOOKUP($A22,'Return Data'!$B$7:$R$2292,8,0)</f>
        <v>4.7576000000000001</v>
      </c>
      <c r="K22" s="66">
        <f t="shared" si="3"/>
        <v>7</v>
      </c>
      <c r="L22" s="65">
        <f>VLOOKUP($A22,'Return Data'!$B$7:$R$2292,9,0)</f>
        <v>3.8502000000000001</v>
      </c>
      <c r="M22" s="66">
        <f t="shared" si="4"/>
        <v>18</v>
      </c>
      <c r="N22" s="65">
        <f>VLOOKUP($A22,'Return Data'!$B$7:$R$2292,10,0)</f>
        <v>3.7570000000000001</v>
      </c>
      <c r="O22" s="66">
        <f t="shared" si="5"/>
        <v>17</v>
      </c>
      <c r="P22" s="65">
        <f>VLOOKUP($A22,'Return Data'!$B$7:$R$2292,11,0)</f>
        <v>3.4988000000000001</v>
      </c>
      <c r="Q22" s="66">
        <f t="shared" si="6"/>
        <v>19</v>
      </c>
      <c r="R22" s="65">
        <f>VLOOKUP($A22,'Return Data'!$B$7:$R$2292,12,0)</f>
        <v>3.5937999999999999</v>
      </c>
      <c r="S22" s="66">
        <f t="shared" si="7"/>
        <v>19</v>
      </c>
      <c r="T22" s="65">
        <f>VLOOKUP($A22,'Return Data'!$B$7:$R$2292,13,0)</f>
        <v>3.6486000000000001</v>
      </c>
      <c r="U22" s="66">
        <f t="shared" si="12"/>
        <v>20</v>
      </c>
      <c r="V22" s="65">
        <f>VLOOKUP($A22,'Return Data'!$B$7:$R$2292,17,0)</f>
        <v>4.4770000000000003</v>
      </c>
      <c r="W22" s="66">
        <f t="shared" si="13"/>
        <v>15</v>
      </c>
      <c r="X22" s="65">
        <f>VLOOKUP($A22,'Return Data'!$B$7:$R$2292,14,0)</f>
        <v>5.5061999999999998</v>
      </c>
      <c r="Y22" s="66">
        <f t="shared" si="14"/>
        <v>13</v>
      </c>
      <c r="Z22" s="65">
        <f>VLOOKUP($A22,'Return Data'!$B$7:$R$2292,16,0)</f>
        <v>7.5708000000000002</v>
      </c>
      <c r="AA22" s="67">
        <f t="shared" si="15"/>
        <v>8</v>
      </c>
    </row>
    <row r="23" spans="1:27" x14ac:dyDescent="0.3">
      <c r="A23" s="63" t="s">
        <v>1497</v>
      </c>
      <c r="B23" s="64">
        <f>VLOOKUP($A23,'Return Data'!$B$7:$R$2292,3,0)</f>
        <v>44616</v>
      </c>
      <c r="C23" s="65">
        <f>VLOOKUP($A23,'Return Data'!$B$7:$R$2292,4,0)</f>
        <v>1092.1123</v>
      </c>
      <c r="D23" s="65">
        <f>VLOOKUP($A23,'Return Data'!$B$7:$R$2292,5,0)</f>
        <v>-1.3368</v>
      </c>
      <c r="E23" s="66">
        <f t="shared" si="0"/>
        <v>26</v>
      </c>
      <c r="F23" s="65">
        <f>VLOOKUP($A23,'Return Data'!$B$7:$R$2292,6,0)</f>
        <v>3.7900000000000003E-2</v>
      </c>
      <c r="G23" s="66">
        <f t="shared" si="1"/>
        <v>26</v>
      </c>
      <c r="H23" s="65">
        <f>VLOOKUP($A23,'Return Data'!$B$7:$R$2292,7,0)</f>
        <v>1.7395</v>
      </c>
      <c r="I23" s="66">
        <f t="shared" si="2"/>
        <v>26</v>
      </c>
      <c r="J23" s="65">
        <f>VLOOKUP($A23,'Return Data'!$B$7:$R$2292,8,0)</f>
        <v>2.7119</v>
      </c>
      <c r="K23" s="66">
        <f t="shared" si="3"/>
        <v>26</v>
      </c>
      <c r="L23" s="65">
        <f>VLOOKUP($A23,'Return Data'!$B$7:$R$2292,9,0)</f>
        <v>3.8130999999999999</v>
      </c>
      <c r="M23" s="66">
        <f t="shared" si="4"/>
        <v>19</v>
      </c>
      <c r="N23" s="65">
        <f>VLOOKUP($A23,'Return Data'!$B$7:$R$2292,10,0)</f>
        <v>3.2606000000000002</v>
      </c>
      <c r="O23" s="66">
        <f t="shared" si="5"/>
        <v>25</v>
      </c>
      <c r="P23" s="65">
        <f>VLOOKUP($A23,'Return Data'!$B$7:$R$2292,11,0)</f>
        <v>3.3001999999999998</v>
      </c>
      <c r="Q23" s="66">
        <f t="shared" si="6"/>
        <v>23</v>
      </c>
      <c r="R23" s="65">
        <f>VLOOKUP($A23,'Return Data'!$B$7:$R$2292,12,0)</f>
        <v>3.4024000000000001</v>
      </c>
      <c r="S23" s="66">
        <f t="shared" si="7"/>
        <v>23</v>
      </c>
      <c r="T23" s="65">
        <f>VLOOKUP($A23,'Return Data'!$B$7:$R$2292,13,0)</f>
        <v>3.4157999999999999</v>
      </c>
      <c r="U23" s="66">
        <f t="shared" si="12"/>
        <v>23</v>
      </c>
      <c r="V23" s="65">
        <f>VLOOKUP($A23,'Return Data'!$B$7:$R$2292,17,0)</f>
        <v>3.7296999999999998</v>
      </c>
      <c r="W23" s="66">
        <f t="shared" si="13"/>
        <v>23</v>
      </c>
      <c r="X23" s="65"/>
      <c r="Y23" s="66"/>
      <c r="Z23" s="65">
        <f>VLOOKUP($A23,'Return Data'!$B$7:$R$2292,16,0)</f>
        <v>4.0000999999999998</v>
      </c>
      <c r="AA23" s="67">
        <f t="shared" si="15"/>
        <v>26</v>
      </c>
    </row>
    <row r="24" spans="1:27" x14ac:dyDescent="0.3">
      <c r="A24" s="63" t="s">
        <v>1499</v>
      </c>
      <c r="B24" s="64">
        <f>VLOOKUP($A24,'Return Data'!$B$7:$R$2292,3,0)</f>
        <v>44616</v>
      </c>
      <c r="C24" s="65">
        <f>VLOOKUP($A24,'Return Data'!$B$7:$R$2292,4,0)</f>
        <v>1124.8955000000001</v>
      </c>
      <c r="D24" s="65">
        <f>VLOOKUP($A24,'Return Data'!$B$7:$R$2292,5,0)</f>
        <v>2.7938999999999998</v>
      </c>
      <c r="E24" s="66">
        <f t="shared" si="0"/>
        <v>24</v>
      </c>
      <c r="F24" s="65">
        <f>VLOOKUP($A24,'Return Data'!$B$7:$R$2292,6,0)</f>
        <v>3.2433999999999998</v>
      </c>
      <c r="G24" s="66">
        <f t="shared" si="1"/>
        <v>10</v>
      </c>
      <c r="H24" s="65">
        <f>VLOOKUP($A24,'Return Data'!$B$7:$R$2292,7,0)</f>
        <v>3.4100999999999999</v>
      </c>
      <c r="I24" s="66">
        <f t="shared" si="2"/>
        <v>13</v>
      </c>
      <c r="J24" s="65">
        <f>VLOOKUP($A24,'Return Data'!$B$7:$R$2292,8,0)</f>
        <v>4.1367000000000003</v>
      </c>
      <c r="K24" s="66">
        <f t="shared" si="3"/>
        <v>20</v>
      </c>
      <c r="L24" s="65">
        <f>VLOOKUP($A24,'Return Data'!$B$7:$R$2292,9,0)</f>
        <v>3.8633999999999999</v>
      </c>
      <c r="M24" s="66">
        <f t="shared" si="4"/>
        <v>17</v>
      </c>
      <c r="N24" s="65">
        <f>VLOOKUP($A24,'Return Data'!$B$7:$R$2292,10,0)</f>
        <v>3.8109000000000002</v>
      </c>
      <c r="O24" s="66">
        <f t="shared" si="5"/>
        <v>15</v>
      </c>
      <c r="P24" s="65">
        <f>VLOOKUP($A24,'Return Data'!$B$7:$R$2292,11,0)</f>
        <v>3.5632999999999999</v>
      </c>
      <c r="Q24" s="66">
        <f t="shared" si="6"/>
        <v>17</v>
      </c>
      <c r="R24" s="65">
        <f>VLOOKUP($A24,'Return Data'!$B$7:$R$2292,12,0)</f>
        <v>3.7696000000000001</v>
      </c>
      <c r="S24" s="66">
        <f t="shared" si="7"/>
        <v>15</v>
      </c>
      <c r="T24" s="65">
        <f>VLOOKUP($A24,'Return Data'!$B$7:$R$2292,13,0)</f>
        <v>3.8711000000000002</v>
      </c>
      <c r="U24" s="66">
        <f t="shared" si="12"/>
        <v>12</v>
      </c>
      <c r="V24" s="65">
        <f>VLOOKUP($A24,'Return Data'!$B$7:$R$2292,17,0)</f>
        <v>4.7617000000000003</v>
      </c>
      <c r="W24" s="66">
        <f t="shared" si="13"/>
        <v>9</v>
      </c>
      <c r="X24" s="65"/>
      <c r="Y24" s="66"/>
      <c r="Z24" s="65">
        <f>VLOOKUP($A24,'Return Data'!$B$7:$R$2292,16,0)</f>
        <v>5.1157000000000004</v>
      </c>
      <c r="AA24" s="67">
        <f t="shared" si="15"/>
        <v>22</v>
      </c>
    </row>
    <row r="25" spans="1:27" x14ac:dyDescent="0.3">
      <c r="A25" s="63" t="s">
        <v>1501</v>
      </c>
      <c r="B25" s="64">
        <f>VLOOKUP($A25,'Return Data'!$B$7:$R$2292,3,0)</f>
        <v>44616</v>
      </c>
      <c r="C25" s="65">
        <f>VLOOKUP($A25,'Return Data'!$B$7:$R$2292,4,0)</f>
        <v>14.3506</v>
      </c>
      <c r="D25" s="65">
        <f>VLOOKUP($A25,'Return Data'!$B$7:$R$2292,5,0)</f>
        <v>4.07</v>
      </c>
      <c r="E25" s="66">
        <f t="shared" si="0"/>
        <v>13</v>
      </c>
      <c r="F25" s="65">
        <f>VLOOKUP($A25,'Return Data'!$B$7:$R$2292,6,0)</f>
        <v>3.3921999999999999</v>
      </c>
      <c r="G25" s="66">
        <f t="shared" si="1"/>
        <v>9</v>
      </c>
      <c r="H25" s="65">
        <f>VLOOKUP($A25,'Return Data'!$B$7:$R$2292,7,0)</f>
        <v>3.0175000000000001</v>
      </c>
      <c r="I25" s="66">
        <f t="shared" si="2"/>
        <v>22</v>
      </c>
      <c r="J25" s="65">
        <f>VLOOKUP($A25,'Return Data'!$B$7:$R$2292,8,0)</f>
        <v>3.6568000000000001</v>
      </c>
      <c r="K25" s="66">
        <f t="shared" si="3"/>
        <v>23</v>
      </c>
      <c r="L25" s="65">
        <f>VLOOKUP($A25,'Return Data'!$B$7:$R$2292,9,0)</f>
        <v>3.2909999999999999</v>
      </c>
      <c r="M25" s="66">
        <f t="shared" si="4"/>
        <v>25</v>
      </c>
      <c r="N25" s="65">
        <f>VLOOKUP($A25,'Return Data'!$B$7:$R$2292,10,0)</f>
        <v>3.0225</v>
      </c>
      <c r="O25" s="66">
        <f t="shared" si="5"/>
        <v>26</v>
      </c>
      <c r="P25" s="65">
        <f>VLOOKUP($A25,'Return Data'!$B$7:$R$2292,11,0)</f>
        <v>3.0129000000000001</v>
      </c>
      <c r="Q25" s="66">
        <f t="shared" si="6"/>
        <v>26</v>
      </c>
      <c r="R25" s="65">
        <f>VLOOKUP($A25,'Return Data'!$B$7:$R$2292,12,0)</f>
        <v>3.1608999999999998</v>
      </c>
      <c r="S25" s="66">
        <f t="shared" si="7"/>
        <v>25</v>
      </c>
      <c r="T25" s="65">
        <f>VLOOKUP($A25,'Return Data'!$B$7:$R$2292,13,0)</f>
        <v>3.1972</v>
      </c>
      <c r="U25" s="66">
        <f t="shared" si="12"/>
        <v>25</v>
      </c>
      <c r="V25" s="65">
        <f>VLOOKUP($A25,'Return Data'!$B$7:$R$2292,17,0)</f>
        <v>3.6076999999999999</v>
      </c>
      <c r="W25" s="66">
        <f t="shared" si="13"/>
        <v>24</v>
      </c>
      <c r="X25" s="65">
        <f>VLOOKUP($A25,'Return Data'!$B$7:$R$2292,14,0)</f>
        <v>4.3704999999999998</v>
      </c>
      <c r="Y25" s="66">
        <f t="shared" si="14"/>
        <v>22</v>
      </c>
      <c r="Z25" s="65">
        <f>VLOOKUP($A25,'Return Data'!$B$7:$R$2292,16,0)</f>
        <v>4.3547000000000002</v>
      </c>
      <c r="AA25" s="67">
        <f t="shared" si="15"/>
        <v>25</v>
      </c>
    </row>
    <row r="26" spans="1:27" x14ac:dyDescent="0.3">
      <c r="A26" s="63" t="s">
        <v>1968</v>
      </c>
      <c r="B26" s="64">
        <f>VLOOKUP($A26,'Return Data'!$B$7:$R$2292,3,0)</f>
        <v>44616</v>
      </c>
      <c r="C26" s="65">
        <f>VLOOKUP($A26,'Return Data'!$B$7:$R$2292,4,0)</f>
        <v>2375.7930000000001</v>
      </c>
      <c r="D26" s="65">
        <f>VLOOKUP($A26,'Return Data'!$B$7:$R$2292,5,0)</f>
        <v>2.5350999999999999</v>
      </c>
      <c r="E26" s="66">
        <f t="shared" si="0"/>
        <v>25</v>
      </c>
      <c r="F26" s="65">
        <f>VLOOKUP($A26,'Return Data'!$B$7:$R$2292,6,0)</f>
        <v>2.161</v>
      </c>
      <c r="G26" s="66">
        <f t="shared" si="1"/>
        <v>22</v>
      </c>
      <c r="H26" s="65">
        <f>VLOOKUP($A26,'Return Data'!$B$7:$R$2292,7,0)</f>
        <v>2.8409</v>
      </c>
      <c r="I26" s="66">
        <f t="shared" si="2"/>
        <v>23</v>
      </c>
      <c r="J26" s="65">
        <f>VLOOKUP($A26,'Return Data'!$B$7:$R$2292,8,0)</f>
        <v>3.4984000000000002</v>
      </c>
      <c r="K26" s="66">
        <f t="shared" si="3"/>
        <v>24</v>
      </c>
      <c r="L26" s="65">
        <f>VLOOKUP($A26,'Return Data'!$B$7:$R$2292,9,0)</f>
        <v>3.2160000000000002</v>
      </c>
      <c r="M26" s="66">
        <f t="shared" si="4"/>
        <v>26</v>
      </c>
      <c r="N26" s="65">
        <f>VLOOKUP($A26,'Return Data'!$B$7:$R$2292,10,0)</f>
        <v>3.3677999999999999</v>
      </c>
      <c r="O26" s="66">
        <f t="shared" si="5"/>
        <v>22</v>
      </c>
      <c r="P26" s="65">
        <f>VLOOKUP($A26,'Return Data'!$B$7:$R$2292,11,0)</f>
        <v>3.0150000000000001</v>
      </c>
      <c r="Q26" s="66">
        <f t="shared" si="6"/>
        <v>25</v>
      </c>
      <c r="R26" s="65">
        <f>VLOOKUP($A26,'Return Data'!$B$7:$R$2292,12,0)</f>
        <v>3.0760999999999998</v>
      </c>
      <c r="S26" s="66">
        <f t="shared" si="7"/>
        <v>26</v>
      </c>
      <c r="T26" s="65">
        <f>VLOOKUP($A26,'Return Data'!$B$7:$R$2292,13,0)</f>
        <v>3.0821999999999998</v>
      </c>
      <c r="U26" s="66">
        <f t="shared" si="12"/>
        <v>26</v>
      </c>
      <c r="V26" s="65">
        <f>VLOOKUP($A26,'Return Data'!$B$7:$R$2292,17,0)</f>
        <v>3.5567000000000002</v>
      </c>
      <c r="W26" s="66">
        <f t="shared" si="13"/>
        <v>25</v>
      </c>
      <c r="X26" s="65">
        <f>VLOOKUP($A26,'Return Data'!$B$7:$R$2292,14,0)</f>
        <v>4.6340000000000003</v>
      </c>
      <c r="Y26" s="66">
        <f t="shared" si="14"/>
        <v>21</v>
      </c>
      <c r="Z26" s="65">
        <f>VLOOKUP($A26,'Return Data'!$B$7:$R$2292,16,0)</f>
        <v>7.1075999999999997</v>
      </c>
      <c r="AA26" s="67">
        <f t="shared" si="15"/>
        <v>14</v>
      </c>
    </row>
    <row r="27" spans="1:27" x14ac:dyDescent="0.3">
      <c r="A27" s="63" t="s">
        <v>1504</v>
      </c>
      <c r="B27" s="64">
        <f>VLOOKUP($A27,'Return Data'!$B$7:$R$2292,3,0)</f>
        <v>44616</v>
      </c>
      <c r="C27" s="65">
        <f>VLOOKUP($A27,'Return Data'!$B$7:$R$2292,4,0)</f>
        <v>3512.2433999999998</v>
      </c>
      <c r="D27" s="65">
        <f>VLOOKUP($A27,'Return Data'!$B$7:$R$2292,5,0)</f>
        <v>4.2499000000000002</v>
      </c>
      <c r="E27" s="66">
        <f t="shared" si="0"/>
        <v>10</v>
      </c>
      <c r="F27" s="65">
        <f>VLOOKUP($A27,'Return Data'!$B$7:$R$2292,6,0)</f>
        <v>1.6778999999999999</v>
      </c>
      <c r="G27" s="66">
        <f t="shared" si="1"/>
        <v>25</v>
      </c>
      <c r="H27" s="65">
        <f>VLOOKUP($A27,'Return Data'!$B$7:$R$2292,7,0)</f>
        <v>3.3730000000000002</v>
      </c>
      <c r="I27" s="66">
        <f t="shared" si="2"/>
        <v>14</v>
      </c>
      <c r="J27" s="65">
        <f>VLOOKUP($A27,'Return Data'!$B$7:$R$2292,8,0)</f>
        <v>4.7431999999999999</v>
      </c>
      <c r="K27" s="66">
        <f t="shared" si="3"/>
        <v>8</v>
      </c>
      <c r="L27" s="65">
        <f>VLOOKUP($A27,'Return Data'!$B$7:$R$2292,9,0)</f>
        <v>4.3418000000000001</v>
      </c>
      <c r="M27" s="66">
        <f t="shared" si="4"/>
        <v>2</v>
      </c>
      <c r="N27" s="65">
        <f>VLOOKUP($A27,'Return Data'!$B$7:$R$2292,10,0)</f>
        <v>4.9766000000000004</v>
      </c>
      <c r="O27" s="66">
        <f t="shared" si="5"/>
        <v>2</v>
      </c>
      <c r="P27" s="65">
        <f>VLOOKUP($A27,'Return Data'!$B$7:$R$2292,11,0)</f>
        <v>4.6520000000000001</v>
      </c>
      <c r="Q27" s="66">
        <f t="shared" si="6"/>
        <v>4</v>
      </c>
      <c r="R27" s="65">
        <f>VLOOKUP($A27,'Return Data'!$B$7:$R$2292,12,0)</f>
        <v>9.6212</v>
      </c>
      <c r="S27" s="66">
        <f t="shared" si="7"/>
        <v>2</v>
      </c>
      <c r="T27" s="65">
        <f>VLOOKUP($A27,'Return Data'!$B$7:$R$2292,13,0)</f>
        <v>8.8445999999999998</v>
      </c>
      <c r="U27" s="66">
        <f t="shared" si="12"/>
        <v>2</v>
      </c>
      <c r="V27" s="65">
        <f>VLOOKUP($A27,'Return Data'!$B$7:$R$2292,17,0)</f>
        <v>6.8415999999999997</v>
      </c>
      <c r="W27" s="66">
        <f t="shared" si="13"/>
        <v>2</v>
      </c>
      <c r="X27" s="65">
        <f>VLOOKUP($A27,'Return Data'!$B$7:$R$2292,14,0)</f>
        <v>5.1051000000000002</v>
      </c>
      <c r="Y27" s="66">
        <f t="shared" si="14"/>
        <v>18</v>
      </c>
      <c r="Z27" s="65">
        <f>VLOOKUP($A27,'Return Data'!$B$7:$R$2292,16,0)</f>
        <v>7.2266000000000004</v>
      </c>
      <c r="AA27" s="67">
        <f t="shared" si="15"/>
        <v>12</v>
      </c>
    </row>
    <row r="28" spans="1:27" x14ac:dyDescent="0.3">
      <c r="A28" s="63" t="s">
        <v>2038</v>
      </c>
      <c r="B28" s="64">
        <f>VLOOKUP($A28,'Return Data'!$B$7:$R$2292,3,0)</f>
        <v>44616</v>
      </c>
      <c r="C28" s="65">
        <f>VLOOKUP($A28,'Return Data'!$B$7:$R$2292,4,0)</f>
        <v>28.5259</v>
      </c>
      <c r="D28" s="65">
        <f>VLOOKUP($A28,'Return Data'!$B$7:$R$2292,5,0)</f>
        <v>4.6069000000000004</v>
      </c>
      <c r="E28" s="66">
        <f t="shared" si="0"/>
        <v>6</v>
      </c>
      <c r="F28" s="65">
        <f>VLOOKUP($A28,'Return Data'!$B$7:$R$2292,6,0)</f>
        <v>3.7118000000000002</v>
      </c>
      <c r="G28" s="66">
        <f t="shared" si="1"/>
        <v>5</v>
      </c>
      <c r="H28" s="65">
        <f>VLOOKUP($A28,'Return Data'!$B$7:$R$2292,7,0)</f>
        <v>3.4203999999999999</v>
      </c>
      <c r="I28" s="66">
        <f t="shared" si="2"/>
        <v>11</v>
      </c>
      <c r="J28" s="65">
        <f>VLOOKUP($A28,'Return Data'!$B$7:$R$2292,8,0)</f>
        <v>4.8346</v>
      </c>
      <c r="K28" s="66">
        <f t="shared" si="3"/>
        <v>3</v>
      </c>
      <c r="L28" s="65">
        <f>VLOOKUP($A28,'Return Data'!$B$7:$R$2292,9,0)</f>
        <v>4.0256999999999996</v>
      </c>
      <c r="M28" s="66">
        <f t="shared" si="4"/>
        <v>9</v>
      </c>
      <c r="N28" s="65">
        <f>VLOOKUP($A28,'Return Data'!$B$7:$R$2292,10,0)</f>
        <v>3.9030999999999998</v>
      </c>
      <c r="O28" s="66">
        <f t="shared" si="5"/>
        <v>11</v>
      </c>
      <c r="P28" s="65">
        <f>VLOOKUP($A28,'Return Data'!$B$7:$R$2292,11,0)</f>
        <v>3.6103999999999998</v>
      </c>
      <c r="Q28" s="66">
        <f t="shared" si="6"/>
        <v>14</v>
      </c>
      <c r="R28" s="65">
        <f>VLOOKUP($A28,'Return Data'!$B$7:$R$2292,12,0)</f>
        <v>3.7702</v>
      </c>
      <c r="S28" s="66">
        <f t="shared" si="7"/>
        <v>14</v>
      </c>
      <c r="T28" s="65">
        <f>VLOOKUP($A28,'Return Data'!$B$7:$R$2292,13,0)</f>
        <v>3.8408000000000002</v>
      </c>
      <c r="U28" s="66">
        <f t="shared" si="12"/>
        <v>16</v>
      </c>
      <c r="V28" s="65">
        <f>VLOOKUP($A28,'Return Data'!$B$7:$R$2292,17,0)</f>
        <v>4.7398999999999996</v>
      </c>
      <c r="W28" s="66">
        <f t="shared" si="13"/>
        <v>10</v>
      </c>
      <c r="X28" s="65">
        <f>VLOOKUP($A28,'Return Data'!$B$7:$R$2292,14,0)</f>
        <v>7.6211000000000002</v>
      </c>
      <c r="Y28" s="66">
        <f t="shared" si="14"/>
        <v>2</v>
      </c>
      <c r="Z28" s="65">
        <f>VLOOKUP($A28,'Return Data'!$B$7:$R$2292,16,0)</f>
        <v>8.4069000000000003</v>
      </c>
      <c r="AA28" s="67">
        <f t="shared" si="15"/>
        <v>2</v>
      </c>
    </row>
    <row r="29" spans="1:27" x14ac:dyDescent="0.3">
      <c r="A29" s="63" t="s">
        <v>1507</v>
      </c>
      <c r="B29" s="64">
        <f>VLOOKUP($A29,'Return Data'!$B$7:$R$2292,3,0)</f>
        <v>44616</v>
      </c>
      <c r="C29" s="65">
        <f>VLOOKUP($A29,'Return Data'!$B$7:$R$2292,4,0)</f>
        <v>4875.6212999999998</v>
      </c>
      <c r="D29" s="65">
        <f>VLOOKUP($A29,'Return Data'!$B$7:$R$2292,5,0)</f>
        <v>4.6741999999999999</v>
      </c>
      <c r="E29" s="66">
        <f t="shared" si="0"/>
        <v>5</v>
      </c>
      <c r="F29" s="65">
        <f>VLOOKUP($A29,'Return Data'!$B$7:$R$2292,6,0)</f>
        <v>3.2277</v>
      </c>
      <c r="G29" s="66">
        <f t="shared" si="1"/>
        <v>11</v>
      </c>
      <c r="H29" s="65">
        <f>VLOOKUP($A29,'Return Data'!$B$7:$R$2292,7,0)</f>
        <v>3.4154</v>
      </c>
      <c r="I29" s="66">
        <f t="shared" si="2"/>
        <v>12</v>
      </c>
      <c r="J29" s="65">
        <f>VLOOKUP($A29,'Return Data'!$B$7:$R$2292,8,0)</f>
        <v>4.6130000000000004</v>
      </c>
      <c r="K29" s="66">
        <f t="shared" si="3"/>
        <v>9</v>
      </c>
      <c r="L29" s="65">
        <f>VLOOKUP($A29,'Return Data'!$B$7:$R$2292,9,0)</f>
        <v>4.0246000000000004</v>
      </c>
      <c r="M29" s="66">
        <f t="shared" si="4"/>
        <v>10</v>
      </c>
      <c r="N29" s="65">
        <f>VLOOKUP($A29,'Return Data'!$B$7:$R$2292,10,0)</f>
        <v>3.8187000000000002</v>
      </c>
      <c r="O29" s="66">
        <f t="shared" si="5"/>
        <v>14</v>
      </c>
      <c r="P29" s="65">
        <f>VLOOKUP($A29,'Return Data'!$B$7:$R$2292,11,0)</f>
        <v>3.5705</v>
      </c>
      <c r="Q29" s="66">
        <f t="shared" si="6"/>
        <v>16</v>
      </c>
      <c r="R29" s="65">
        <f>VLOOKUP($A29,'Return Data'!$B$7:$R$2292,12,0)</f>
        <v>3.6781999999999999</v>
      </c>
      <c r="S29" s="66">
        <f t="shared" si="7"/>
        <v>17</v>
      </c>
      <c r="T29" s="65">
        <f>VLOOKUP($A29,'Return Data'!$B$7:$R$2292,13,0)</f>
        <v>3.7362000000000002</v>
      </c>
      <c r="U29" s="66">
        <f t="shared" si="12"/>
        <v>18</v>
      </c>
      <c r="V29" s="65">
        <f>VLOOKUP($A29,'Return Data'!$B$7:$R$2292,17,0)</f>
        <v>4.6003999999999996</v>
      </c>
      <c r="W29" s="66">
        <f t="shared" si="13"/>
        <v>13</v>
      </c>
      <c r="X29" s="65">
        <f>VLOOKUP($A29,'Return Data'!$B$7:$R$2292,14,0)</f>
        <v>5.6750999999999996</v>
      </c>
      <c r="Y29" s="66">
        <f t="shared" si="14"/>
        <v>8</v>
      </c>
      <c r="Z29" s="65">
        <f>VLOOKUP($A29,'Return Data'!$B$7:$R$2292,16,0)</f>
        <v>7.3872999999999998</v>
      </c>
      <c r="AA29" s="67">
        <f t="shared" si="15"/>
        <v>11</v>
      </c>
    </row>
    <row r="30" spans="1:27" x14ac:dyDescent="0.3">
      <c r="A30" s="63" t="s">
        <v>2016</v>
      </c>
      <c r="B30" s="64">
        <f>VLOOKUP($A30,'Return Data'!$B$7:$R$2292,3,0)</f>
        <v>44616</v>
      </c>
      <c r="C30" s="65">
        <f>VLOOKUP($A30,'Return Data'!$B$7:$R$2292,4,0)</f>
        <v>2334.1518000000001</v>
      </c>
      <c r="D30" s="65">
        <f>VLOOKUP($A30,'Return Data'!$B$7:$R$2292,5,0)</f>
        <v>4.5103999999999997</v>
      </c>
      <c r="E30" s="66">
        <f t="shared" si="0"/>
        <v>8</v>
      </c>
      <c r="F30" s="65">
        <f>VLOOKUP($A30,'Return Data'!$B$7:$R$2292,6,0)</f>
        <v>3.4980000000000002</v>
      </c>
      <c r="G30" s="66">
        <f t="shared" si="1"/>
        <v>7</v>
      </c>
      <c r="H30" s="65">
        <f>VLOOKUP($A30,'Return Data'!$B$7:$R$2292,7,0)</f>
        <v>3.5352999999999999</v>
      </c>
      <c r="I30" s="66">
        <f t="shared" si="2"/>
        <v>10</v>
      </c>
      <c r="J30" s="65">
        <f>VLOOKUP($A30,'Return Data'!$B$7:$R$2292,8,0)</f>
        <v>4.2954999999999997</v>
      </c>
      <c r="K30" s="66">
        <f t="shared" si="3"/>
        <v>17</v>
      </c>
      <c r="L30" s="65">
        <f>VLOOKUP($A30,'Return Data'!$B$7:$R$2292,9,0)</f>
        <v>3.9337</v>
      </c>
      <c r="M30" s="66">
        <f t="shared" si="4"/>
        <v>14</v>
      </c>
      <c r="N30" s="65">
        <f>VLOOKUP($A30,'Return Data'!$B$7:$R$2292,10,0)</f>
        <v>3.7482000000000002</v>
      </c>
      <c r="O30" s="66">
        <f t="shared" si="5"/>
        <v>18</v>
      </c>
      <c r="P30" s="65">
        <f>VLOOKUP($A30,'Return Data'!$B$7:$R$2292,11,0)</f>
        <v>3.4773000000000001</v>
      </c>
      <c r="Q30" s="66">
        <f t="shared" si="6"/>
        <v>20</v>
      </c>
      <c r="R30" s="65">
        <f>VLOOKUP($A30,'Return Data'!$B$7:$R$2292,12,0)</f>
        <v>3.5670999999999999</v>
      </c>
      <c r="S30" s="66">
        <f t="shared" si="7"/>
        <v>20</v>
      </c>
      <c r="T30" s="65">
        <f>VLOOKUP($A30,'Return Data'!$B$7:$R$2292,13,0)</f>
        <v>3.6566999999999998</v>
      </c>
      <c r="U30" s="66">
        <f t="shared" si="12"/>
        <v>19</v>
      </c>
      <c r="V30" s="65">
        <f>VLOOKUP($A30,'Return Data'!$B$7:$R$2292,17,0)</f>
        <v>4.0267999999999997</v>
      </c>
      <c r="W30" s="66">
        <f t="shared" si="13"/>
        <v>21</v>
      </c>
      <c r="X30" s="65">
        <f>VLOOKUP($A30,'Return Data'!$B$7:$R$2292,14,0)</f>
        <v>5.0446999999999997</v>
      </c>
      <c r="Y30" s="66">
        <f t="shared" si="14"/>
        <v>19</v>
      </c>
      <c r="Z30" s="65">
        <f>VLOOKUP($A30,'Return Data'!$B$7:$R$2292,16,0)</f>
        <v>6.7291999999999996</v>
      </c>
      <c r="AA30" s="67">
        <f t="shared" si="15"/>
        <v>16</v>
      </c>
    </row>
    <row r="31" spans="1:27" x14ac:dyDescent="0.3">
      <c r="A31" s="63" t="s">
        <v>1511</v>
      </c>
      <c r="B31" s="64">
        <f>VLOOKUP($A31,'Return Data'!$B$7:$R$2292,3,0)</f>
        <v>44616</v>
      </c>
      <c r="C31" s="65">
        <f>VLOOKUP($A31,'Return Data'!$B$7:$R$2292,4,0)</f>
        <v>11.8553</v>
      </c>
      <c r="D31" s="65">
        <f>VLOOKUP($A31,'Return Data'!$B$7:$R$2292,5,0)</f>
        <v>4.3108000000000004</v>
      </c>
      <c r="E31" s="66">
        <f t="shared" si="0"/>
        <v>9</v>
      </c>
      <c r="F31" s="65">
        <f>VLOOKUP($A31,'Return Data'!$B$7:$R$2292,6,0)</f>
        <v>2.5661999999999998</v>
      </c>
      <c r="G31" s="66">
        <f t="shared" si="1"/>
        <v>19</v>
      </c>
      <c r="H31" s="65">
        <f>VLOOKUP($A31,'Return Data'!$B$7:$R$2292,7,0)</f>
        <v>3.3008000000000002</v>
      </c>
      <c r="I31" s="66">
        <f t="shared" si="2"/>
        <v>15</v>
      </c>
      <c r="J31" s="65">
        <f>VLOOKUP($A31,'Return Data'!$B$7:$R$2292,8,0)</f>
        <v>4.5381</v>
      </c>
      <c r="K31" s="66">
        <f t="shared" si="3"/>
        <v>15</v>
      </c>
      <c r="L31" s="65">
        <f>VLOOKUP($A31,'Return Data'!$B$7:$R$2292,9,0)</f>
        <v>4.2461000000000002</v>
      </c>
      <c r="M31" s="66">
        <f t="shared" si="4"/>
        <v>5</v>
      </c>
      <c r="N31" s="65">
        <f>VLOOKUP($A31,'Return Data'!$B$7:$R$2292,10,0)</f>
        <v>4.1833</v>
      </c>
      <c r="O31" s="66">
        <f t="shared" si="5"/>
        <v>5</v>
      </c>
      <c r="P31" s="65">
        <f>VLOOKUP($A31,'Return Data'!$B$7:$R$2292,11,0)</f>
        <v>3.9211</v>
      </c>
      <c r="Q31" s="66">
        <f t="shared" si="6"/>
        <v>8</v>
      </c>
      <c r="R31" s="65">
        <f>VLOOKUP($A31,'Return Data'!$B$7:$R$2292,12,0)</f>
        <v>3.9946000000000002</v>
      </c>
      <c r="S31" s="66">
        <f t="shared" si="7"/>
        <v>9</v>
      </c>
      <c r="T31" s="65">
        <f>VLOOKUP($A31,'Return Data'!$B$7:$R$2292,13,0)</f>
        <v>4.0742000000000003</v>
      </c>
      <c r="U31" s="66">
        <f t="shared" si="12"/>
        <v>9</v>
      </c>
      <c r="V31" s="65">
        <f>VLOOKUP($A31,'Return Data'!$B$7:$R$2292,17,0)</f>
        <v>4.6433</v>
      </c>
      <c r="W31" s="66">
        <f t="shared" si="13"/>
        <v>11</v>
      </c>
      <c r="X31" s="65">
        <f>VLOOKUP($A31,'Return Data'!$B$7:$R$2292,14,0)</f>
        <v>5.5978000000000003</v>
      </c>
      <c r="Y31" s="66">
        <f t="shared" si="14"/>
        <v>10</v>
      </c>
      <c r="Z31" s="65">
        <f>VLOOKUP($A31,'Return Data'!$B$7:$R$2292,16,0)</f>
        <v>5.6562999999999999</v>
      </c>
      <c r="AA31" s="67">
        <f t="shared" si="15"/>
        <v>21</v>
      </c>
    </row>
    <row r="32" spans="1:27" x14ac:dyDescent="0.3">
      <c r="A32" s="63" t="s">
        <v>1513</v>
      </c>
      <c r="B32" s="64">
        <f>VLOOKUP($A32,'Return Data'!$B$7:$R$2292,3,0)</f>
        <v>44616</v>
      </c>
      <c r="C32" s="65">
        <f>VLOOKUP($A32,'Return Data'!$B$7:$R$2292,4,0)</f>
        <v>3630.221</v>
      </c>
      <c r="D32" s="65">
        <f>VLOOKUP($A32,'Return Data'!$B$7:$R$2292,5,0)</f>
        <v>4.8277999999999999</v>
      </c>
      <c r="E32" s="66">
        <f t="shared" si="0"/>
        <v>3</v>
      </c>
      <c r="F32" s="65">
        <f>VLOOKUP($A32,'Return Data'!$B$7:$R$2292,6,0)</f>
        <v>2.9912999999999998</v>
      </c>
      <c r="G32" s="66">
        <f t="shared" si="1"/>
        <v>14</v>
      </c>
      <c r="H32" s="65">
        <f>VLOOKUP($A32,'Return Data'!$B$7:$R$2292,7,0)</f>
        <v>3.1690999999999998</v>
      </c>
      <c r="I32" s="66">
        <f t="shared" si="2"/>
        <v>19</v>
      </c>
      <c r="J32" s="65">
        <f>VLOOKUP($A32,'Return Data'!$B$7:$R$2292,8,0)</f>
        <v>4.4470999999999998</v>
      </c>
      <c r="K32" s="66">
        <f t="shared" si="3"/>
        <v>16</v>
      </c>
      <c r="L32" s="65">
        <f>VLOOKUP($A32,'Return Data'!$B$7:$R$2292,9,0)</f>
        <v>4.0156000000000001</v>
      </c>
      <c r="M32" s="66">
        <f t="shared" si="4"/>
        <v>11</v>
      </c>
      <c r="N32" s="65">
        <f>VLOOKUP($A32,'Return Data'!$B$7:$R$2292,10,0)</f>
        <v>3.8319000000000001</v>
      </c>
      <c r="O32" s="66">
        <f t="shared" si="5"/>
        <v>12</v>
      </c>
      <c r="P32" s="65">
        <f>VLOOKUP($A32,'Return Data'!$B$7:$R$2292,11,0)</f>
        <v>9.2692999999999994</v>
      </c>
      <c r="Q32" s="66">
        <f t="shared" si="6"/>
        <v>2</v>
      </c>
      <c r="R32" s="65">
        <f>VLOOKUP($A32,'Return Data'!$B$7:$R$2292,12,0)</f>
        <v>7.5533000000000001</v>
      </c>
      <c r="S32" s="66">
        <f t="shared" si="7"/>
        <v>3</v>
      </c>
      <c r="T32" s="65">
        <f>VLOOKUP($A32,'Return Data'!$B$7:$R$2292,13,0)</f>
        <v>6.7350000000000003</v>
      </c>
      <c r="U32" s="66">
        <f t="shared" si="12"/>
        <v>3</v>
      </c>
      <c r="V32" s="65">
        <f>VLOOKUP($A32,'Return Data'!$B$7:$R$2292,17,0)</f>
        <v>6.2247000000000003</v>
      </c>
      <c r="W32" s="66">
        <f t="shared" si="13"/>
        <v>3</v>
      </c>
      <c r="X32" s="65">
        <f>VLOOKUP($A32,'Return Data'!$B$7:$R$2292,14,0)</f>
        <v>5.2755000000000001</v>
      </c>
      <c r="Y32" s="66">
        <f t="shared" si="14"/>
        <v>16</v>
      </c>
      <c r="Z32" s="65">
        <f>VLOOKUP($A32,'Return Data'!$B$7:$R$2292,16,0)</f>
        <v>7.6577000000000002</v>
      </c>
      <c r="AA32" s="67">
        <f t="shared" si="15"/>
        <v>5</v>
      </c>
    </row>
    <row r="33" spans="1:27" x14ac:dyDescent="0.3">
      <c r="A33" s="63" t="s">
        <v>2029</v>
      </c>
      <c r="B33" s="64">
        <f>VLOOKUP($A33,'Return Data'!$B$7:$R$2292,3,0)</f>
        <v>44616</v>
      </c>
      <c r="C33" s="65">
        <f>VLOOKUP($A33,'Return Data'!$B$7:$R$2292,4,0)</f>
        <v>1134.5157999999999</v>
      </c>
      <c r="D33" s="65">
        <f>VLOOKUP($A33,'Return Data'!$B$7:$R$2292,5,0)</f>
        <v>3.6036999999999999</v>
      </c>
      <c r="E33" s="66">
        <f t="shared" si="0"/>
        <v>18</v>
      </c>
      <c r="F33" s="65">
        <f>VLOOKUP($A33,'Return Data'!$B$7:$R$2292,6,0)</f>
        <v>1.9435</v>
      </c>
      <c r="G33" s="66">
        <f t="shared" si="1"/>
        <v>24</v>
      </c>
      <c r="H33" s="65">
        <f>VLOOKUP($A33,'Return Data'!$B$7:$R$2292,7,0)</f>
        <v>2.6229</v>
      </c>
      <c r="I33" s="66">
        <f t="shared" si="2"/>
        <v>25</v>
      </c>
      <c r="J33" s="65">
        <f>VLOOKUP($A33,'Return Data'!$B$7:$R$2292,8,0)</f>
        <v>3.2742</v>
      </c>
      <c r="K33" s="66">
        <f t="shared" si="3"/>
        <v>25</v>
      </c>
      <c r="L33" s="65">
        <f>VLOOKUP($A33,'Return Data'!$B$7:$R$2292,9,0)</f>
        <v>3.3784000000000001</v>
      </c>
      <c r="M33" s="66">
        <f t="shared" si="4"/>
        <v>24</v>
      </c>
      <c r="N33" s="65">
        <f>VLOOKUP($A33,'Return Data'!$B$7:$R$2292,10,0)</f>
        <v>3.3515000000000001</v>
      </c>
      <c r="O33" s="66">
        <f t="shared" si="5"/>
        <v>24</v>
      </c>
      <c r="P33" s="65">
        <f>VLOOKUP($A33,'Return Data'!$B$7:$R$2292,11,0)</f>
        <v>4.6115000000000004</v>
      </c>
      <c r="Q33" s="66">
        <f t="shared" si="6"/>
        <v>5</v>
      </c>
      <c r="R33" s="65">
        <f>VLOOKUP($A33,'Return Data'!$B$7:$R$2292,12,0)</f>
        <v>4.0659999999999998</v>
      </c>
      <c r="S33" s="66">
        <f t="shared" si="7"/>
        <v>7</v>
      </c>
      <c r="T33" s="65">
        <f>VLOOKUP($A33,'Return Data'!$B$7:$R$2292,13,0)</f>
        <v>3.8645999999999998</v>
      </c>
      <c r="U33" s="66">
        <f t="shared" si="12"/>
        <v>14</v>
      </c>
      <c r="V33" s="65">
        <f>VLOOKUP($A33,'Return Data'!$B$7:$R$2292,17,0)</f>
        <v>4.1571999999999996</v>
      </c>
      <c r="W33" s="66">
        <f t="shared" si="13"/>
        <v>19</v>
      </c>
      <c r="X33" s="65"/>
      <c r="Y33" s="66"/>
      <c r="Z33" s="65">
        <f>VLOOKUP($A33,'Return Data'!$B$7:$R$2292,16,0)</f>
        <v>4.7434000000000003</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4.0538307692307685</v>
      </c>
      <c r="E35" s="74"/>
      <c r="F35" s="75">
        <f>AVERAGE(F8:F33)</f>
        <v>3.5196153846153839</v>
      </c>
      <c r="G35" s="74"/>
      <c r="H35" s="75">
        <f>AVERAGE(H8:H33)</f>
        <v>3.8958192307692316</v>
      </c>
      <c r="I35" s="74"/>
      <c r="J35" s="75">
        <f>AVERAGE(J8:J33)</f>
        <v>4.8227692307692314</v>
      </c>
      <c r="K35" s="74"/>
      <c r="L35" s="75">
        <f>AVERAGE(L8:L33)</f>
        <v>4.3064153846153852</v>
      </c>
      <c r="M35" s="74"/>
      <c r="N35" s="75">
        <f>AVERAGE(N8:N33)</f>
        <v>4.3465000000000007</v>
      </c>
      <c r="O35" s="74"/>
      <c r="P35" s="75">
        <f>AVERAGE(P8:P33)</f>
        <v>4.3635384615384618</v>
      </c>
      <c r="Q35" s="74"/>
      <c r="R35" s="75">
        <f>AVERAGE(R8:R33)</f>
        <v>4.5552615384615383</v>
      </c>
      <c r="S35" s="74"/>
      <c r="T35" s="75">
        <f>AVERAGE(T8:T33)</f>
        <v>4.4727999999999994</v>
      </c>
      <c r="U35" s="74"/>
      <c r="V35" s="75">
        <f>AVERAGE(V8:V33)</f>
        <v>4.8806399999999996</v>
      </c>
      <c r="W35" s="74"/>
      <c r="X35" s="75">
        <f>AVERAGE(X8:X33)</f>
        <v>5.7430545454545445</v>
      </c>
      <c r="Y35" s="74"/>
      <c r="Z35" s="75">
        <f>AVERAGE(Z8:Z33)</f>
        <v>6.7540000000000013</v>
      </c>
      <c r="AA35" s="76"/>
    </row>
    <row r="36" spans="1:27" x14ac:dyDescent="0.3">
      <c r="A36" s="73" t="s">
        <v>28</v>
      </c>
      <c r="B36" s="74"/>
      <c r="C36" s="74"/>
      <c r="D36" s="75">
        <f>MIN(D8:D33)</f>
        <v>-1.3368</v>
      </c>
      <c r="E36" s="74"/>
      <c r="F36" s="75">
        <f>MIN(F8:F33)</f>
        <v>3.7900000000000003E-2</v>
      </c>
      <c r="G36" s="74"/>
      <c r="H36" s="75">
        <f>MIN(H8:H33)</f>
        <v>1.7395</v>
      </c>
      <c r="I36" s="74"/>
      <c r="J36" s="75">
        <f>MIN(J8:J33)</f>
        <v>2.7119</v>
      </c>
      <c r="K36" s="74"/>
      <c r="L36" s="75">
        <f>MIN(L8:L33)</f>
        <v>3.2160000000000002</v>
      </c>
      <c r="M36" s="74"/>
      <c r="N36" s="75">
        <f>MIN(N8:N33)</f>
        <v>3.0225</v>
      </c>
      <c r="O36" s="74"/>
      <c r="P36" s="75">
        <f>MIN(P8:P33)</f>
        <v>3.0129000000000001</v>
      </c>
      <c r="Q36" s="74"/>
      <c r="R36" s="75">
        <f>MIN(R8:R33)</f>
        <v>3.0760999999999998</v>
      </c>
      <c r="S36" s="74"/>
      <c r="T36" s="75">
        <f>MIN(T8:T33)</f>
        <v>3.0821999999999998</v>
      </c>
      <c r="U36" s="74"/>
      <c r="V36" s="75">
        <f>MIN(V8:V33)</f>
        <v>3.5567000000000002</v>
      </c>
      <c r="W36" s="74"/>
      <c r="X36" s="75">
        <f>MIN(X8:X33)</f>
        <v>4.3704999999999998</v>
      </c>
      <c r="Y36" s="74"/>
      <c r="Z36" s="75">
        <f>MIN(Z8:Z33)</f>
        <v>4.0000999999999998</v>
      </c>
      <c r="AA36" s="76"/>
    </row>
    <row r="37" spans="1:27" ht="15" thickBot="1" x14ac:dyDescent="0.35">
      <c r="A37" s="77" t="s">
        <v>29</v>
      </c>
      <c r="B37" s="78"/>
      <c r="C37" s="78"/>
      <c r="D37" s="79">
        <f>MAX(D8:D33)</f>
        <v>12.2021</v>
      </c>
      <c r="E37" s="78"/>
      <c r="F37" s="79">
        <f>MAX(F8:F33)</f>
        <v>18.579599999999999</v>
      </c>
      <c r="G37" s="78"/>
      <c r="H37" s="79">
        <f>MAX(H8:H33)</f>
        <v>19.113700000000001</v>
      </c>
      <c r="I37" s="78"/>
      <c r="J37" s="79">
        <f>MAX(J8:J33)</f>
        <v>17.858499999999999</v>
      </c>
      <c r="K37" s="78"/>
      <c r="L37" s="79">
        <f>MAX(L8:L33)</f>
        <v>14.6836</v>
      </c>
      <c r="M37" s="78"/>
      <c r="N37" s="79">
        <f>MAX(N8:N33)</f>
        <v>17.103999999999999</v>
      </c>
      <c r="O37" s="78"/>
      <c r="P37" s="79">
        <f>MAX(P8:P33)</f>
        <v>15.3957</v>
      </c>
      <c r="Q37" s="78"/>
      <c r="R37" s="79">
        <f>MAX(R8:R33)</f>
        <v>15.1492</v>
      </c>
      <c r="S37" s="78"/>
      <c r="T37" s="79">
        <f>MAX(T8:T33)</f>
        <v>12.9922</v>
      </c>
      <c r="U37" s="78"/>
      <c r="V37" s="79">
        <f>MAX(V8:V33)</f>
        <v>10.5344</v>
      </c>
      <c r="W37" s="78"/>
      <c r="X37" s="79">
        <f>MAX(X8:X33)</f>
        <v>8.6416000000000004</v>
      </c>
      <c r="Y37" s="78"/>
      <c r="Z37" s="79">
        <f>MAX(Z8:Z33)</f>
        <v>9.2139000000000006</v>
      </c>
      <c r="AA37" s="80"/>
    </row>
    <row r="38" spans="1:27" x14ac:dyDescent="0.3">
      <c r="A38" s="112" t="s">
        <v>433</v>
      </c>
    </row>
    <row r="39" spans="1:27" x14ac:dyDescent="0.3">
      <c r="A39" s="14" t="s">
        <v>340</v>
      </c>
    </row>
  </sheetData>
  <sheetProtection algorithmName="SHA-512" hashValue="F2dzuQWbWRq7Zz0EGi7TlyFXdmB4idmEK80Ij7aaZdFwotK64oXPHrRA0d2J3STX1KElb9rKwQQmFr8hgYqD7g==" saltValue="OzCHHdV031dBRBfJBpEApQ=="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1462</v>
      </c>
      <c r="B8" s="64">
        <f>VLOOKUP($A8,'Return Data'!$B$7:$R$2292,3,0)</f>
        <v>44616</v>
      </c>
      <c r="C8" s="65">
        <f>VLOOKUP($A8,'Return Data'!$B$7:$R$2292,4,0)</f>
        <v>438.37580000000003</v>
      </c>
      <c r="D8" s="65">
        <f>VLOOKUP($A8,'Return Data'!$B$7:$R$2292,5,0)</f>
        <v>2.6478999999999999</v>
      </c>
      <c r="E8" s="66">
        <f t="shared" ref="E8:E33" si="0">RANK(D8,D$8:D$33,0)</f>
        <v>20</v>
      </c>
      <c r="F8" s="65">
        <f>VLOOKUP($A8,'Return Data'!$B$7:$R$2292,6,0)</f>
        <v>2.665</v>
      </c>
      <c r="G8" s="66">
        <f t="shared" ref="G8:G33" si="1">RANK(F8,F$8:F$33,0)</f>
        <v>13</v>
      </c>
      <c r="H8" s="65">
        <f>VLOOKUP($A8,'Return Data'!$B$7:$R$2292,7,0)</f>
        <v>3.4767000000000001</v>
      </c>
      <c r="I8" s="66">
        <f t="shared" ref="I8:I33" si="2">RANK(H8,H$8:H$33,0)</f>
        <v>3</v>
      </c>
      <c r="J8" s="65">
        <f>VLOOKUP($A8,'Return Data'!$B$7:$R$2292,8,0)</f>
        <v>4.6327999999999996</v>
      </c>
      <c r="K8" s="66">
        <f t="shared" ref="K8:K33" si="3">RANK(J8,J$8:J$33,0)</f>
        <v>2</v>
      </c>
      <c r="L8" s="65">
        <f>VLOOKUP($A8,'Return Data'!$B$7:$R$2292,9,0)</f>
        <v>4.1249000000000002</v>
      </c>
      <c r="M8" s="66">
        <f t="shared" ref="M8:M33" si="4">RANK(L8,L$8:L$33,0)</f>
        <v>2</v>
      </c>
      <c r="N8" s="65">
        <f>VLOOKUP($A8,'Return Data'!$B$7:$R$2292,10,0)</f>
        <v>4.0209999999999999</v>
      </c>
      <c r="O8" s="66">
        <f t="shared" ref="O8:O33" si="5">RANK(N8,N$8:N$33,0)</f>
        <v>4</v>
      </c>
      <c r="P8" s="65">
        <f>VLOOKUP($A8,'Return Data'!$B$7:$R$2292,11,0)</f>
        <v>3.7138</v>
      </c>
      <c r="Q8" s="66">
        <f t="shared" ref="Q8:Q33" si="6">RANK(P8,P$8:P$33,0)</f>
        <v>7</v>
      </c>
      <c r="R8" s="65">
        <f>VLOOKUP($A8,'Return Data'!$B$7:$R$2292,12,0)</f>
        <v>3.9994000000000001</v>
      </c>
      <c r="S8" s="66">
        <f t="shared" ref="S8:S33" si="7">RANK(R8,R$8:R$33,0)</f>
        <v>5</v>
      </c>
      <c r="T8" s="65">
        <f>VLOOKUP($A8,'Return Data'!$B$7:$R$2292,13,0)</f>
        <v>4.2336999999999998</v>
      </c>
      <c r="U8" s="66">
        <f t="shared" ref="U8" si="8">RANK(T8,T$8:T$33,0)</f>
        <v>4</v>
      </c>
      <c r="V8" s="65">
        <f>VLOOKUP($A8,'Return Data'!$B$7:$R$2292,17,0)</f>
        <v>5.2058999999999997</v>
      </c>
      <c r="W8" s="66">
        <f>RANK(V8,V$8:V$33,0)</f>
        <v>4</v>
      </c>
      <c r="X8" s="65">
        <f>VLOOKUP($A8,'Return Data'!$B$7:$R$2292,14,0)</f>
        <v>6.2275</v>
      </c>
      <c r="Y8" s="66">
        <f>RANK(X8,X$8:X$33,0)</f>
        <v>3</v>
      </c>
      <c r="Z8" s="65">
        <f>VLOOKUP($A8,'Return Data'!$B$7:$R$2292,16,0)</f>
        <v>7.5214999999999996</v>
      </c>
      <c r="AA8" s="67">
        <f t="shared" ref="AA8" si="9">RANK(Z8,Z$8:Z$33,0)</f>
        <v>4</v>
      </c>
    </row>
    <row r="9" spans="1:27" x14ac:dyDescent="0.3">
      <c r="A9" s="63" t="s">
        <v>1464</v>
      </c>
      <c r="B9" s="64">
        <f>VLOOKUP($A9,'Return Data'!$B$7:$R$2292,3,0)</f>
        <v>44616</v>
      </c>
      <c r="C9" s="65">
        <f>VLOOKUP($A9,'Return Data'!$B$7:$R$2292,4,0)</f>
        <v>12.0342</v>
      </c>
      <c r="D9" s="65">
        <f>VLOOKUP($A9,'Return Data'!$B$7:$R$2292,5,0)</f>
        <v>2.4266000000000001</v>
      </c>
      <c r="E9" s="66">
        <f t="shared" si="0"/>
        <v>23</v>
      </c>
      <c r="F9" s="65">
        <f>VLOOKUP($A9,'Return Data'!$B$7:$R$2292,6,0)</f>
        <v>2.7303000000000002</v>
      </c>
      <c r="G9" s="66">
        <f t="shared" si="1"/>
        <v>11</v>
      </c>
      <c r="H9" s="65">
        <f>VLOOKUP($A9,'Return Data'!$B$7:$R$2292,7,0)</f>
        <v>2.8613</v>
      </c>
      <c r="I9" s="66">
        <f t="shared" si="2"/>
        <v>13</v>
      </c>
      <c r="J9" s="65">
        <f>VLOOKUP($A9,'Return Data'!$B$7:$R$2292,8,0)</f>
        <v>3.9272</v>
      </c>
      <c r="K9" s="66">
        <f t="shared" si="3"/>
        <v>13</v>
      </c>
      <c r="L9" s="65">
        <f>VLOOKUP($A9,'Return Data'!$B$7:$R$2292,9,0)</f>
        <v>3.3654999999999999</v>
      </c>
      <c r="M9" s="66">
        <f t="shared" si="4"/>
        <v>20</v>
      </c>
      <c r="N9" s="65">
        <f>VLOOKUP($A9,'Return Data'!$B$7:$R$2292,10,0)</f>
        <v>3.2740999999999998</v>
      </c>
      <c r="O9" s="66">
        <f t="shared" si="5"/>
        <v>18</v>
      </c>
      <c r="P9" s="65">
        <f>VLOOKUP($A9,'Return Data'!$B$7:$R$2292,11,0)</f>
        <v>2.9697</v>
      </c>
      <c r="Q9" s="66">
        <f t="shared" si="6"/>
        <v>20</v>
      </c>
      <c r="R9" s="65">
        <f>VLOOKUP($A9,'Return Data'!$B$7:$R$2292,12,0)</f>
        <v>3.1179999999999999</v>
      </c>
      <c r="S9" s="66">
        <f t="shared" si="7"/>
        <v>20</v>
      </c>
      <c r="T9" s="65">
        <f>VLOOKUP($A9,'Return Data'!$B$7:$R$2292,13,0)</f>
        <v>3.2633000000000001</v>
      </c>
      <c r="U9" s="66">
        <f t="shared" ref="U9:U33" si="10">RANK(T9,T$8:T$33,0)</f>
        <v>19</v>
      </c>
      <c r="V9" s="65">
        <f>VLOOKUP($A9,'Return Data'!$B$7:$R$2292,17,0)</f>
        <v>3.9803999999999999</v>
      </c>
      <c r="W9" s="66">
        <f t="shared" ref="W9:W33" si="11">RANK(V9,V$8:V$33,0)</f>
        <v>15</v>
      </c>
      <c r="X9" s="65">
        <f>VLOOKUP($A9,'Return Data'!$B$7:$R$2292,14,0)</f>
        <v>5.1013999999999999</v>
      </c>
      <c r="Y9" s="66">
        <f t="shared" ref="Y9:Y32" si="12">RANK(X9,X$8:X$33,0)</f>
        <v>12</v>
      </c>
      <c r="Z9" s="65">
        <f>VLOOKUP($A9,'Return Data'!$B$7:$R$2292,16,0)</f>
        <v>5.4969999999999999</v>
      </c>
      <c r="AA9" s="67">
        <f t="shared" ref="AA9:AA33" si="13">RANK(Z9,Z$8:Z$33,0)</f>
        <v>19</v>
      </c>
    </row>
    <row r="10" spans="1:27" x14ac:dyDescent="0.3">
      <c r="A10" s="63" t="s">
        <v>1465</v>
      </c>
      <c r="B10" s="64">
        <f>VLOOKUP($A10,'Return Data'!$B$7:$R$2292,3,0)</f>
        <v>44616</v>
      </c>
      <c r="C10" s="65">
        <f>VLOOKUP($A10,'Return Data'!$B$7:$R$2292,4,0)</f>
        <v>1236.9785999999999</v>
      </c>
      <c r="D10" s="65">
        <f>VLOOKUP($A10,'Return Data'!$B$7:$R$2292,5,0)</f>
        <v>5.0670999999999999</v>
      </c>
      <c r="E10" s="66">
        <f t="shared" si="0"/>
        <v>2</v>
      </c>
      <c r="F10" s="65">
        <f>VLOOKUP($A10,'Return Data'!$B$7:$R$2292,6,0)</f>
        <v>2.3266</v>
      </c>
      <c r="G10" s="66">
        <f t="shared" si="1"/>
        <v>17</v>
      </c>
      <c r="H10" s="65">
        <f>VLOOKUP($A10,'Return Data'!$B$7:$R$2292,7,0)</f>
        <v>3.3706999999999998</v>
      </c>
      <c r="I10" s="66">
        <f t="shared" si="2"/>
        <v>5</v>
      </c>
      <c r="J10" s="65">
        <f>VLOOKUP($A10,'Return Data'!$B$7:$R$2292,8,0)</f>
        <v>4.3810000000000002</v>
      </c>
      <c r="K10" s="66">
        <f t="shared" si="3"/>
        <v>7</v>
      </c>
      <c r="L10" s="65">
        <f>VLOOKUP($A10,'Return Data'!$B$7:$R$2292,9,0)</f>
        <v>4.0179</v>
      </c>
      <c r="M10" s="66">
        <f t="shared" si="4"/>
        <v>3</v>
      </c>
      <c r="N10" s="65">
        <f>VLOOKUP($A10,'Return Data'!$B$7:$R$2292,10,0)</f>
        <v>4.0982000000000003</v>
      </c>
      <c r="O10" s="66">
        <f t="shared" si="5"/>
        <v>3</v>
      </c>
      <c r="P10" s="65">
        <f>VLOOKUP($A10,'Return Data'!$B$7:$R$2292,11,0)</f>
        <v>3.7397999999999998</v>
      </c>
      <c r="Q10" s="66">
        <f t="shared" si="6"/>
        <v>6</v>
      </c>
      <c r="R10" s="65">
        <f>VLOOKUP($A10,'Return Data'!$B$7:$R$2292,12,0)</f>
        <v>3.7534000000000001</v>
      </c>
      <c r="S10" s="66">
        <f t="shared" si="7"/>
        <v>7</v>
      </c>
      <c r="T10" s="65">
        <f>VLOOKUP($A10,'Return Data'!$B$7:$R$2292,13,0)</f>
        <v>3.9277000000000002</v>
      </c>
      <c r="U10" s="66">
        <f t="shared" si="10"/>
        <v>6</v>
      </c>
      <c r="V10" s="65">
        <f>VLOOKUP($A10,'Return Data'!$B$7:$R$2292,17,0)</f>
        <v>4.1994999999999996</v>
      </c>
      <c r="W10" s="66">
        <f t="shared" si="11"/>
        <v>14</v>
      </c>
      <c r="X10" s="65">
        <f>VLOOKUP($A10,'Return Data'!$B$7:$R$2292,14,0)</f>
        <v>5.2962999999999996</v>
      </c>
      <c r="Y10" s="66">
        <f t="shared" si="12"/>
        <v>9</v>
      </c>
      <c r="Z10" s="65">
        <f>VLOOKUP($A10,'Return Data'!$B$7:$R$2292,16,0)</f>
        <v>5.8560999999999996</v>
      </c>
      <c r="AA10" s="67">
        <f t="shared" si="13"/>
        <v>17</v>
      </c>
    </row>
    <row r="11" spans="1:27" x14ac:dyDescent="0.3">
      <c r="A11" s="63" t="s">
        <v>1468</v>
      </c>
      <c r="B11" s="64">
        <f>VLOOKUP($A11,'Return Data'!$B$7:$R$2292,3,0)</f>
        <v>44616</v>
      </c>
      <c r="C11" s="65">
        <f>VLOOKUP($A11,'Return Data'!$B$7:$R$2292,4,0)</f>
        <v>2595.4364999999998</v>
      </c>
      <c r="D11" s="65">
        <f>VLOOKUP($A11,'Return Data'!$B$7:$R$2292,5,0)</f>
        <v>3.9719000000000002</v>
      </c>
      <c r="E11" s="66">
        <f t="shared" si="0"/>
        <v>8</v>
      </c>
      <c r="F11" s="65">
        <f>VLOOKUP($A11,'Return Data'!$B$7:$R$2292,6,0)</f>
        <v>2.0709</v>
      </c>
      <c r="G11" s="66">
        <f t="shared" si="1"/>
        <v>21</v>
      </c>
      <c r="H11" s="65">
        <f>VLOOKUP($A11,'Return Data'!$B$7:$R$2292,7,0)</f>
        <v>3.0034000000000001</v>
      </c>
      <c r="I11" s="66">
        <f t="shared" si="2"/>
        <v>11</v>
      </c>
      <c r="J11" s="65">
        <f>VLOOKUP($A11,'Return Data'!$B$7:$R$2292,8,0)</f>
        <v>3.6078000000000001</v>
      </c>
      <c r="K11" s="66">
        <f t="shared" si="3"/>
        <v>20</v>
      </c>
      <c r="L11" s="65">
        <f>VLOOKUP($A11,'Return Data'!$B$7:$R$2292,9,0)</f>
        <v>3.4323000000000001</v>
      </c>
      <c r="M11" s="66">
        <f t="shared" si="4"/>
        <v>18</v>
      </c>
      <c r="N11" s="65">
        <f>VLOOKUP($A11,'Return Data'!$B$7:$R$2292,10,0)</f>
        <v>3.4746999999999999</v>
      </c>
      <c r="O11" s="66">
        <f t="shared" si="5"/>
        <v>12</v>
      </c>
      <c r="P11" s="65">
        <f>VLOOKUP($A11,'Return Data'!$B$7:$R$2292,11,0)</f>
        <v>3.1781000000000001</v>
      </c>
      <c r="Q11" s="66">
        <f t="shared" si="6"/>
        <v>15</v>
      </c>
      <c r="R11" s="65">
        <f>VLOOKUP($A11,'Return Data'!$B$7:$R$2292,12,0)</f>
        <v>3.2414999999999998</v>
      </c>
      <c r="S11" s="66">
        <f t="shared" si="7"/>
        <v>17</v>
      </c>
      <c r="T11" s="65">
        <f>VLOOKUP($A11,'Return Data'!$B$7:$R$2292,13,0)</f>
        <v>3.2970999999999999</v>
      </c>
      <c r="U11" s="66">
        <f t="shared" si="10"/>
        <v>17</v>
      </c>
      <c r="V11" s="65">
        <f>VLOOKUP($A11,'Return Data'!$B$7:$R$2292,17,0)</f>
        <v>3.8689</v>
      </c>
      <c r="W11" s="66">
        <f t="shared" si="11"/>
        <v>17</v>
      </c>
      <c r="X11" s="65">
        <f>VLOOKUP($A11,'Return Data'!$B$7:$R$2292,14,0)</f>
        <v>5.0034000000000001</v>
      </c>
      <c r="Y11" s="66">
        <f t="shared" si="12"/>
        <v>14</v>
      </c>
      <c r="Z11" s="65">
        <f>VLOOKUP($A11,'Return Data'!$B$7:$R$2292,16,0)</f>
        <v>7.2541000000000002</v>
      </c>
      <c r="AA11" s="67">
        <f t="shared" si="13"/>
        <v>8</v>
      </c>
    </row>
    <row r="12" spans="1:27" x14ac:dyDescent="0.3">
      <c r="A12" s="63" t="s">
        <v>1470</v>
      </c>
      <c r="B12" s="64">
        <f>VLOOKUP($A12,'Return Data'!$B$7:$R$2292,3,0)</f>
        <v>44616</v>
      </c>
      <c r="C12" s="65">
        <f>VLOOKUP($A12,'Return Data'!$B$7:$R$2292,4,0)</f>
        <v>3120.4978999999998</v>
      </c>
      <c r="D12" s="65">
        <f>VLOOKUP($A12,'Return Data'!$B$7:$R$2292,5,0)</f>
        <v>2.4786999999999999</v>
      </c>
      <c r="E12" s="66">
        <f t="shared" si="0"/>
        <v>22</v>
      </c>
      <c r="F12" s="65">
        <f>VLOOKUP($A12,'Return Data'!$B$7:$R$2292,6,0)</f>
        <v>2.1806999999999999</v>
      </c>
      <c r="G12" s="66">
        <f t="shared" si="1"/>
        <v>19</v>
      </c>
      <c r="H12" s="65">
        <f>VLOOKUP($A12,'Return Data'!$B$7:$R$2292,7,0)</f>
        <v>2.5783</v>
      </c>
      <c r="I12" s="66">
        <f t="shared" si="2"/>
        <v>17</v>
      </c>
      <c r="J12" s="65">
        <f>VLOOKUP($A12,'Return Data'!$B$7:$R$2292,8,0)</f>
        <v>3.1366000000000001</v>
      </c>
      <c r="K12" s="66">
        <f t="shared" si="3"/>
        <v>22</v>
      </c>
      <c r="L12" s="65">
        <f>VLOOKUP($A12,'Return Data'!$B$7:$R$2292,9,0)</f>
        <v>2.8679000000000001</v>
      </c>
      <c r="M12" s="66">
        <f t="shared" si="4"/>
        <v>22</v>
      </c>
      <c r="N12" s="65">
        <f>VLOOKUP($A12,'Return Data'!$B$7:$R$2292,10,0)</f>
        <v>2.8003999999999998</v>
      </c>
      <c r="O12" s="66">
        <f t="shared" si="5"/>
        <v>22</v>
      </c>
      <c r="P12" s="65">
        <f>VLOOKUP($A12,'Return Data'!$B$7:$R$2292,11,0)</f>
        <v>2.5678999999999998</v>
      </c>
      <c r="Q12" s="66">
        <f t="shared" si="6"/>
        <v>23</v>
      </c>
      <c r="R12" s="65">
        <f>VLOOKUP($A12,'Return Data'!$B$7:$R$2292,12,0)</f>
        <v>2.681</v>
      </c>
      <c r="S12" s="66">
        <f t="shared" si="7"/>
        <v>23</v>
      </c>
      <c r="T12" s="65">
        <f>VLOOKUP($A12,'Return Data'!$B$7:$R$2292,13,0)</f>
        <v>2.7303000000000002</v>
      </c>
      <c r="U12" s="66">
        <f t="shared" si="10"/>
        <v>24</v>
      </c>
      <c r="V12" s="65">
        <f>VLOOKUP($A12,'Return Data'!$B$7:$R$2292,17,0)</f>
        <v>3.3753000000000002</v>
      </c>
      <c r="W12" s="66">
        <f t="shared" si="11"/>
        <v>22</v>
      </c>
      <c r="X12" s="65">
        <f>VLOOKUP($A12,'Return Data'!$B$7:$R$2292,14,0)</f>
        <v>4.3636999999999997</v>
      </c>
      <c r="Y12" s="66">
        <f t="shared" si="12"/>
        <v>18</v>
      </c>
      <c r="Z12" s="65">
        <f>VLOOKUP($A12,'Return Data'!$B$7:$R$2292,16,0)</f>
        <v>6.9993999999999996</v>
      </c>
      <c r="AA12" s="67">
        <f t="shared" si="13"/>
        <v>10</v>
      </c>
    </row>
    <row r="13" spans="1:27" x14ac:dyDescent="0.3">
      <c r="A13" s="63" t="s">
        <v>1472</v>
      </c>
      <c r="B13" s="64">
        <f>VLOOKUP($A13,'Return Data'!$B$7:$R$2292,3,0)</f>
        <v>44616</v>
      </c>
      <c r="C13" s="65">
        <f>VLOOKUP($A13,'Return Data'!$B$7:$R$2292,4,0)</f>
        <v>2778.6550000000002</v>
      </c>
      <c r="D13" s="65">
        <f>VLOOKUP($A13,'Return Data'!$B$7:$R$2292,5,0)</f>
        <v>2.5695999999999999</v>
      </c>
      <c r="E13" s="66">
        <f t="shared" si="0"/>
        <v>21</v>
      </c>
      <c r="F13" s="65">
        <f>VLOOKUP($A13,'Return Data'!$B$7:$R$2292,6,0)</f>
        <v>2.5156000000000001</v>
      </c>
      <c r="G13" s="66">
        <f t="shared" si="1"/>
        <v>14</v>
      </c>
      <c r="H13" s="65">
        <f>VLOOKUP($A13,'Return Data'!$B$7:$R$2292,7,0)</f>
        <v>2.5697000000000001</v>
      </c>
      <c r="I13" s="66">
        <f t="shared" si="2"/>
        <v>19</v>
      </c>
      <c r="J13" s="65">
        <f>VLOOKUP($A13,'Return Data'!$B$7:$R$2292,8,0)</f>
        <v>3.8388</v>
      </c>
      <c r="K13" s="66">
        <f t="shared" si="3"/>
        <v>17</v>
      </c>
      <c r="L13" s="65">
        <f>VLOOKUP($A13,'Return Data'!$B$7:$R$2292,9,0)</f>
        <v>3.0609000000000002</v>
      </c>
      <c r="M13" s="66">
        <f t="shared" si="4"/>
        <v>21</v>
      </c>
      <c r="N13" s="65">
        <f>VLOOKUP($A13,'Return Data'!$B$7:$R$2292,10,0)</f>
        <v>3.2271999999999998</v>
      </c>
      <c r="O13" s="66">
        <f t="shared" si="5"/>
        <v>20</v>
      </c>
      <c r="P13" s="65">
        <f>VLOOKUP($A13,'Return Data'!$B$7:$R$2292,11,0)</f>
        <v>2.823</v>
      </c>
      <c r="Q13" s="66">
        <f t="shared" si="6"/>
        <v>22</v>
      </c>
      <c r="R13" s="65">
        <f>VLOOKUP($A13,'Return Data'!$B$7:$R$2292,12,0)</f>
        <v>2.9491999999999998</v>
      </c>
      <c r="S13" s="66">
        <f t="shared" si="7"/>
        <v>22</v>
      </c>
      <c r="T13" s="65">
        <f>VLOOKUP($A13,'Return Data'!$B$7:$R$2292,13,0)</f>
        <v>3.0373999999999999</v>
      </c>
      <c r="U13" s="66">
        <f t="shared" si="10"/>
        <v>22</v>
      </c>
      <c r="V13" s="65">
        <f>VLOOKUP($A13,'Return Data'!$B$7:$R$2292,17,0)</f>
        <v>3.6284999999999998</v>
      </c>
      <c r="W13" s="66">
        <f t="shared" si="11"/>
        <v>19</v>
      </c>
      <c r="X13" s="65">
        <f>VLOOKUP($A13,'Return Data'!$B$7:$R$2292,14,0)</f>
        <v>4.7343999999999999</v>
      </c>
      <c r="Y13" s="66">
        <f t="shared" si="12"/>
        <v>16</v>
      </c>
      <c r="Z13" s="65">
        <f>VLOOKUP($A13,'Return Data'!$B$7:$R$2292,16,0)</f>
        <v>6.7789999999999999</v>
      </c>
      <c r="AA13" s="67">
        <f t="shared" si="13"/>
        <v>13</v>
      </c>
    </row>
    <row r="14" spans="1:27" x14ac:dyDescent="0.3">
      <c r="A14" s="63" t="s">
        <v>1475</v>
      </c>
      <c r="B14" s="64">
        <f>VLOOKUP($A14,'Return Data'!$B$7:$R$2292,3,0)</f>
        <v>44616</v>
      </c>
      <c r="C14" s="65">
        <f>VLOOKUP($A14,'Return Data'!$B$7:$R$2292,4,0)</f>
        <v>33.306699999999999</v>
      </c>
      <c r="D14" s="65">
        <f>VLOOKUP($A14,'Return Data'!$B$7:$R$2292,5,0)</f>
        <v>12.277900000000001</v>
      </c>
      <c r="E14" s="66">
        <f t="shared" si="0"/>
        <v>1</v>
      </c>
      <c r="F14" s="65">
        <f>VLOOKUP($A14,'Return Data'!$B$7:$R$2292,6,0)</f>
        <v>18.5852</v>
      </c>
      <c r="G14" s="66">
        <f t="shared" si="1"/>
        <v>1</v>
      </c>
      <c r="H14" s="65">
        <f>VLOOKUP($A14,'Return Data'!$B$7:$R$2292,7,0)</f>
        <v>19.122499999999999</v>
      </c>
      <c r="I14" s="66">
        <f t="shared" si="2"/>
        <v>1</v>
      </c>
      <c r="J14" s="65">
        <f>VLOOKUP($A14,'Return Data'!$B$7:$R$2292,8,0)</f>
        <v>17.859000000000002</v>
      </c>
      <c r="K14" s="66">
        <f t="shared" si="3"/>
        <v>1</v>
      </c>
      <c r="L14" s="65">
        <f>VLOOKUP($A14,'Return Data'!$B$7:$R$2292,9,0)</f>
        <v>14.6854</v>
      </c>
      <c r="M14" s="66">
        <f t="shared" si="4"/>
        <v>1</v>
      </c>
      <c r="N14" s="65">
        <f>VLOOKUP($A14,'Return Data'!$B$7:$R$2292,10,0)</f>
        <v>17.103300000000001</v>
      </c>
      <c r="O14" s="66">
        <f t="shared" si="5"/>
        <v>1</v>
      </c>
      <c r="P14" s="65">
        <f>VLOOKUP($A14,'Return Data'!$B$7:$R$2292,11,0)</f>
        <v>15.395</v>
      </c>
      <c r="Q14" s="66">
        <f t="shared" si="6"/>
        <v>1</v>
      </c>
      <c r="R14" s="65">
        <f>VLOOKUP($A14,'Return Data'!$B$7:$R$2292,12,0)</f>
        <v>15.148999999999999</v>
      </c>
      <c r="S14" s="66">
        <f t="shared" si="7"/>
        <v>1</v>
      </c>
      <c r="T14" s="65">
        <f>VLOOKUP($A14,'Return Data'!$B$7:$R$2292,13,0)</f>
        <v>12.990600000000001</v>
      </c>
      <c r="U14" s="66">
        <f t="shared" si="10"/>
        <v>1</v>
      </c>
      <c r="V14" s="65">
        <f>VLOOKUP($A14,'Return Data'!$B$7:$R$2292,17,0)</f>
        <v>10.4832</v>
      </c>
      <c r="W14" s="66">
        <f t="shared" si="11"/>
        <v>1</v>
      </c>
      <c r="X14" s="65">
        <f>VLOOKUP($A14,'Return Data'!$B$7:$R$2292,14,0)</f>
        <v>8.5731999999999999</v>
      </c>
      <c r="Y14" s="66">
        <f t="shared" si="12"/>
        <v>1</v>
      </c>
      <c r="Z14" s="65">
        <f>VLOOKUP($A14,'Return Data'!$B$7:$R$2292,16,0)</f>
        <v>8.8442000000000007</v>
      </c>
      <c r="AA14" s="67">
        <f t="shared" si="13"/>
        <v>1</v>
      </c>
    </row>
    <row r="15" spans="1:27" x14ac:dyDescent="0.3">
      <c r="A15" s="63" t="s">
        <v>1478</v>
      </c>
      <c r="B15" s="64">
        <f>VLOOKUP($A15,'Return Data'!$B$7:$R$2292,3,0)</f>
        <v>44616</v>
      </c>
      <c r="C15" s="65">
        <f>VLOOKUP($A15,'Return Data'!$B$7:$R$2292,4,0)</f>
        <v>12.2286</v>
      </c>
      <c r="D15" s="65">
        <f>VLOOKUP($A15,'Return Data'!$B$7:$R$2292,5,0)</f>
        <v>3.5821000000000001</v>
      </c>
      <c r="E15" s="66">
        <f t="shared" si="0"/>
        <v>12</v>
      </c>
      <c r="F15" s="65">
        <f>VLOOKUP($A15,'Return Data'!$B$7:$R$2292,6,0)</f>
        <v>3.6823999999999999</v>
      </c>
      <c r="G15" s="66">
        <f t="shared" si="1"/>
        <v>3</v>
      </c>
      <c r="H15" s="65">
        <f>VLOOKUP($A15,'Return Data'!$B$7:$R$2292,7,0)</f>
        <v>3.5842000000000001</v>
      </c>
      <c r="I15" s="66">
        <f t="shared" si="2"/>
        <v>2</v>
      </c>
      <c r="J15" s="65">
        <f>VLOOKUP($A15,'Return Data'!$B$7:$R$2292,8,0)</f>
        <v>4.4634999999999998</v>
      </c>
      <c r="K15" s="66">
        <f t="shared" si="3"/>
        <v>4</v>
      </c>
      <c r="L15" s="65">
        <f>VLOOKUP($A15,'Return Data'!$B$7:$R$2292,9,0)</f>
        <v>3.6314000000000002</v>
      </c>
      <c r="M15" s="66">
        <f t="shared" si="4"/>
        <v>8</v>
      </c>
      <c r="N15" s="65">
        <f>VLOOKUP($A15,'Return Data'!$B$7:$R$2292,10,0)</f>
        <v>3.5251999999999999</v>
      </c>
      <c r="O15" s="66">
        <f t="shared" si="5"/>
        <v>11</v>
      </c>
      <c r="P15" s="65">
        <f>VLOOKUP($A15,'Return Data'!$B$7:$R$2292,11,0)</f>
        <v>3.2747999999999999</v>
      </c>
      <c r="Q15" s="66">
        <f t="shared" si="6"/>
        <v>12</v>
      </c>
      <c r="R15" s="65">
        <f>VLOOKUP($A15,'Return Data'!$B$7:$R$2292,12,0)</f>
        <v>3.4931999999999999</v>
      </c>
      <c r="S15" s="66">
        <f t="shared" si="7"/>
        <v>10</v>
      </c>
      <c r="T15" s="65">
        <f>VLOOKUP($A15,'Return Data'!$B$7:$R$2292,13,0)</f>
        <v>3.6787999999999998</v>
      </c>
      <c r="U15" s="66">
        <f t="shared" si="10"/>
        <v>8</v>
      </c>
      <c r="V15" s="65">
        <f>VLOOKUP($A15,'Return Data'!$B$7:$R$2292,17,0)</f>
        <v>4.7781000000000002</v>
      </c>
      <c r="W15" s="66">
        <f t="shared" si="11"/>
        <v>6</v>
      </c>
      <c r="X15" s="65">
        <f>VLOOKUP($A15,'Return Data'!$B$7:$R$2292,14,0)</f>
        <v>5.6729000000000003</v>
      </c>
      <c r="Y15" s="66">
        <f t="shared" si="12"/>
        <v>5</v>
      </c>
      <c r="Z15" s="65">
        <f>VLOOKUP($A15,'Return Data'!$B$7:$R$2292,16,0)</f>
        <v>6.0557999999999996</v>
      </c>
      <c r="AA15" s="67">
        <f t="shared" si="13"/>
        <v>14</v>
      </c>
    </row>
    <row r="16" spans="1:27" x14ac:dyDescent="0.3">
      <c r="A16" s="63" t="s">
        <v>1480</v>
      </c>
      <c r="B16" s="64">
        <f>VLOOKUP($A16,'Return Data'!$B$7:$R$2292,3,0)</f>
        <v>44616</v>
      </c>
      <c r="C16" s="65">
        <f>VLOOKUP($A16,'Return Data'!$B$7:$R$2292,4,0)</f>
        <v>1091.6110000000001</v>
      </c>
      <c r="D16" s="65">
        <f>VLOOKUP($A16,'Return Data'!$B$7:$R$2292,5,0)</f>
        <v>3.3975</v>
      </c>
      <c r="E16" s="66">
        <f t="shared" si="0"/>
        <v>15</v>
      </c>
      <c r="F16" s="65">
        <f>VLOOKUP($A16,'Return Data'!$B$7:$R$2292,6,0)</f>
        <v>2.7134</v>
      </c>
      <c r="G16" s="66">
        <f t="shared" si="1"/>
        <v>12</v>
      </c>
      <c r="H16" s="65">
        <f>VLOOKUP($A16,'Return Data'!$B$7:$R$2292,7,0)</f>
        <v>2.5678000000000001</v>
      </c>
      <c r="I16" s="66">
        <f t="shared" si="2"/>
        <v>20</v>
      </c>
      <c r="J16" s="65">
        <f>VLOOKUP($A16,'Return Data'!$B$7:$R$2292,8,0)</f>
        <v>4.2919999999999998</v>
      </c>
      <c r="K16" s="66">
        <f t="shared" si="3"/>
        <v>8</v>
      </c>
      <c r="L16" s="65">
        <f>VLOOKUP($A16,'Return Data'!$B$7:$R$2292,9,0)</f>
        <v>3.6057000000000001</v>
      </c>
      <c r="M16" s="66">
        <f t="shared" si="4"/>
        <v>10</v>
      </c>
      <c r="N16" s="65">
        <f>VLOOKUP($A16,'Return Data'!$B$7:$R$2292,10,0)</f>
        <v>3.5464000000000002</v>
      </c>
      <c r="O16" s="66">
        <f t="shared" si="5"/>
        <v>9</v>
      </c>
      <c r="P16" s="65">
        <f>VLOOKUP($A16,'Return Data'!$B$7:$R$2292,11,0)</f>
        <v>3.3637000000000001</v>
      </c>
      <c r="Q16" s="66">
        <f t="shared" si="6"/>
        <v>10</v>
      </c>
      <c r="R16" s="65">
        <f>VLOOKUP($A16,'Return Data'!$B$7:$R$2292,12,0)</f>
        <v>3.5219</v>
      </c>
      <c r="S16" s="66">
        <f t="shared" si="7"/>
        <v>8</v>
      </c>
      <c r="T16" s="65">
        <f>VLOOKUP($A16,'Return Data'!$B$7:$R$2292,13,0)</f>
        <v>3.6082000000000001</v>
      </c>
      <c r="U16" s="66">
        <f t="shared" si="10"/>
        <v>9</v>
      </c>
      <c r="V16" s="65"/>
      <c r="W16" s="66"/>
      <c r="X16" s="65"/>
      <c r="Y16" s="66"/>
      <c r="Z16" s="65">
        <f>VLOOKUP($A16,'Return Data'!$B$7:$R$2292,16,0)</f>
        <v>4.3170000000000002</v>
      </c>
      <c r="AA16" s="67">
        <f t="shared" si="13"/>
        <v>22</v>
      </c>
    </row>
    <row r="17" spans="1:27" x14ac:dyDescent="0.3">
      <c r="A17" s="63" t="s">
        <v>1481</v>
      </c>
      <c r="B17" s="64">
        <f>VLOOKUP($A17,'Return Data'!$B$7:$R$2292,3,0)</f>
        <v>44616</v>
      </c>
      <c r="C17" s="65">
        <f>VLOOKUP($A17,'Return Data'!$B$7:$R$2292,4,0)</f>
        <v>22.3368</v>
      </c>
      <c r="D17" s="65">
        <f>VLOOKUP($A17,'Return Data'!$B$7:$R$2292,5,0)</f>
        <v>3.5952999999999999</v>
      </c>
      <c r="E17" s="66">
        <f t="shared" si="0"/>
        <v>11</v>
      </c>
      <c r="F17" s="65">
        <f>VLOOKUP($A17,'Return Data'!$B$7:$R$2292,6,0)</f>
        <v>2.4516</v>
      </c>
      <c r="G17" s="66">
        <f t="shared" si="1"/>
        <v>15</v>
      </c>
      <c r="H17" s="65">
        <f>VLOOKUP($A17,'Return Data'!$B$7:$R$2292,7,0)</f>
        <v>3.0598000000000001</v>
      </c>
      <c r="I17" s="66">
        <f t="shared" si="2"/>
        <v>9</v>
      </c>
      <c r="J17" s="65">
        <f>VLOOKUP($A17,'Return Data'!$B$7:$R$2292,8,0)</f>
        <v>4.0682</v>
      </c>
      <c r="K17" s="66">
        <f t="shared" si="3"/>
        <v>11</v>
      </c>
      <c r="L17" s="65">
        <f>VLOOKUP($A17,'Return Data'!$B$7:$R$2292,9,0)</f>
        <v>3.6855000000000002</v>
      </c>
      <c r="M17" s="66">
        <f t="shared" si="4"/>
        <v>6</v>
      </c>
      <c r="N17" s="65">
        <f>VLOOKUP($A17,'Return Data'!$B$7:$R$2292,10,0)</f>
        <v>3.7816000000000001</v>
      </c>
      <c r="O17" s="66">
        <f t="shared" si="5"/>
        <v>5</v>
      </c>
      <c r="P17" s="65">
        <f>VLOOKUP($A17,'Return Data'!$B$7:$R$2292,11,0)</f>
        <v>3.6457000000000002</v>
      </c>
      <c r="Q17" s="66">
        <f t="shared" si="6"/>
        <v>8</v>
      </c>
      <c r="R17" s="65">
        <f>VLOOKUP($A17,'Return Data'!$B$7:$R$2292,12,0)</f>
        <v>3.8557999999999999</v>
      </c>
      <c r="S17" s="66">
        <f t="shared" si="7"/>
        <v>6</v>
      </c>
      <c r="T17" s="65">
        <f>VLOOKUP($A17,'Return Data'!$B$7:$R$2292,13,0)</f>
        <v>4.0381999999999998</v>
      </c>
      <c r="U17" s="66">
        <f t="shared" si="10"/>
        <v>5</v>
      </c>
      <c r="V17" s="65">
        <f>VLOOKUP($A17,'Return Data'!$B$7:$R$2292,17,0)</f>
        <v>4.9359000000000002</v>
      </c>
      <c r="W17" s="66">
        <f t="shared" si="11"/>
        <v>5</v>
      </c>
      <c r="X17" s="65">
        <f>VLOOKUP($A17,'Return Data'!$B$7:$R$2292,14,0)</f>
        <v>6.0694999999999997</v>
      </c>
      <c r="Y17" s="66">
        <f t="shared" si="12"/>
        <v>4</v>
      </c>
      <c r="Z17" s="65">
        <f>VLOOKUP($A17,'Return Data'!$B$7:$R$2292,16,0)</f>
        <v>7.7088000000000001</v>
      </c>
      <c r="AA17" s="67">
        <f t="shared" si="13"/>
        <v>3</v>
      </c>
    </row>
    <row r="18" spans="1:27" x14ac:dyDescent="0.3">
      <c r="A18" s="63" t="s">
        <v>1483</v>
      </c>
      <c r="B18" s="64">
        <f>VLOOKUP($A18,'Return Data'!$B$7:$R$2292,3,0)</f>
        <v>44616</v>
      </c>
      <c r="C18" s="65">
        <f>VLOOKUP($A18,'Return Data'!$B$7:$R$2292,4,0)</f>
        <v>2245.7561000000001</v>
      </c>
      <c r="D18" s="65">
        <f>VLOOKUP($A18,'Return Data'!$B$7:$R$2292,5,0)</f>
        <v>3.6166</v>
      </c>
      <c r="E18" s="66">
        <f t="shared" si="0"/>
        <v>10</v>
      </c>
      <c r="F18" s="65">
        <f>VLOOKUP($A18,'Return Data'!$B$7:$R$2292,6,0)</f>
        <v>3.1017999999999999</v>
      </c>
      <c r="G18" s="66">
        <f t="shared" si="1"/>
        <v>6</v>
      </c>
      <c r="H18" s="65">
        <f>VLOOKUP($A18,'Return Data'!$B$7:$R$2292,7,0)</f>
        <v>3.3578999999999999</v>
      </c>
      <c r="I18" s="66">
        <f t="shared" si="2"/>
        <v>7</v>
      </c>
      <c r="J18" s="65">
        <f>VLOOKUP($A18,'Return Data'!$B$7:$R$2292,8,0)</f>
        <v>3.8976999999999999</v>
      </c>
      <c r="K18" s="66">
        <f t="shared" si="3"/>
        <v>14</v>
      </c>
      <c r="L18" s="65">
        <f>VLOOKUP($A18,'Return Data'!$B$7:$R$2292,9,0)</f>
        <v>3.6674000000000002</v>
      </c>
      <c r="M18" s="66">
        <f t="shared" si="4"/>
        <v>7</v>
      </c>
      <c r="N18" s="65">
        <f>VLOOKUP($A18,'Return Data'!$B$7:$R$2292,10,0)</f>
        <v>3.3708999999999998</v>
      </c>
      <c r="O18" s="66">
        <f t="shared" si="5"/>
        <v>15</v>
      </c>
      <c r="P18" s="65">
        <f>VLOOKUP($A18,'Return Data'!$B$7:$R$2292,11,0)</f>
        <v>4.4414999999999996</v>
      </c>
      <c r="Q18" s="66">
        <f t="shared" si="6"/>
        <v>3</v>
      </c>
      <c r="R18" s="65">
        <f>VLOOKUP($A18,'Return Data'!$B$7:$R$2292,12,0)</f>
        <v>4.1174999999999997</v>
      </c>
      <c r="S18" s="66">
        <f t="shared" si="7"/>
        <v>4</v>
      </c>
      <c r="T18" s="65">
        <f>VLOOKUP($A18,'Return Data'!$B$7:$R$2292,13,0)</f>
        <v>3.8725000000000001</v>
      </c>
      <c r="U18" s="66">
        <f t="shared" si="10"/>
        <v>7</v>
      </c>
      <c r="V18" s="65">
        <f>VLOOKUP($A18,'Return Data'!$B$7:$R$2292,17,0)</f>
        <v>4.2550999999999997</v>
      </c>
      <c r="W18" s="66">
        <f t="shared" si="11"/>
        <v>11</v>
      </c>
      <c r="X18" s="65">
        <f>VLOOKUP($A18,'Return Data'!$B$7:$R$2292,14,0)</f>
        <v>5.1417000000000002</v>
      </c>
      <c r="Y18" s="66">
        <f t="shared" si="12"/>
        <v>11</v>
      </c>
      <c r="Z18" s="65">
        <f>VLOOKUP($A18,'Return Data'!$B$7:$R$2292,16,0)</f>
        <v>7.2984</v>
      </c>
      <c r="AA18" s="67">
        <f t="shared" si="13"/>
        <v>6</v>
      </c>
    </row>
    <row r="19" spans="1:27" x14ac:dyDescent="0.3">
      <c r="A19" s="63" t="s">
        <v>1486</v>
      </c>
      <c r="B19" s="64">
        <f>VLOOKUP($A19,'Return Data'!$B$7:$R$2292,3,0)</f>
        <v>44616</v>
      </c>
      <c r="C19" s="65">
        <f>VLOOKUP($A19,'Return Data'!$B$7:$R$2292,4,0)</f>
        <v>12.284700000000001</v>
      </c>
      <c r="D19" s="65">
        <f>VLOOKUP($A19,'Return Data'!$B$7:$R$2292,5,0)</f>
        <v>3.2686000000000002</v>
      </c>
      <c r="E19" s="66">
        <f t="shared" si="0"/>
        <v>17</v>
      </c>
      <c r="F19" s="65">
        <f>VLOOKUP($A19,'Return Data'!$B$7:$R$2292,6,0)</f>
        <v>2.8727999999999998</v>
      </c>
      <c r="G19" s="66">
        <f t="shared" si="1"/>
        <v>8</v>
      </c>
      <c r="H19" s="65">
        <f>VLOOKUP($A19,'Return Data'!$B$7:$R$2292,7,0)</f>
        <v>3.0154000000000001</v>
      </c>
      <c r="I19" s="66">
        <f t="shared" si="2"/>
        <v>10</v>
      </c>
      <c r="J19" s="65">
        <f>VLOOKUP($A19,'Return Data'!$B$7:$R$2292,8,0)</f>
        <v>4.4218000000000002</v>
      </c>
      <c r="K19" s="66">
        <f t="shared" si="3"/>
        <v>6</v>
      </c>
      <c r="L19" s="65">
        <f>VLOOKUP($A19,'Return Data'!$B$7:$R$2292,9,0)</f>
        <v>3.5377000000000001</v>
      </c>
      <c r="M19" s="66">
        <f t="shared" si="4"/>
        <v>12</v>
      </c>
      <c r="N19" s="65">
        <f>VLOOKUP($A19,'Return Data'!$B$7:$R$2292,10,0)</f>
        <v>3.5287000000000002</v>
      </c>
      <c r="O19" s="66">
        <f t="shared" si="5"/>
        <v>10</v>
      </c>
      <c r="P19" s="65">
        <f>VLOOKUP($A19,'Return Data'!$B$7:$R$2292,11,0)</f>
        <v>3.2463000000000002</v>
      </c>
      <c r="Q19" s="66">
        <f t="shared" si="6"/>
        <v>13</v>
      </c>
      <c r="R19" s="65">
        <f>VLOOKUP($A19,'Return Data'!$B$7:$R$2292,12,0)</f>
        <v>3.3658000000000001</v>
      </c>
      <c r="S19" s="66">
        <f t="shared" si="7"/>
        <v>13</v>
      </c>
      <c r="T19" s="65">
        <f>VLOOKUP($A19,'Return Data'!$B$7:$R$2292,13,0)</f>
        <v>3.4535999999999998</v>
      </c>
      <c r="U19" s="66">
        <f t="shared" si="10"/>
        <v>12</v>
      </c>
      <c r="V19" s="65">
        <f>VLOOKUP($A19,'Return Data'!$B$7:$R$2292,17,0)</f>
        <v>4.2426000000000004</v>
      </c>
      <c r="W19" s="66">
        <f t="shared" si="11"/>
        <v>13</v>
      </c>
      <c r="X19" s="65">
        <f>VLOOKUP($A19,'Return Data'!$B$7:$R$2292,14,0)</f>
        <v>5.3909000000000002</v>
      </c>
      <c r="Y19" s="66">
        <f t="shared" si="12"/>
        <v>7</v>
      </c>
      <c r="Z19" s="65">
        <f>VLOOKUP($A19,'Return Data'!$B$7:$R$2292,16,0)</f>
        <v>5.8685</v>
      </c>
      <c r="AA19" s="67">
        <f t="shared" si="13"/>
        <v>16</v>
      </c>
    </row>
    <row r="20" spans="1:27" x14ac:dyDescent="0.3">
      <c r="A20" s="63" t="s">
        <v>1489</v>
      </c>
      <c r="B20" s="64">
        <f>VLOOKUP($A20,'Return Data'!$B$7:$R$2292,3,0)</f>
        <v>44616</v>
      </c>
      <c r="C20" s="65">
        <f>VLOOKUP($A20,'Return Data'!$B$7:$R$2292,4,0)</f>
        <v>2190.2791000000002</v>
      </c>
      <c r="D20" s="65">
        <f>VLOOKUP($A20,'Return Data'!$B$7:$R$2292,5,0)</f>
        <v>3.3864999999999998</v>
      </c>
      <c r="E20" s="66">
        <f t="shared" si="0"/>
        <v>16</v>
      </c>
      <c r="F20" s="65">
        <f>VLOOKUP($A20,'Return Data'!$B$7:$R$2292,6,0)</f>
        <v>3.2254</v>
      </c>
      <c r="G20" s="66">
        <f t="shared" si="1"/>
        <v>4</v>
      </c>
      <c r="H20" s="65">
        <f>VLOOKUP($A20,'Return Data'!$B$7:$R$2292,7,0)</f>
        <v>3.3653</v>
      </c>
      <c r="I20" s="66">
        <f t="shared" si="2"/>
        <v>6</v>
      </c>
      <c r="J20" s="65">
        <f>VLOOKUP($A20,'Return Data'!$B$7:$R$2292,8,0)</f>
        <v>4.2446000000000002</v>
      </c>
      <c r="K20" s="66">
        <f t="shared" si="3"/>
        <v>10</v>
      </c>
      <c r="L20" s="65">
        <f>VLOOKUP($A20,'Return Data'!$B$7:$R$2292,9,0)</f>
        <v>3.5265</v>
      </c>
      <c r="M20" s="66">
        <f t="shared" si="4"/>
        <v>13</v>
      </c>
      <c r="N20" s="65">
        <f>VLOOKUP($A20,'Return Data'!$B$7:$R$2292,10,0)</f>
        <v>3.3086000000000002</v>
      </c>
      <c r="O20" s="66">
        <f t="shared" si="5"/>
        <v>17</v>
      </c>
      <c r="P20" s="65">
        <f>VLOOKUP($A20,'Return Data'!$B$7:$R$2292,11,0)</f>
        <v>2.9628999999999999</v>
      </c>
      <c r="Q20" s="66">
        <f t="shared" si="6"/>
        <v>21</v>
      </c>
      <c r="R20" s="65">
        <f>VLOOKUP($A20,'Return Data'!$B$7:$R$2292,12,0)</f>
        <v>3.0985</v>
      </c>
      <c r="S20" s="66">
        <f t="shared" si="7"/>
        <v>21</v>
      </c>
      <c r="T20" s="65">
        <f>VLOOKUP($A20,'Return Data'!$B$7:$R$2292,13,0)</f>
        <v>3.1796000000000002</v>
      </c>
      <c r="U20" s="66">
        <f t="shared" si="10"/>
        <v>21</v>
      </c>
      <c r="V20" s="65">
        <f>VLOOKUP($A20,'Return Data'!$B$7:$R$2292,17,0)</f>
        <v>3.8855</v>
      </c>
      <c r="W20" s="66">
        <f t="shared" si="11"/>
        <v>16</v>
      </c>
      <c r="X20" s="65">
        <f>VLOOKUP($A20,'Return Data'!$B$7:$R$2292,14,0)</f>
        <v>5.0168999999999997</v>
      </c>
      <c r="Y20" s="66">
        <f t="shared" si="12"/>
        <v>13</v>
      </c>
      <c r="Z20" s="65">
        <f>VLOOKUP($A20,'Return Data'!$B$7:$R$2292,16,0)</f>
        <v>7.2769000000000004</v>
      </c>
      <c r="AA20" s="67">
        <f t="shared" si="13"/>
        <v>7</v>
      </c>
    </row>
    <row r="21" spans="1:27" x14ac:dyDescent="0.3">
      <c r="A21" s="63" t="s">
        <v>1493</v>
      </c>
      <c r="B21" s="64">
        <f>VLOOKUP($A21,'Return Data'!$B$7:$R$2292,3,0)</f>
        <v>44616</v>
      </c>
      <c r="C21" s="65">
        <f>VLOOKUP($A21,'Return Data'!$B$7:$R$2292,4,0)</f>
        <v>34.750700000000002</v>
      </c>
      <c r="D21" s="65">
        <f>VLOOKUP($A21,'Return Data'!$B$7:$R$2292,5,0)</f>
        <v>4.2018000000000004</v>
      </c>
      <c r="E21" s="66">
        <f t="shared" si="0"/>
        <v>6</v>
      </c>
      <c r="F21" s="65">
        <f>VLOOKUP($A21,'Return Data'!$B$7:$R$2292,6,0)</f>
        <v>2.101</v>
      </c>
      <c r="G21" s="66">
        <f t="shared" si="1"/>
        <v>20</v>
      </c>
      <c r="H21" s="65">
        <f>VLOOKUP($A21,'Return Data'!$B$7:$R$2292,7,0)</f>
        <v>2.7473000000000001</v>
      </c>
      <c r="I21" s="66">
        <f t="shared" si="2"/>
        <v>15</v>
      </c>
      <c r="J21" s="65">
        <f>VLOOKUP($A21,'Return Data'!$B$7:$R$2292,8,0)</f>
        <v>3.8769999999999998</v>
      </c>
      <c r="K21" s="66">
        <f t="shared" si="3"/>
        <v>15</v>
      </c>
      <c r="L21" s="65">
        <f>VLOOKUP($A21,'Return Data'!$B$7:$R$2292,9,0)</f>
        <v>3.4525000000000001</v>
      </c>
      <c r="M21" s="66">
        <f t="shared" si="4"/>
        <v>15</v>
      </c>
      <c r="N21" s="65">
        <f>VLOOKUP($A21,'Return Data'!$B$7:$R$2292,10,0)</f>
        <v>3.5640999999999998</v>
      </c>
      <c r="O21" s="66">
        <f t="shared" si="5"/>
        <v>8</v>
      </c>
      <c r="P21" s="65">
        <f>VLOOKUP($A21,'Return Data'!$B$7:$R$2292,11,0)</f>
        <v>3.1901000000000002</v>
      </c>
      <c r="Q21" s="66">
        <f t="shared" si="6"/>
        <v>14</v>
      </c>
      <c r="R21" s="65">
        <f>VLOOKUP($A21,'Return Data'!$B$7:$R$2292,12,0)</f>
        <v>3.3357999999999999</v>
      </c>
      <c r="S21" s="66">
        <f t="shared" si="7"/>
        <v>15</v>
      </c>
      <c r="T21" s="65">
        <f>VLOOKUP($A21,'Return Data'!$B$7:$R$2292,13,0)</f>
        <v>3.4201000000000001</v>
      </c>
      <c r="U21" s="66">
        <f t="shared" si="10"/>
        <v>14</v>
      </c>
      <c r="V21" s="65">
        <f>VLOOKUP($A21,'Return Data'!$B$7:$R$2292,17,0)</f>
        <v>4.3247999999999998</v>
      </c>
      <c r="W21" s="66">
        <f t="shared" si="11"/>
        <v>8</v>
      </c>
      <c r="X21" s="65">
        <f>VLOOKUP($A21,'Return Data'!$B$7:$R$2292,14,0)</f>
        <v>5.3826000000000001</v>
      </c>
      <c r="Y21" s="66">
        <f t="shared" si="12"/>
        <v>8</v>
      </c>
      <c r="Z21" s="65">
        <f>VLOOKUP($A21,'Return Data'!$B$7:$R$2292,16,0)</f>
        <v>7.3574999999999999</v>
      </c>
      <c r="AA21" s="67">
        <f t="shared" si="13"/>
        <v>5</v>
      </c>
    </row>
    <row r="22" spans="1:27" x14ac:dyDescent="0.3">
      <c r="A22" s="63" t="s">
        <v>1495</v>
      </c>
      <c r="B22" s="64">
        <f>VLOOKUP($A22,'Return Data'!$B$7:$R$2292,3,0)</f>
        <v>44616</v>
      </c>
      <c r="C22" s="65">
        <f>VLOOKUP($A22,'Return Data'!$B$7:$R$2292,4,0)</f>
        <v>35.290599999999998</v>
      </c>
      <c r="D22" s="65">
        <f>VLOOKUP($A22,'Return Data'!$B$7:$R$2292,5,0)</f>
        <v>4.3444000000000003</v>
      </c>
      <c r="E22" s="66">
        <f t="shared" si="0"/>
        <v>4</v>
      </c>
      <c r="F22" s="65">
        <f>VLOOKUP($A22,'Return Data'!$B$7:$R$2292,6,0)</f>
        <v>4.4489999999999998</v>
      </c>
      <c r="G22" s="66">
        <f t="shared" si="1"/>
        <v>2</v>
      </c>
      <c r="H22" s="65">
        <f>VLOOKUP($A22,'Return Data'!$B$7:$R$2292,7,0)</f>
        <v>3.4005000000000001</v>
      </c>
      <c r="I22" s="66">
        <f t="shared" si="2"/>
        <v>4</v>
      </c>
      <c r="J22" s="65">
        <f>VLOOKUP($A22,'Return Data'!$B$7:$R$2292,8,0)</f>
        <v>4.6032000000000002</v>
      </c>
      <c r="K22" s="66">
        <f t="shared" si="3"/>
        <v>3</v>
      </c>
      <c r="L22" s="65">
        <f>VLOOKUP($A22,'Return Data'!$B$7:$R$2292,9,0)</f>
        <v>3.6882000000000001</v>
      </c>
      <c r="M22" s="66">
        <f t="shared" si="4"/>
        <v>5</v>
      </c>
      <c r="N22" s="65">
        <f>VLOOKUP($A22,'Return Data'!$B$7:$R$2292,10,0)</f>
        <v>3.5949</v>
      </c>
      <c r="O22" s="66">
        <f t="shared" si="5"/>
        <v>7</v>
      </c>
      <c r="P22" s="65">
        <f>VLOOKUP($A22,'Return Data'!$B$7:$R$2292,11,0)</f>
        <v>3.3355999999999999</v>
      </c>
      <c r="Q22" s="66">
        <f t="shared" si="6"/>
        <v>11</v>
      </c>
      <c r="R22" s="65">
        <f>VLOOKUP($A22,'Return Data'!$B$7:$R$2292,12,0)</f>
        <v>3.4293</v>
      </c>
      <c r="S22" s="66">
        <f t="shared" si="7"/>
        <v>12</v>
      </c>
      <c r="T22" s="65">
        <f>VLOOKUP($A22,'Return Data'!$B$7:$R$2292,13,0)</f>
        <v>3.4830000000000001</v>
      </c>
      <c r="U22" s="66">
        <f t="shared" si="10"/>
        <v>11</v>
      </c>
      <c r="V22" s="65">
        <f>VLOOKUP($A22,'Return Data'!$B$7:$R$2292,17,0)</f>
        <v>4.2679</v>
      </c>
      <c r="W22" s="66">
        <f t="shared" si="11"/>
        <v>10</v>
      </c>
      <c r="X22" s="65">
        <f>VLOOKUP($A22,'Return Data'!$B$7:$R$2292,14,0)</f>
        <v>5.2584</v>
      </c>
      <c r="Y22" s="66">
        <f t="shared" si="12"/>
        <v>10</v>
      </c>
      <c r="Z22" s="65">
        <f>VLOOKUP($A22,'Return Data'!$B$7:$R$2292,16,0)</f>
        <v>3.8264</v>
      </c>
      <c r="AA22" s="67">
        <f t="shared" si="13"/>
        <v>25</v>
      </c>
    </row>
    <row r="23" spans="1:27" x14ac:dyDescent="0.3">
      <c r="A23" s="63" t="s">
        <v>1498</v>
      </c>
      <c r="B23" s="64">
        <f>VLOOKUP($A23,'Return Data'!$B$7:$R$2292,3,0)</f>
        <v>44616</v>
      </c>
      <c r="C23" s="65">
        <f>VLOOKUP($A23,'Return Data'!$B$7:$R$2292,4,0)</f>
        <v>1086.6242</v>
      </c>
      <c r="D23" s="65">
        <f>VLOOKUP($A23,'Return Data'!$B$7:$R$2292,5,0)</f>
        <v>-1.5384</v>
      </c>
      <c r="E23" s="66">
        <f t="shared" si="0"/>
        <v>26</v>
      </c>
      <c r="F23" s="65">
        <f>VLOOKUP($A23,'Return Data'!$B$7:$R$2292,6,0)</f>
        <v>-0.1646</v>
      </c>
      <c r="G23" s="66">
        <f t="shared" si="1"/>
        <v>26</v>
      </c>
      <c r="H23" s="65">
        <f>VLOOKUP($A23,'Return Data'!$B$7:$R$2292,7,0)</f>
        <v>1.5379</v>
      </c>
      <c r="I23" s="66">
        <f t="shared" si="2"/>
        <v>26</v>
      </c>
      <c r="J23" s="65">
        <f>VLOOKUP($A23,'Return Data'!$B$7:$R$2292,8,0)</f>
        <v>2.5106000000000002</v>
      </c>
      <c r="K23" s="66">
        <f t="shared" si="3"/>
        <v>26</v>
      </c>
      <c r="L23" s="65">
        <f>VLOOKUP($A23,'Return Data'!$B$7:$R$2292,9,0)</f>
        <v>3.6109</v>
      </c>
      <c r="M23" s="66">
        <f t="shared" si="4"/>
        <v>9</v>
      </c>
      <c r="N23" s="65">
        <f>VLOOKUP($A23,'Return Data'!$B$7:$R$2292,10,0)</f>
        <v>3.0581999999999998</v>
      </c>
      <c r="O23" s="66">
        <f t="shared" si="5"/>
        <v>21</v>
      </c>
      <c r="P23" s="65">
        <f>VLOOKUP($A23,'Return Data'!$B$7:$R$2292,11,0)</f>
        <v>3.0981000000000001</v>
      </c>
      <c r="Q23" s="66">
        <f t="shared" si="6"/>
        <v>19</v>
      </c>
      <c r="R23" s="65">
        <f>VLOOKUP($A23,'Return Data'!$B$7:$R$2292,12,0)</f>
        <v>3.1981000000000002</v>
      </c>
      <c r="S23" s="66">
        <f t="shared" si="7"/>
        <v>19</v>
      </c>
      <c r="T23" s="65">
        <f>VLOOKUP($A23,'Return Data'!$B$7:$R$2292,13,0)</f>
        <v>3.2155999999999998</v>
      </c>
      <c r="U23" s="66">
        <f t="shared" si="10"/>
        <v>20</v>
      </c>
      <c r="V23" s="65">
        <f>VLOOKUP($A23,'Return Data'!$B$7:$R$2292,17,0)</f>
        <v>3.5074000000000001</v>
      </c>
      <c r="W23" s="66">
        <f t="shared" si="11"/>
        <v>21</v>
      </c>
      <c r="X23" s="65"/>
      <c r="Y23" s="66"/>
      <c r="Z23" s="65">
        <f>VLOOKUP($A23,'Return Data'!$B$7:$R$2292,16,0)</f>
        <v>3.7671000000000001</v>
      </c>
      <c r="AA23" s="67">
        <f t="shared" si="13"/>
        <v>26</v>
      </c>
    </row>
    <row r="24" spans="1:27" x14ac:dyDescent="0.3">
      <c r="A24" s="63" t="s">
        <v>1500</v>
      </c>
      <c r="B24" s="64">
        <f>VLOOKUP($A24,'Return Data'!$B$7:$R$2292,3,0)</f>
        <v>44616</v>
      </c>
      <c r="C24" s="65">
        <f>VLOOKUP($A24,'Return Data'!$B$7:$R$2292,4,0)</f>
        <v>1113.7991999999999</v>
      </c>
      <c r="D24" s="65">
        <f>VLOOKUP($A24,'Return Data'!$B$7:$R$2292,5,0)</f>
        <v>2.3759999999999999</v>
      </c>
      <c r="E24" s="66">
        <f t="shared" si="0"/>
        <v>24</v>
      </c>
      <c r="F24" s="65">
        <f>VLOOKUP($A24,'Return Data'!$B$7:$R$2292,6,0)</f>
        <v>2.8243999999999998</v>
      </c>
      <c r="G24" s="66">
        <f t="shared" si="1"/>
        <v>9</v>
      </c>
      <c r="H24" s="65">
        <f>VLOOKUP($A24,'Return Data'!$B$7:$R$2292,7,0)</f>
        <v>2.9899</v>
      </c>
      <c r="I24" s="66">
        <f t="shared" si="2"/>
        <v>12</v>
      </c>
      <c r="J24" s="65">
        <f>VLOOKUP($A24,'Return Data'!$B$7:$R$2292,8,0)</f>
        <v>3.7159</v>
      </c>
      <c r="K24" s="66">
        <f t="shared" si="3"/>
        <v>19</v>
      </c>
      <c r="L24" s="65">
        <f>VLOOKUP($A24,'Return Data'!$B$7:$R$2292,9,0)</f>
        <v>3.4445000000000001</v>
      </c>
      <c r="M24" s="66">
        <f t="shared" si="4"/>
        <v>17</v>
      </c>
      <c r="N24" s="65">
        <f>VLOOKUP($A24,'Return Data'!$B$7:$R$2292,10,0)</f>
        <v>3.3874</v>
      </c>
      <c r="O24" s="66">
        <f t="shared" si="5"/>
        <v>14</v>
      </c>
      <c r="P24" s="65">
        <f>VLOOKUP($A24,'Return Data'!$B$7:$R$2292,11,0)</f>
        <v>3.1402999999999999</v>
      </c>
      <c r="Q24" s="66">
        <f t="shared" si="6"/>
        <v>16</v>
      </c>
      <c r="R24" s="65">
        <f>VLOOKUP($A24,'Return Data'!$B$7:$R$2292,12,0)</f>
        <v>3.3412000000000002</v>
      </c>
      <c r="S24" s="66">
        <f t="shared" si="7"/>
        <v>14</v>
      </c>
      <c r="T24" s="65">
        <f>VLOOKUP($A24,'Return Data'!$B$7:$R$2292,13,0)</f>
        <v>3.4379</v>
      </c>
      <c r="U24" s="66">
        <f t="shared" si="10"/>
        <v>13</v>
      </c>
      <c r="V24" s="65">
        <f>VLOOKUP($A24,'Return Data'!$B$7:$R$2292,17,0)</f>
        <v>4.3244999999999996</v>
      </c>
      <c r="W24" s="66">
        <f t="shared" si="11"/>
        <v>9</v>
      </c>
      <c r="X24" s="65"/>
      <c r="Y24" s="66"/>
      <c r="Z24" s="65">
        <f>VLOOKUP($A24,'Return Data'!$B$7:$R$2292,16,0)</f>
        <v>4.6749000000000001</v>
      </c>
      <c r="AA24" s="67">
        <f t="shared" si="13"/>
        <v>21</v>
      </c>
    </row>
    <row r="25" spans="1:27" x14ac:dyDescent="0.3">
      <c r="A25" s="63" t="s">
        <v>1502</v>
      </c>
      <c r="B25" s="64">
        <f>VLOOKUP($A25,'Return Data'!$B$7:$R$2292,3,0)</f>
        <v>44616</v>
      </c>
      <c r="C25" s="65">
        <f>VLOOKUP($A25,'Return Data'!$B$7:$R$2292,4,0)</f>
        <v>13.837300000000001</v>
      </c>
      <c r="D25" s="65">
        <f>VLOOKUP($A25,'Return Data'!$B$7:$R$2292,5,0)</f>
        <v>3.4295</v>
      </c>
      <c r="E25" s="66">
        <f t="shared" si="0"/>
        <v>14</v>
      </c>
      <c r="F25" s="65">
        <f>VLOOKUP($A25,'Return Data'!$B$7:$R$2292,6,0)</f>
        <v>2.8142999999999998</v>
      </c>
      <c r="G25" s="66">
        <f t="shared" si="1"/>
        <v>10</v>
      </c>
      <c r="H25" s="65">
        <f>VLOOKUP($A25,'Return Data'!$B$7:$R$2292,7,0)</f>
        <v>2.5259999999999998</v>
      </c>
      <c r="I25" s="66">
        <f t="shared" si="2"/>
        <v>21</v>
      </c>
      <c r="J25" s="65">
        <f>VLOOKUP($A25,'Return Data'!$B$7:$R$2292,8,0)</f>
        <v>3.1692</v>
      </c>
      <c r="K25" s="66">
        <f t="shared" si="3"/>
        <v>21</v>
      </c>
      <c r="L25" s="65">
        <f>VLOOKUP($A25,'Return Data'!$B$7:$R$2292,9,0)</f>
        <v>2.7976000000000001</v>
      </c>
      <c r="M25" s="66">
        <f t="shared" si="4"/>
        <v>23</v>
      </c>
      <c r="N25" s="65">
        <f>VLOOKUP($A25,'Return Data'!$B$7:$R$2292,10,0)</f>
        <v>2.5276000000000001</v>
      </c>
      <c r="O25" s="66">
        <f t="shared" si="5"/>
        <v>25</v>
      </c>
      <c r="P25" s="65">
        <f>VLOOKUP($A25,'Return Data'!$B$7:$R$2292,11,0)</f>
        <v>2.3690000000000002</v>
      </c>
      <c r="Q25" s="66">
        <f t="shared" si="6"/>
        <v>25</v>
      </c>
      <c r="R25" s="65">
        <f>VLOOKUP($A25,'Return Data'!$B$7:$R$2292,12,0)</f>
        <v>2.4561000000000002</v>
      </c>
      <c r="S25" s="66">
        <f t="shared" si="7"/>
        <v>25</v>
      </c>
      <c r="T25" s="65">
        <f>VLOOKUP($A25,'Return Data'!$B$7:$R$2292,13,0)</f>
        <v>2.4598</v>
      </c>
      <c r="U25" s="66">
        <f t="shared" si="10"/>
        <v>25</v>
      </c>
      <c r="V25" s="65">
        <f>VLOOKUP($A25,'Return Data'!$B$7:$R$2292,17,0)</f>
        <v>3.1717</v>
      </c>
      <c r="W25" s="66">
        <f t="shared" si="11"/>
        <v>23</v>
      </c>
      <c r="X25" s="65">
        <f>VLOOKUP($A25,'Return Data'!$B$7:$R$2292,14,0)</f>
        <v>4.0777999999999999</v>
      </c>
      <c r="Y25" s="66">
        <f t="shared" si="12"/>
        <v>21</v>
      </c>
      <c r="Z25" s="65">
        <f>VLOOKUP($A25,'Return Data'!$B$7:$R$2292,16,0)</f>
        <v>3.9070999999999998</v>
      </c>
      <c r="AA25" s="67">
        <f t="shared" si="13"/>
        <v>24</v>
      </c>
    </row>
    <row r="26" spans="1:27" x14ac:dyDescent="0.3">
      <c r="A26" s="63" t="s">
        <v>1969</v>
      </c>
      <c r="B26" s="64">
        <f>VLOOKUP($A26,'Return Data'!$B$7:$R$2292,3,0)</f>
        <v>44616</v>
      </c>
      <c r="C26" s="65">
        <f>VLOOKUP($A26,'Return Data'!$B$7:$R$2292,4,0)</f>
        <v>2236.0027</v>
      </c>
      <c r="D26" s="65">
        <f>VLOOKUP($A26,'Return Data'!$B$7:$R$2292,5,0)</f>
        <v>1.6095999999999999</v>
      </c>
      <c r="E26" s="66">
        <f t="shared" si="0"/>
        <v>25</v>
      </c>
      <c r="F26" s="65">
        <f>VLOOKUP($A26,'Return Data'!$B$7:$R$2292,6,0)</f>
        <v>1.238</v>
      </c>
      <c r="G26" s="66">
        <f t="shared" si="1"/>
        <v>24</v>
      </c>
      <c r="H26" s="65">
        <f>VLOOKUP($A26,'Return Data'!$B$7:$R$2292,7,0)</f>
        <v>1.9182999999999999</v>
      </c>
      <c r="I26" s="66">
        <f t="shared" si="2"/>
        <v>25</v>
      </c>
      <c r="J26" s="65">
        <f>VLOOKUP($A26,'Return Data'!$B$7:$R$2292,8,0)</f>
        <v>2.5768</v>
      </c>
      <c r="K26" s="66">
        <f t="shared" si="3"/>
        <v>24</v>
      </c>
      <c r="L26" s="65">
        <f>VLOOKUP($A26,'Return Data'!$B$7:$R$2292,9,0)</f>
        <v>2.2942</v>
      </c>
      <c r="M26" s="66">
        <f t="shared" si="4"/>
        <v>26</v>
      </c>
      <c r="N26" s="65">
        <f>VLOOKUP($A26,'Return Data'!$B$7:$R$2292,10,0)</f>
        <v>2.4405999999999999</v>
      </c>
      <c r="O26" s="66">
        <f t="shared" si="5"/>
        <v>26</v>
      </c>
      <c r="P26" s="65">
        <f>VLOOKUP($A26,'Return Data'!$B$7:$R$2292,11,0)</f>
        <v>2.0831</v>
      </c>
      <c r="Q26" s="66">
        <f t="shared" si="6"/>
        <v>26</v>
      </c>
      <c r="R26" s="65">
        <f>VLOOKUP($A26,'Return Data'!$B$7:$R$2292,12,0)</f>
        <v>2.1377000000000002</v>
      </c>
      <c r="S26" s="66">
        <f t="shared" si="7"/>
        <v>26</v>
      </c>
      <c r="T26" s="65">
        <f>VLOOKUP($A26,'Return Data'!$B$7:$R$2292,13,0)</f>
        <v>2.1381999999999999</v>
      </c>
      <c r="U26" s="66">
        <f t="shared" si="10"/>
        <v>26</v>
      </c>
      <c r="V26" s="65">
        <f>VLOOKUP($A26,'Return Data'!$B$7:$R$2292,17,0)</f>
        <v>2.6568000000000001</v>
      </c>
      <c r="W26" s="66">
        <f t="shared" si="11"/>
        <v>25</v>
      </c>
      <c r="X26" s="65">
        <f>VLOOKUP($A26,'Return Data'!$B$7:$R$2292,14,0)</f>
        <v>3.7684000000000002</v>
      </c>
      <c r="Y26" s="66">
        <f t="shared" si="12"/>
        <v>22</v>
      </c>
      <c r="Z26" s="65">
        <f>VLOOKUP($A26,'Return Data'!$B$7:$R$2292,16,0)</f>
        <v>6.9226000000000001</v>
      </c>
      <c r="AA26" s="67">
        <f t="shared" si="13"/>
        <v>11</v>
      </c>
    </row>
    <row r="27" spans="1:27" x14ac:dyDescent="0.3">
      <c r="A27" s="63" t="s">
        <v>1503</v>
      </c>
      <c r="B27" s="64">
        <f>VLOOKUP($A27,'Return Data'!$B$7:$R$2292,3,0)</f>
        <v>44616</v>
      </c>
      <c r="C27" s="65">
        <f>VLOOKUP($A27,'Return Data'!$B$7:$R$2292,4,0)</f>
        <v>3267.7121000000002</v>
      </c>
      <c r="D27" s="65">
        <f>VLOOKUP($A27,'Return Data'!$B$7:$R$2292,5,0)</f>
        <v>3.4496000000000002</v>
      </c>
      <c r="E27" s="66">
        <f t="shared" si="0"/>
        <v>13</v>
      </c>
      <c r="F27" s="65">
        <f>VLOOKUP($A27,'Return Data'!$B$7:$R$2292,6,0)</f>
        <v>0.87880000000000003</v>
      </c>
      <c r="G27" s="66">
        <f t="shared" si="1"/>
        <v>25</v>
      </c>
      <c r="H27" s="65">
        <f>VLOOKUP($A27,'Return Data'!$B$7:$R$2292,7,0)</f>
        <v>2.5727000000000002</v>
      </c>
      <c r="I27" s="66">
        <f t="shared" si="2"/>
        <v>18</v>
      </c>
      <c r="J27" s="65">
        <f>VLOOKUP($A27,'Return Data'!$B$7:$R$2292,8,0)</f>
        <v>3.9428000000000001</v>
      </c>
      <c r="K27" s="66">
        <f t="shared" si="3"/>
        <v>12</v>
      </c>
      <c r="L27" s="65">
        <f>VLOOKUP($A27,'Return Data'!$B$7:$R$2292,9,0)</f>
        <v>3.5396000000000001</v>
      </c>
      <c r="M27" s="66">
        <f t="shared" si="4"/>
        <v>11</v>
      </c>
      <c r="N27" s="65">
        <f>VLOOKUP($A27,'Return Data'!$B$7:$R$2292,10,0)</f>
        <v>4.1505000000000001</v>
      </c>
      <c r="O27" s="66">
        <f t="shared" si="5"/>
        <v>2</v>
      </c>
      <c r="P27" s="65">
        <f>VLOOKUP($A27,'Return Data'!$B$7:$R$2292,11,0)</f>
        <v>3.7907999999999999</v>
      </c>
      <c r="Q27" s="66">
        <f t="shared" si="6"/>
        <v>5</v>
      </c>
      <c r="R27" s="65">
        <f>VLOOKUP($A27,'Return Data'!$B$7:$R$2292,12,0)</f>
        <v>8.7100000000000009</v>
      </c>
      <c r="S27" s="66">
        <f t="shared" si="7"/>
        <v>2</v>
      </c>
      <c r="T27" s="65">
        <f>VLOOKUP($A27,'Return Data'!$B$7:$R$2292,13,0)</f>
        <v>7.9386999999999999</v>
      </c>
      <c r="U27" s="66">
        <f t="shared" si="10"/>
        <v>2</v>
      </c>
      <c r="V27" s="65">
        <f>VLOOKUP($A27,'Return Data'!$B$7:$R$2292,17,0)</f>
        <v>5.9870000000000001</v>
      </c>
      <c r="W27" s="66">
        <f t="shared" si="11"/>
        <v>2</v>
      </c>
      <c r="X27" s="65">
        <f>VLOOKUP($A27,'Return Data'!$B$7:$R$2292,14,0)</f>
        <v>4.2739000000000003</v>
      </c>
      <c r="Y27" s="66">
        <f t="shared" si="12"/>
        <v>19</v>
      </c>
      <c r="Z27" s="65">
        <f>VLOOKUP($A27,'Return Data'!$B$7:$R$2292,16,0)</f>
        <v>6.0269000000000004</v>
      </c>
      <c r="AA27" s="67">
        <f t="shared" si="13"/>
        <v>15</v>
      </c>
    </row>
    <row r="28" spans="1:27" x14ac:dyDescent="0.3">
      <c r="A28" s="63" t="s">
        <v>2037</v>
      </c>
      <c r="B28" s="64">
        <f>VLOOKUP($A28,'Return Data'!$B$7:$R$2292,3,0)</f>
        <v>44616</v>
      </c>
      <c r="C28" s="65">
        <f>VLOOKUP($A28,'Return Data'!$B$7:$R$2292,4,0)</f>
        <v>27.866900000000001</v>
      </c>
      <c r="D28" s="65">
        <f>VLOOKUP($A28,'Return Data'!$B$7:$R$2292,5,0)</f>
        <v>4.0608000000000004</v>
      </c>
      <c r="E28" s="66">
        <f t="shared" si="0"/>
        <v>7</v>
      </c>
      <c r="F28" s="65">
        <f>VLOOKUP($A28,'Return Data'!$B$7:$R$2292,6,0)</f>
        <v>3.1442999999999999</v>
      </c>
      <c r="G28" s="66">
        <f t="shared" si="1"/>
        <v>5</v>
      </c>
      <c r="H28" s="65">
        <f>VLOOKUP($A28,'Return Data'!$B$7:$R$2292,7,0)</f>
        <v>2.827</v>
      </c>
      <c r="I28" s="66">
        <f t="shared" si="2"/>
        <v>14</v>
      </c>
      <c r="J28" s="65">
        <f>VLOOKUP($A28,'Return Data'!$B$7:$R$2292,8,0)</f>
        <v>4.2544000000000004</v>
      </c>
      <c r="K28" s="66">
        <f t="shared" si="3"/>
        <v>9</v>
      </c>
      <c r="L28" s="65">
        <f>VLOOKUP($A28,'Return Data'!$B$7:$R$2292,9,0)</f>
        <v>3.4451000000000001</v>
      </c>
      <c r="M28" s="66">
        <f t="shared" si="4"/>
        <v>16</v>
      </c>
      <c r="N28" s="65">
        <f>VLOOKUP($A28,'Return Data'!$B$7:$R$2292,10,0)</f>
        <v>3.3624999999999998</v>
      </c>
      <c r="O28" s="66">
        <f t="shared" si="5"/>
        <v>16</v>
      </c>
      <c r="P28" s="65">
        <f>VLOOKUP($A28,'Return Data'!$B$7:$R$2292,11,0)</f>
        <v>3.1015999999999999</v>
      </c>
      <c r="Q28" s="66">
        <f t="shared" si="6"/>
        <v>18</v>
      </c>
      <c r="R28" s="65">
        <f>VLOOKUP($A28,'Return Data'!$B$7:$R$2292,12,0)</f>
        <v>3.2704</v>
      </c>
      <c r="S28" s="66">
        <f t="shared" si="7"/>
        <v>16</v>
      </c>
      <c r="T28" s="65">
        <f>VLOOKUP($A28,'Return Data'!$B$7:$R$2292,13,0)</f>
        <v>3.3431999999999999</v>
      </c>
      <c r="U28" s="66">
        <f t="shared" si="10"/>
        <v>15</v>
      </c>
      <c r="V28" s="65">
        <f>VLOOKUP($A28,'Return Data'!$B$7:$R$2292,17,0)</f>
        <v>4.2427999999999999</v>
      </c>
      <c r="W28" s="66">
        <f t="shared" si="11"/>
        <v>12</v>
      </c>
      <c r="X28" s="65">
        <f>VLOOKUP($A28,'Return Data'!$B$7:$R$2292,14,0)</f>
        <v>7.2930000000000001</v>
      </c>
      <c r="Y28" s="66">
        <f t="shared" si="12"/>
        <v>2</v>
      </c>
      <c r="Z28" s="65">
        <f>VLOOKUP($A28,'Return Data'!$B$7:$R$2292,16,0)</f>
        <v>7.7958999999999996</v>
      </c>
      <c r="AA28" s="67">
        <f t="shared" si="13"/>
        <v>2</v>
      </c>
    </row>
    <row r="29" spans="1:27" x14ac:dyDescent="0.3">
      <c r="A29" s="63" t="s">
        <v>1508</v>
      </c>
      <c r="B29" s="64">
        <f>VLOOKUP($A29,'Return Data'!$B$7:$R$2292,3,0)</f>
        <v>44616</v>
      </c>
      <c r="C29" s="65">
        <f>VLOOKUP($A29,'Return Data'!$B$7:$R$2292,4,0)</f>
        <v>4825.2254999999996</v>
      </c>
      <c r="D29" s="65">
        <f>VLOOKUP($A29,'Return Data'!$B$7:$R$2292,5,0)</f>
        <v>4.4938000000000002</v>
      </c>
      <c r="E29" s="66">
        <f t="shared" si="0"/>
        <v>3</v>
      </c>
      <c r="F29" s="65">
        <f>VLOOKUP($A29,'Return Data'!$B$7:$R$2292,6,0)</f>
        <v>3.0472000000000001</v>
      </c>
      <c r="G29" s="66">
        <f t="shared" si="1"/>
        <v>7</v>
      </c>
      <c r="H29" s="65">
        <f>VLOOKUP($A29,'Return Data'!$B$7:$R$2292,7,0)</f>
        <v>3.2349999999999999</v>
      </c>
      <c r="I29" s="66">
        <f t="shared" si="2"/>
        <v>8</v>
      </c>
      <c r="J29" s="65">
        <f>VLOOKUP($A29,'Return Data'!$B$7:$R$2292,8,0)</f>
        <v>4.4324000000000003</v>
      </c>
      <c r="K29" s="66">
        <f t="shared" si="3"/>
        <v>5</v>
      </c>
      <c r="L29" s="65">
        <f>VLOOKUP($A29,'Return Data'!$B$7:$R$2292,9,0)</f>
        <v>3.8437999999999999</v>
      </c>
      <c r="M29" s="66">
        <f t="shared" si="4"/>
        <v>4</v>
      </c>
      <c r="N29" s="65">
        <f>VLOOKUP($A29,'Return Data'!$B$7:$R$2292,10,0)</f>
        <v>3.6368999999999998</v>
      </c>
      <c r="O29" s="66">
        <f t="shared" si="5"/>
        <v>6</v>
      </c>
      <c r="P29" s="65">
        <f>VLOOKUP($A29,'Return Data'!$B$7:$R$2292,11,0)</f>
        <v>3.3871000000000002</v>
      </c>
      <c r="Q29" s="66">
        <f t="shared" si="6"/>
        <v>9</v>
      </c>
      <c r="R29" s="65">
        <f>VLOOKUP($A29,'Return Data'!$B$7:$R$2292,12,0)</f>
        <v>3.4927999999999999</v>
      </c>
      <c r="S29" s="66">
        <f t="shared" si="7"/>
        <v>11</v>
      </c>
      <c r="T29" s="65">
        <f>VLOOKUP($A29,'Return Data'!$B$7:$R$2292,13,0)</f>
        <v>3.5493999999999999</v>
      </c>
      <c r="U29" s="66">
        <f t="shared" si="10"/>
        <v>10</v>
      </c>
      <c r="V29" s="65">
        <f>VLOOKUP($A29,'Return Data'!$B$7:$R$2292,17,0)</f>
        <v>4.4168000000000003</v>
      </c>
      <c r="W29" s="66">
        <f t="shared" si="11"/>
        <v>7</v>
      </c>
      <c r="X29" s="65">
        <f>VLOOKUP($A29,'Return Data'!$B$7:$R$2292,14,0)</f>
        <v>5.4969999999999999</v>
      </c>
      <c r="Y29" s="66">
        <f t="shared" si="12"/>
        <v>6</v>
      </c>
      <c r="Z29" s="65">
        <f>VLOOKUP($A29,'Return Data'!$B$7:$R$2292,16,0)</f>
        <v>7.1512000000000002</v>
      </c>
      <c r="AA29" s="67">
        <f t="shared" si="13"/>
        <v>9</v>
      </c>
    </row>
    <row r="30" spans="1:27" x14ac:dyDescent="0.3">
      <c r="A30" s="63" t="s">
        <v>2015</v>
      </c>
      <c r="B30" s="64">
        <f>VLOOKUP($A30,'Return Data'!$B$7:$R$2292,3,0)</f>
        <v>44616</v>
      </c>
      <c r="C30" s="65">
        <f>VLOOKUP($A30,'Return Data'!$B$7:$R$2292,4,0)</f>
        <v>2229.8044</v>
      </c>
      <c r="D30" s="65">
        <f>VLOOKUP($A30,'Return Data'!$B$7:$R$2292,5,0)</f>
        <v>3.2561</v>
      </c>
      <c r="E30" s="66">
        <f t="shared" si="0"/>
        <v>18</v>
      </c>
      <c r="F30" s="65">
        <f>VLOOKUP($A30,'Return Data'!$B$7:$R$2292,6,0)</f>
        <v>2.2412999999999998</v>
      </c>
      <c r="G30" s="66">
        <f t="shared" si="1"/>
        <v>18</v>
      </c>
      <c r="H30" s="65">
        <f>VLOOKUP($A30,'Return Data'!$B$7:$R$2292,7,0)</f>
        <v>2.2755999999999998</v>
      </c>
      <c r="I30" s="66">
        <f t="shared" si="2"/>
        <v>23</v>
      </c>
      <c r="J30" s="65">
        <f>VLOOKUP($A30,'Return Data'!$B$7:$R$2292,8,0)</f>
        <v>3.0339999999999998</v>
      </c>
      <c r="K30" s="66">
        <f t="shared" si="3"/>
        <v>23</v>
      </c>
      <c r="L30" s="65">
        <f>VLOOKUP($A30,'Return Data'!$B$7:$R$2292,9,0)</f>
        <v>2.6696</v>
      </c>
      <c r="M30" s="66">
        <f t="shared" si="4"/>
        <v>25</v>
      </c>
      <c r="N30" s="65">
        <f>VLOOKUP($A30,'Return Data'!$B$7:$R$2292,10,0)</f>
        <v>2.6850999999999998</v>
      </c>
      <c r="O30" s="66">
        <f t="shared" si="5"/>
        <v>24</v>
      </c>
      <c r="P30" s="65">
        <f>VLOOKUP($A30,'Return Data'!$B$7:$R$2292,11,0)</f>
        <v>2.5442999999999998</v>
      </c>
      <c r="Q30" s="66">
        <f t="shared" si="6"/>
        <v>24</v>
      </c>
      <c r="R30" s="65">
        <f>VLOOKUP($A30,'Return Data'!$B$7:$R$2292,12,0)</f>
        <v>2.6680000000000001</v>
      </c>
      <c r="S30" s="66">
        <f t="shared" si="7"/>
        <v>24</v>
      </c>
      <c r="T30" s="65">
        <f>VLOOKUP($A30,'Return Data'!$B$7:$R$2292,13,0)</f>
        <v>2.7648000000000001</v>
      </c>
      <c r="U30" s="66">
        <f t="shared" si="10"/>
        <v>23</v>
      </c>
      <c r="V30" s="65">
        <f>VLOOKUP($A30,'Return Data'!$B$7:$R$2292,17,0)</f>
        <v>3.1484000000000001</v>
      </c>
      <c r="W30" s="66">
        <f t="shared" si="11"/>
        <v>24</v>
      </c>
      <c r="X30" s="65">
        <f>VLOOKUP($A30,'Return Data'!$B$7:$R$2292,14,0)</f>
        <v>4.1727999999999996</v>
      </c>
      <c r="Y30" s="66">
        <f t="shared" si="12"/>
        <v>20</v>
      </c>
      <c r="Z30" s="65">
        <f>VLOOKUP($A30,'Return Data'!$B$7:$R$2292,16,0)</f>
        <v>5.8224999999999998</v>
      </c>
      <c r="AA30" s="67">
        <f t="shared" si="13"/>
        <v>18</v>
      </c>
    </row>
    <row r="31" spans="1:27" x14ac:dyDescent="0.3">
      <c r="A31" s="63" t="s">
        <v>1512</v>
      </c>
      <c r="B31" s="64">
        <f>VLOOKUP($A31,'Return Data'!$B$7:$R$2292,3,0)</f>
        <v>44616</v>
      </c>
      <c r="C31" s="65">
        <f>VLOOKUP($A31,'Return Data'!$B$7:$R$2292,4,0)</f>
        <v>11.5974</v>
      </c>
      <c r="D31" s="65">
        <f>VLOOKUP($A31,'Return Data'!$B$7:$R$2292,5,0)</f>
        <v>3.7770999999999999</v>
      </c>
      <c r="E31" s="66">
        <f t="shared" si="0"/>
        <v>9</v>
      </c>
      <c r="F31" s="65">
        <f>VLOOKUP($A31,'Return Data'!$B$7:$R$2292,6,0)</f>
        <v>1.7837000000000001</v>
      </c>
      <c r="G31" s="66">
        <f t="shared" si="1"/>
        <v>22</v>
      </c>
      <c r="H31" s="65">
        <f>VLOOKUP($A31,'Return Data'!$B$7:$R$2292,7,0)</f>
        <v>2.5190000000000001</v>
      </c>
      <c r="I31" s="66">
        <f t="shared" si="2"/>
        <v>22</v>
      </c>
      <c r="J31" s="65">
        <f>VLOOKUP($A31,'Return Data'!$B$7:$R$2292,8,0)</f>
        <v>3.7595999999999998</v>
      </c>
      <c r="K31" s="66">
        <f t="shared" si="3"/>
        <v>18</v>
      </c>
      <c r="L31" s="65">
        <f>VLOOKUP($A31,'Return Data'!$B$7:$R$2292,9,0)</f>
        <v>3.4722</v>
      </c>
      <c r="M31" s="66">
        <f t="shared" si="4"/>
        <v>14</v>
      </c>
      <c r="N31" s="65">
        <f>VLOOKUP($A31,'Return Data'!$B$7:$R$2292,10,0)</f>
        <v>3.4089</v>
      </c>
      <c r="O31" s="66">
        <f t="shared" si="5"/>
        <v>13</v>
      </c>
      <c r="P31" s="65">
        <f>VLOOKUP($A31,'Return Data'!$B$7:$R$2292,11,0)</f>
        <v>3.1309</v>
      </c>
      <c r="Q31" s="66">
        <f t="shared" si="6"/>
        <v>17</v>
      </c>
      <c r="R31" s="65">
        <f>VLOOKUP($A31,'Return Data'!$B$7:$R$2292,12,0)</f>
        <v>3.2071999999999998</v>
      </c>
      <c r="S31" s="66">
        <f t="shared" si="7"/>
        <v>18</v>
      </c>
      <c r="T31" s="65">
        <f>VLOOKUP($A31,'Return Data'!$B$7:$R$2292,13,0)</f>
        <v>3.2770999999999999</v>
      </c>
      <c r="U31" s="66">
        <f t="shared" si="10"/>
        <v>18</v>
      </c>
      <c r="V31" s="65">
        <f>VLOOKUP($A31,'Return Data'!$B$7:$R$2292,17,0)</f>
        <v>3.8597999999999999</v>
      </c>
      <c r="W31" s="66">
        <f t="shared" si="11"/>
        <v>18</v>
      </c>
      <c r="X31" s="65">
        <f>VLOOKUP($A31,'Return Data'!$B$7:$R$2292,14,0)</f>
        <v>4.8410000000000002</v>
      </c>
      <c r="Y31" s="66">
        <f t="shared" si="12"/>
        <v>15</v>
      </c>
      <c r="Z31" s="65">
        <f>VLOOKUP($A31,'Return Data'!$B$7:$R$2292,16,0)</f>
        <v>4.9077000000000002</v>
      </c>
      <c r="AA31" s="67">
        <f t="shared" si="13"/>
        <v>20</v>
      </c>
    </row>
    <row r="32" spans="1:27" x14ac:dyDescent="0.3">
      <c r="A32" s="63" t="s">
        <v>1514</v>
      </c>
      <c r="B32" s="64">
        <f>VLOOKUP($A32,'Return Data'!$B$7:$R$2292,3,0)</f>
        <v>44616</v>
      </c>
      <c r="C32" s="65">
        <f>VLOOKUP($A32,'Return Data'!$B$7:$R$2292,4,0)</f>
        <v>3447.4951999999998</v>
      </c>
      <c r="D32" s="65">
        <f>VLOOKUP($A32,'Return Data'!$B$7:$R$2292,5,0)</f>
        <v>4.2470999999999997</v>
      </c>
      <c r="E32" s="66">
        <f t="shared" si="0"/>
        <v>5</v>
      </c>
      <c r="F32" s="65">
        <f>VLOOKUP($A32,'Return Data'!$B$7:$R$2292,6,0)</f>
        <v>2.4112</v>
      </c>
      <c r="G32" s="66">
        <f t="shared" si="1"/>
        <v>16</v>
      </c>
      <c r="H32" s="65">
        <f>VLOOKUP($A32,'Return Data'!$B$7:$R$2292,7,0)</f>
        <v>2.5888</v>
      </c>
      <c r="I32" s="66">
        <f t="shared" si="2"/>
        <v>16</v>
      </c>
      <c r="J32" s="65">
        <f>VLOOKUP($A32,'Return Data'!$B$7:$R$2292,8,0)</f>
        <v>3.8662000000000001</v>
      </c>
      <c r="K32" s="66">
        <f t="shared" si="3"/>
        <v>16</v>
      </c>
      <c r="L32" s="65">
        <f>VLOOKUP($A32,'Return Data'!$B$7:$R$2292,9,0)</f>
        <v>3.4323000000000001</v>
      </c>
      <c r="M32" s="66">
        <f t="shared" si="4"/>
        <v>18</v>
      </c>
      <c r="N32" s="65">
        <f>VLOOKUP($A32,'Return Data'!$B$7:$R$2292,10,0)</f>
        <v>3.2462</v>
      </c>
      <c r="O32" s="66">
        <f t="shared" si="5"/>
        <v>19</v>
      </c>
      <c r="P32" s="65">
        <f>VLOOKUP($A32,'Return Data'!$B$7:$R$2292,11,0)</f>
        <v>8.6681000000000008</v>
      </c>
      <c r="Q32" s="66">
        <f t="shared" si="6"/>
        <v>2</v>
      </c>
      <c r="R32" s="65">
        <f>VLOOKUP($A32,'Return Data'!$B$7:$R$2292,12,0)</f>
        <v>6.9653</v>
      </c>
      <c r="S32" s="66">
        <f t="shared" si="7"/>
        <v>3</v>
      </c>
      <c r="T32" s="65">
        <f>VLOOKUP($A32,'Return Data'!$B$7:$R$2292,13,0)</f>
        <v>6.1356999999999999</v>
      </c>
      <c r="U32" s="66">
        <f t="shared" si="10"/>
        <v>3</v>
      </c>
      <c r="V32" s="65">
        <f>VLOOKUP($A32,'Return Data'!$B$7:$R$2292,17,0)</f>
        <v>5.6492000000000004</v>
      </c>
      <c r="W32" s="66">
        <f t="shared" si="11"/>
        <v>3</v>
      </c>
      <c r="X32" s="65">
        <f>VLOOKUP($A32,'Return Data'!$B$7:$R$2292,14,0)</f>
        <v>4.6969000000000003</v>
      </c>
      <c r="Y32" s="66">
        <f t="shared" si="12"/>
        <v>17</v>
      </c>
      <c r="Z32" s="65">
        <f>VLOOKUP($A32,'Return Data'!$B$7:$R$2292,16,0)</f>
        <v>6.9173</v>
      </c>
      <c r="AA32" s="67">
        <f t="shared" si="13"/>
        <v>12</v>
      </c>
    </row>
    <row r="33" spans="1:27" x14ac:dyDescent="0.3">
      <c r="A33" s="63" t="s">
        <v>2030</v>
      </c>
      <c r="B33" s="64">
        <f>VLOOKUP($A33,'Return Data'!$B$7:$R$2292,3,0)</f>
        <v>44616</v>
      </c>
      <c r="C33" s="65">
        <f>VLOOKUP($A33,'Return Data'!$B$7:$R$2292,4,0)</f>
        <v>1118.3193000000001</v>
      </c>
      <c r="D33" s="65">
        <f>VLOOKUP($A33,'Return Data'!$B$7:$R$2292,5,0)</f>
        <v>2.9083000000000001</v>
      </c>
      <c r="E33" s="66">
        <f t="shared" si="0"/>
        <v>19</v>
      </c>
      <c r="F33" s="65">
        <f>VLOOKUP($A33,'Return Data'!$B$7:$R$2292,6,0)</f>
        <v>1.2446999999999999</v>
      </c>
      <c r="G33" s="66">
        <f t="shared" si="1"/>
        <v>23</v>
      </c>
      <c r="H33" s="65">
        <f>VLOOKUP($A33,'Return Data'!$B$7:$R$2292,7,0)</f>
        <v>1.9263999999999999</v>
      </c>
      <c r="I33" s="66">
        <f t="shared" si="2"/>
        <v>24</v>
      </c>
      <c r="J33" s="65">
        <f>VLOOKUP($A33,'Return Data'!$B$7:$R$2292,8,0)</f>
        <v>2.5747</v>
      </c>
      <c r="K33" s="66">
        <f t="shared" si="3"/>
        <v>25</v>
      </c>
      <c r="L33" s="65">
        <f>VLOOKUP($A33,'Return Data'!$B$7:$R$2292,9,0)</f>
        <v>2.6768000000000001</v>
      </c>
      <c r="M33" s="66">
        <f t="shared" si="4"/>
        <v>24</v>
      </c>
      <c r="N33" s="65">
        <f>VLOOKUP($A33,'Return Data'!$B$7:$R$2292,10,0)</f>
        <v>2.7555999999999998</v>
      </c>
      <c r="O33" s="66">
        <f t="shared" si="5"/>
        <v>23</v>
      </c>
      <c r="P33" s="65">
        <f>VLOOKUP($A33,'Return Data'!$B$7:$R$2292,11,0)</f>
        <v>4.0540000000000003</v>
      </c>
      <c r="Q33" s="66">
        <f t="shared" si="6"/>
        <v>4</v>
      </c>
      <c r="R33" s="65">
        <f>VLOOKUP($A33,'Return Data'!$B$7:$R$2292,12,0)</f>
        <v>3.5204</v>
      </c>
      <c r="S33" s="66">
        <f t="shared" si="7"/>
        <v>9</v>
      </c>
      <c r="T33" s="65">
        <f>VLOOKUP($A33,'Return Data'!$B$7:$R$2292,13,0)</f>
        <v>3.3228</v>
      </c>
      <c r="U33" s="66">
        <f t="shared" si="10"/>
        <v>16</v>
      </c>
      <c r="V33" s="65">
        <f>VLOOKUP($A33,'Return Data'!$B$7:$R$2292,17,0)</f>
        <v>3.6261000000000001</v>
      </c>
      <c r="W33" s="66">
        <f t="shared" si="11"/>
        <v>20</v>
      </c>
      <c r="X33" s="65"/>
      <c r="Y33" s="66"/>
      <c r="Z33" s="65">
        <f>VLOOKUP($A33,'Return Data'!$B$7:$R$2292,16,0)</f>
        <v>4.1917999999999997</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3.5731538461538466</v>
      </c>
      <c r="E35" s="74"/>
      <c r="F35" s="75">
        <f>AVERAGE(F8:F33)</f>
        <v>3.0436538461538452</v>
      </c>
      <c r="G35" s="74"/>
      <c r="H35" s="75">
        <f>AVERAGE(H8:H33)</f>
        <v>3.4229769230769236</v>
      </c>
      <c r="I35" s="74"/>
      <c r="J35" s="75">
        <f>AVERAGE(J8:J33)</f>
        <v>4.3495307692307712</v>
      </c>
      <c r="K35" s="74"/>
      <c r="L35" s="75">
        <f>AVERAGE(L8:L33)</f>
        <v>3.829857692307693</v>
      </c>
      <c r="M35" s="74"/>
      <c r="N35" s="75">
        <f>AVERAGE(N8:N33)</f>
        <v>3.8799538461538461</v>
      </c>
      <c r="O35" s="74"/>
      <c r="P35" s="75">
        <f>AVERAGE(P8:P33)</f>
        <v>3.8928923076923074</v>
      </c>
      <c r="Q35" s="74"/>
      <c r="R35" s="75">
        <f>AVERAGE(R8:R33)</f>
        <v>4.0798653846153847</v>
      </c>
      <c r="S35" s="74"/>
      <c r="T35" s="75">
        <f>AVERAGE(T8:T33)</f>
        <v>3.992203846153846</v>
      </c>
      <c r="U35" s="74"/>
      <c r="V35" s="75">
        <f>AVERAGE(V8:V33)</f>
        <v>4.4008839999999996</v>
      </c>
      <c r="W35" s="74"/>
      <c r="X35" s="75">
        <f>AVERAGE(X8:X33)</f>
        <v>5.2660727272727268</v>
      </c>
      <c r="Y35" s="74"/>
      <c r="Z35" s="75">
        <f>AVERAGE(Z8:Z33)</f>
        <v>6.174830769230768</v>
      </c>
      <c r="AA35" s="76"/>
    </row>
    <row r="36" spans="1:27" x14ac:dyDescent="0.3">
      <c r="A36" s="73" t="s">
        <v>28</v>
      </c>
      <c r="B36" s="74"/>
      <c r="C36" s="74"/>
      <c r="D36" s="75">
        <f>MIN(D8:D33)</f>
        <v>-1.5384</v>
      </c>
      <c r="E36" s="74"/>
      <c r="F36" s="75">
        <f>MIN(F8:F33)</f>
        <v>-0.1646</v>
      </c>
      <c r="G36" s="74"/>
      <c r="H36" s="75">
        <f>MIN(H8:H33)</f>
        <v>1.5379</v>
      </c>
      <c r="I36" s="74"/>
      <c r="J36" s="75">
        <f>MIN(J8:J33)</f>
        <v>2.5106000000000002</v>
      </c>
      <c r="K36" s="74"/>
      <c r="L36" s="75">
        <f>MIN(L8:L33)</f>
        <v>2.2942</v>
      </c>
      <c r="M36" s="74"/>
      <c r="N36" s="75">
        <f>MIN(N8:N33)</f>
        <v>2.4405999999999999</v>
      </c>
      <c r="O36" s="74"/>
      <c r="P36" s="75">
        <f>MIN(P8:P33)</f>
        <v>2.0831</v>
      </c>
      <c r="Q36" s="74"/>
      <c r="R36" s="75">
        <f>MIN(R8:R33)</f>
        <v>2.1377000000000002</v>
      </c>
      <c r="S36" s="74"/>
      <c r="T36" s="75">
        <f>MIN(T8:T33)</f>
        <v>2.1381999999999999</v>
      </c>
      <c r="U36" s="74"/>
      <c r="V36" s="75">
        <f>MIN(V8:V33)</f>
        <v>2.6568000000000001</v>
      </c>
      <c r="W36" s="74"/>
      <c r="X36" s="75">
        <f>MIN(X8:X33)</f>
        <v>3.7684000000000002</v>
      </c>
      <c r="Y36" s="74"/>
      <c r="Z36" s="75">
        <f>MIN(Z8:Z33)</f>
        <v>3.7671000000000001</v>
      </c>
      <c r="AA36" s="76"/>
    </row>
    <row r="37" spans="1:27" ht="15" thickBot="1" x14ac:dyDescent="0.35">
      <c r="A37" s="77" t="s">
        <v>29</v>
      </c>
      <c r="B37" s="78"/>
      <c r="C37" s="78"/>
      <c r="D37" s="79">
        <f>MAX(D8:D33)</f>
        <v>12.277900000000001</v>
      </c>
      <c r="E37" s="78"/>
      <c r="F37" s="79">
        <f>MAX(F8:F33)</f>
        <v>18.5852</v>
      </c>
      <c r="G37" s="78"/>
      <c r="H37" s="79">
        <f>MAX(H8:H33)</f>
        <v>19.122499999999999</v>
      </c>
      <c r="I37" s="78"/>
      <c r="J37" s="79">
        <f>MAX(J8:J33)</f>
        <v>17.859000000000002</v>
      </c>
      <c r="K37" s="78"/>
      <c r="L37" s="79">
        <f>MAX(L8:L33)</f>
        <v>14.6854</v>
      </c>
      <c r="M37" s="78"/>
      <c r="N37" s="79">
        <f>MAX(N8:N33)</f>
        <v>17.103300000000001</v>
      </c>
      <c r="O37" s="78"/>
      <c r="P37" s="79">
        <f>MAX(P8:P33)</f>
        <v>15.395</v>
      </c>
      <c r="Q37" s="78"/>
      <c r="R37" s="79">
        <f>MAX(R8:R33)</f>
        <v>15.148999999999999</v>
      </c>
      <c r="S37" s="78"/>
      <c r="T37" s="79">
        <f>MAX(T8:T33)</f>
        <v>12.990600000000001</v>
      </c>
      <c r="U37" s="78"/>
      <c r="V37" s="79">
        <f>MAX(V8:V33)</f>
        <v>10.4832</v>
      </c>
      <c r="W37" s="78"/>
      <c r="X37" s="79">
        <f>MAX(X8:X33)</f>
        <v>8.5731999999999999</v>
      </c>
      <c r="Y37" s="78"/>
      <c r="Z37" s="79">
        <f>MAX(Z8:Z33)</f>
        <v>8.8442000000000007</v>
      </c>
      <c r="AA37" s="80"/>
    </row>
    <row r="38" spans="1:27" x14ac:dyDescent="0.3">
      <c r="A38" s="112" t="s">
        <v>433</v>
      </c>
    </row>
    <row r="39" spans="1:27" x14ac:dyDescent="0.3">
      <c r="A39" s="14" t="s">
        <v>340</v>
      </c>
    </row>
  </sheetData>
  <sheetProtection algorithmName="SHA-512" hashValue="ZXd7XhX9aeLiA/TTISA0cZQ/vYLPMpAy8b4Lk8LFKzIfX7jbY0oTMKHYOdKreerKq9y54mcVbIdc9iQlGN2vzg==" saltValue="lLWjLvFLWOitF1hKiaqweQ=="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1178</v>
      </c>
      <c r="B8" s="64">
        <f>VLOOKUP($A8,'Return Data'!$B$7:$R$2292,3,0)</f>
        <v>44616</v>
      </c>
      <c r="C8" s="65">
        <f>VLOOKUP($A8,'Return Data'!$B$7:$R$2292,4,0)</f>
        <v>297.56310000000002</v>
      </c>
      <c r="D8" s="65">
        <f>VLOOKUP($A8,'Return Data'!$B$7:$R$2292,5,0)</f>
        <v>3.9011</v>
      </c>
      <c r="E8" s="66">
        <f t="shared" ref="E8:E24" si="0">RANK(D8,D$8:D$24,0)</f>
        <v>7</v>
      </c>
      <c r="F8" s="65">
        <f>VLOOKUP($A8,'Return Data'!$B$7:$R$2292,6,0)</f>
        <v>4.3520000000000003</v>
      </c>
      <c r="G8" s="66">
        <f t="shared" ref="G8:G24" si="1">RANK(F8,F$8:F$24,0)</f>
        <v>2</v>
      </c>
      <c r="H8" s="65">
        <f>VLOOKUP($A8,'Return Data'!$B$7:$R$2292,7,0)</f>
        <v>3.851</v>
      </c>
      <c r="I8" s="66">
        <f t="shared" ref="I8:I24" si="2">RANK(H8,H$8:H$24,0)</f>
        <v>3</v>
      </c>
      <c r="J8" s="65">
        <f>VLOOKUP($A8,'Return Data'!$B$7:$R$2292,8,0)</f>
        <v>5.0766999999999998</v>
      </c>
      <c r="K8" s="66">
        <f t="shared" ref="K8:K24" si="3">RANK(J8,J$8:J$24,0)</f>
        <v>1</v>
      </c>
      <c r="L8" s="65">
        <f>VLOOKUP($A8,'Return Data'!$B$7:$R$2292,9,0)</f>
        <v>4.1256000000000004</v>
      </c>
      <c r="M8" s="66">
        <f t="shared" ref="M8:M24" si="4">RANK(L8,L$8:L$24,0)</f>
        <v>6</v>
      </c>
      <c r="N8" s="65">
        <f>VLOOKUP($A8,'Return Data'!$B$7:$R$2292,10,0)</f>
        <v>4.1036000000000001</v>
      </c>
      <c r="O8" s="66">
        <f t="shared" ref="O8:O24" si="5">RANK(N8,N$8:N$24,0)</f>
        <v>3</v>
      </c>
      <c r="P8" s="65">
        <f>VLOOKUP($A8,'Return Data'!$B$7:$R$2292,11,0)</f>
        <v>3.8307000000000002</v>
      </c>
      <c r="Q8" s="66">
        <f t="shared" ref="Q8:Q24" si="6">RANK(P8,P$8:P$24,0)</f>
        <v>2</v>
      </c>
      <c r="R8" s="65">
        <f>VLOOKUP($A8,'Return Data'!$B$7:$R$2292,12,0)</f>
        <v>3.9599000000000002</v>
      </c>
      <c r="S8" s="66">
        <f t="shared" ref="S8:S24" si="7">RANK(R8,R$8:R$24,0)</f>
        <v>2</v>
      </c>
      <c r="T8" s="65">
        <f>VLOOKUP($A8,'Return Data'!$B$7:$R$2292,13,0)</f>
        <v>4.0861999999999998</v>
      </c>
      <c r="U8" s="66">
        <f t="shared" ref="U8:U19" si="8">RANK(T8,T$8:T$24,0)</f>
        <v>2</v>
      </c>
      <c r="V8" s="65">
        <f>VLOOKUP($A8,'Return Data'!$B$7:$R$2292,17,0)</f>
        <v>5.1325000000000003</v>
      </c>
      <c r="W8" s="66">
        <f>RANK(V8,V$8:V$24,0)</f>
        <v>3</v>
      </c>
      <c r="X8" s="65">
        <f>VLOOKUP($A8,'Return Data'!$B$7:$R$2292,14,0)</f>
        <v>6.0747999999999998</v>
      </c>
      <c r="Y8" s="66">
        <f>RANK(X8,X$8:X$24,0)</f>
        <v>2</v>
      </c>
      <c r="Z8" s="65">
        <f>VLOOKUP($A8,'Return Data'!$B$7:$R$2292,16,0)</f>
        <v>7.5675999999999997</v>
      </c>
      <c r="AA8" s="67">
        <f t="shared" ref="AA8:AA24" si="9">RANK(Z8,Z$8:Z$24,0)</f>
        <v>5</v>
      </c>
    </row>
    <row r="9" spans="1:27" x14ac:dyDescent="0.3">
      <c r="A9" s="63" t="s">
        <v>1179</v>
      </c>
      <c r="B9" s="64">
        <f>VLOOKUP($A9,'Return Data'!$B$7:$R$2292,3,0)</f>
        <v>44616</v>
      </c>
      <c r="C9" s="65">
        <f>VLOOKUP($A9,'Return Data'!$B$7:$R$2292,4,0)</f>
        <v>1146.3861999999999</v>
      </c>
      <c r="D9" s="65">
        <f>VLOOKUP($A9,'Return Data'!$B$7:$R$2292,5,0)</f>
        <v>3.9771000000000001</v>
      </c>
      <c r="E9" s="66">
        <f t="shared" si="0"/>
        <v>5</v>
      </c>
      <c r="F9" s="65">
        <f>VLOOKUP($A9,'Return Data'!$B$7:$R$2292,6,0)</f>
        <v>3.9525000000000001</v>
      </c>
      <c r="G9" s="66">
        <f t="shared" si="1"/>
        <v>7</v>
      </c>
      <c r="H9" s="65">
        <f>VLOOKUP($A9,'Return Data'!$B$7:$R$2292,7,0)</f>
        <v>3.5648</v>
      </c>
      <c r="I9" s="66">
        <f t="shared" si="2"/>
        <v>6</v>
      </c>
      <c r="J9" s="65">
        <f>VLOOKUP($A9,'Return Data'!$B$7:$R$2292,8,0)</f>
        <v>4.7435999999999998</v>
      </c>
      <c r="K9" s="66">
        <f t="shared" si="3"/>
        <v>4</v>
      </c>
      <c r="L9" s="65">
        <f>VLOOKUP($A9,'Return Data'!$B$7:$R$2292,9,0)</f>
        <v>4.1604999999999999</v>
      </c>
      <c r="M9" s="66">
        <f t="shared" si="4"/>
        <v>4</v>
      </c>
      <c r="N9" s="65">
        <f>VLOOKUP($A9,'Return Data'!$B$7:$R$2292,10,0)</f>
        <v>4.0233999999999996</v>
      </c>
      <c r="O9" s="66">
        <f t="shared" si="5"/>
        <v>4</v>
      </c>
      <c r="P9" s="65">
        <f>VLOOKUP($A9,'Return Data'!$B$7:$R$2292,11,0)</f>
        <v>3.794</v>
      </c>
      <c r="Q9" s="66">
        <f t="shared" si="6"/>
        <v>4</v>
      </c>
      <c r="R9" s="65">
        <f>VLOOKUP($A9,'Return Data'!$B$7:$R$2292,12,0)</f>
        <v>3.9098999999999999</v>
      </c>
      <c r="S9" s="66">
        <f t="shared" si="7"/>
        <v>4</v>
      </c>
      <c r="T9" s="65">
        <f>VLOOKUP($A9,'Return Data'!$B$7:$R$2292,13,0)</f>
        <v>4.0111999999999997</v>
      </c>
      <c r="U9" s="66">
        <f t="shared" si="8"/>
        <v>4</v>
      </c>
      <c r="V9" s="65"/>
      <c r="W9" s="66"/>
      <c r="X9" s="65"/>
      <c r="Y9" s="66"/>
      <c r="Z9" s="65">
        <f>VLOOKUP($A9,'Return Data'!$B$7:$R$2292,16,0)</f>
        <v>5.4898999999999996</v>
      </c>
      <c r="AA9" s="67">
        <f t="shared" si="9"/>
        <v>15</v>
      </c>
    </row>
    <row r="10" spans="1:27" x14ac:dyDescent="0.3">
      <c r="A10" s="63" t="s">
        <v>1181</v>
      </c>
      <c r="B10" s="64">
        <f>VLOOKUP($A10,'Return Data'!$B$7:$R$2292,3,0)</f>
        <v>44616</v>
      </c>
      <c r="C10" s="65">
        <f>VLOOKUP($A10,'Return Data'!$B$7:$R$2292,4,0)</f>
        <v>1124.9966999999999</v>
      </c>
      <c r="D10" s="65">
        <f>VLOOKUP($A10,'Return Data'!$B$7:$R$2292,5,0)</f>
        <v>4.1890999999999998</v>
      </c>
      <c r="E10" s="66">
        <f t="shared" si="0"/>
        <v>3</v>
      </c>
      <c r="F10" s="65">
        <f>VLOOKUP($A10,'Return Data'!$B$7:$R$2292,6,0)</f>
        <v>4.1109999999999998</v>
      </c>
      <c r="G10" s="66">
        <f t="shared" si="1"/>
        <v>4</v>
      </c>
      <c r="H10" s="65">
        <f>VLOOKUP($A10,'Return Data'!$B$7:$R$2292,7,0)</f>
        <v>4.2062999999999997</v>
      </c>
      <c r="I10" s="66">
        <f t="shared" si="2"/>
        <v>1</v>
      </c>
      <c r="J10" s="65">
        <f>VLOOKUP($A10,'Return Data'!$B$7:$R$2292,8,0)</f>
        <v>4.6157000000000004</v>
      </c>
      <c r="K10" s="66">
        <f t="shared" si="3"/>
        <v>9</v>
      </c>
      <c r="L10" s="65">
        <f>VLOOKUP($A10,'Return Data'!$B$7:$R$2292,9,0)</f>
        <v>4.3685999999999998</v>
      </c>
      <c r="M10" s="66">
        <f t="shared" si="4"/>
        <v>1</v>
      </c>
      <c r="N10" s="65">
        <f>VLOOKUP($A10,'Return Data'!$B$7:$R$2292,10,0)</f>
        <v>3.8675000000000002</v>
      </c>
      <c r="O10" s="66">
        <f t="shared" si="5"/>
        <v>10</v>
      </c>
      <c r="P10" s="65">
        <f>VLOOKUP($A10,'Return Data'!$B$7:$R$2292,11,0)</f>
        <v>3.702</v>
      </c>
      <c r="Q10" s="66">
        <f t="shared" si="6"/>
        <v>9</v>
      </c>
      <c r="R10" s="65">
        <f>VLOOKUP($A10,'Return Data'!$B$7:$R$2292,12,0)</f>
        <v>3.5478000000000001</v>
      </c>
      <c r="S10" s="66">
        <f t="shared" si="7"/>
        <v>16</v>
      </c>
      <c r="T10" s="65">
        <f>VLOOKUP($A10,'Return Data'!$B$7:$R$2292,13,0)</f>
        <v>3.4209999999999998</v>
      </c>
      <c r="U10" s="66">
        <f t="shared" si="8"/>
        <v>16</v>
      </c>
      <c r="V10" s="65"/>
      <c r="W10" s="66"/>
      <c r="X10" s="65"/>
      <c r="Y10" s="66"/>
      <c r="Z10" s="65">
        <f>VLOOKUP($A10,'Return Data'!$B$7:$R$2292,16,0)</f>
        <v>4.4797000000000002</v>
      </c>
      <c r="AA10" s="67">
        <f t="shared" si="9"/>
        <v>16</v>
      </c>
    </row>
    <row r="11" spans="1:27" x14ac:dyDescent="0.3">
      <c r="A11" s="63" t="s">
        <v>1183</v>
      </c>
      <c r="B11" s="64">
        <f>VLOOKUP($A11,'Return Data'!$B$7:$R$2292,3,0)</f>
        <v>44616</v>
      </c>
      <c r="C11" s="65">
        <f>VLOOKUP($A11,'Return Data'!$B$7:$R$2292,4,0)</f>
        <v>43.564300000000003</v>
      </c>
      <c r="D11" s="65">
        <f>VLOOKUP($A11,'Return Data'!$B$7:$R$2292,5,0)</f>
        <v>3.2679</v>
      </c>
      <c r="E11" s="66">
        <f t="shared" si="0"/>
        <v>16</v>
      </c>
      <c r="F11" s="65">
        <f>VLOOKUP($A11,'Return Data'!$B$7:$R$2292,6,0)</f>
        <v>3.3523000000000001</v>
      </c>
      <c r="G11" s="66">
        <f t="shared" si="1"/>
        <v>15</v>
      </c>
      <c r="H11" s="65">
        <f>VLOOKUP($A11,'Return Data'!$B$7:$R$2292,7,0)</f>
        <v>3.2936000000000001</v>
      </c>
      <c r="I11" s="66">
        <f t="shared" si="2"/>
        <v>13</v>
      </c>
      <c r="J11" s="65">
        <f>VLOOKUP($A11,'Return Data'!$B$7:$R$2292,8,0)</f>
        <v>3.4876999999999998</v>
      </c>
      <c r="K11" s="66">
        <f t="shared" si="3"/>
        <v>17</v>
      </c>
      <c r="L11" s="65">
        <f>VLOOKUP($A11,'Return Data'!$B$7:$R$2292,9,0)</f>
        <v>3.5811000000000002</v>
      </c>
      <c r="M11" s="66">
        <f t="shared" si="4"/>
        <v>16</v>
      </c>
      <c r="N11" s="65">
        <f>VLOOKUP($A11,'Return Data'!$B$7:$R$2292,10,0)</f>
        <v>3.5680000000000001</v>
      </c>
      <c r="O11" s="66">
        <f t="shared" si="5"/>
        <v>16</v>
      </c>
      <c r="P11" s="65">
        <f>VLOOKUP($A11,'Return Data'!$B$7:$R$2292,11,0)</f>
        <v>3.4428999999999998</v>
      </c>
      <c r="Q11" s="66">
        <f t="shared" si="6"/>
        <v>16</v>
      </c>
      <c r="R11" s="65">
        <f>VLOOKUP($A11,'Return Data'!$B$7:$R$2292,12,0)</f>
        <v>3.6930000000000001</v>
      </c>
      <c r="S11" s="66">
        <f t="shared" si="7"/>
        <v>13</v>
      </c>
      <c r="T11" s="65">
        <f>VLOOKUP($A11,'Return Data'!$B$7:$R$2292,13,0)</f>
        <v>3.9780000000000002</v>
      </c>
      <c r="U11" s="66">
        <f t="shared" si="8"/>
        <v>7</v>
      </c>
      <c r="V11" s="65">
        <f>VLOOKUP($A11,'Return Data'!$B$7:$R$2292,17,0)</f>
        <v>4.7504999999999997</v>
      </c>
      <c r="W11" s="66">
        <f t="shared" ref="W11:W19" si="10">RANK(V11,V$8:V$24,0)</f>
        <v>10</v>
      </c>
      <c r="X11" s="65">
        <f>VLOOKUP($A11,'Return Data'!$B$7:$R$2292,14,0)</f>
        <v>5.7538999999999998</v>
      </c>
      <c r="Y11" s="66">
        <f t="shared" ref="Y11:Y19" si="11">RANK(X11,X$8:X$24,0)</f>
        <v>9</v>
      </c>
      <c r="Z11" s="65">
        <f>VLOOKUP($A11,'Return Data'!$B$7:$R$2292,16,0)</f>
        <v>7.1387999999999998</v>
      </c>
      <c r="AA11" s="67">
        <f t="shared" si="9"/>
        <v>12</v>
      </c>
    </row>
    <row r="12" spans="1:27" x14ac:dyDescent="0.3">
      <c r="A12" s="63" t="s">
        <v>1186</v>
      </c>
      <c r="B12" s="64">
        <f>VLOOKUP($A12,'Return Data'!$B$7:$R$2292,3,0)</f>
        <v>44616</v>
      </c>
      <c r="C12" s="65">
        <f>VLOOKUP($A12,'Return Data'!$B$7:$R$2292,4,0)</f>
        <v>41.319899999999997</v>
      </c>
      <c r="D12" s="65">
        <f>VLOOKUP($A12,'Return Data'!$B$7:$R$2292,5,0)</f>
        <v>3.7105000000000001</v>
      </c>
      <c r="E12" s="66">
        <f t="shared" si="0"/>
        <v>12</v>
      </c>
      <c r="F12" s="65">
        <f>VLOOKUP($A12,'Return Data'!$B$7:$R$2292,6,0)</f>
        <v>3.0630999999999999</v>
      </c>
      <c r="G12" s="66">
        <f t="shared" si="1"/>
        <v>16</v>
      </c>
      <c r="H12" s="65">
        <f>VLOOKUP($A12,'Return Data'!$B$7:$R$2292,7,0)</f>
        <v>2.9420000000000002</v>
      </c>
      <c r="I12" s="66">
        <f t="shared" si="2"/>
        <v>16</v>
      </c>
      <c r="J12" s="65">
        <f>VLOOKUP($A12,'Return Data'!$B$7:$R$2292,8,0)</f>
        <v>4.0255000000000001</v>
      </c>
      <c r="K12" s="66">
        <f t="shared" si="3"/>
        <v>16</v>
      </c>
      <c r="L12" s="65">
        <f>VLOOKUP($A12,'Return Data'!$B$7:$R$2292,9,0)</f>
        <v>3.8077999999999999</v>
      </c>
      <c r="M12" s="66">
        <f t="shared" si="4"/>
        <v>15</v>
      </c>
      <c r="N12" s="65">
        <f>VLOOKUP($A12,'Return Data'!$B$7:$R$2292,10,0)</f>
        <v>3.6815000000000002</v>
      </c>
      <c r="O12" s="66">
        <f t="shared" si="5"/>
        <v>15</v>
      </c>
      <c r="P12" s="65">
        <f>VLOOKUP($A12,'Return Data'!$B$7:$R$2292,11,0)</f>
        <v>3.5581999999999998</v>
      </c>
      <c r="Q12" s="66">
        <f t="shared" si="6"/>
        <v>13</v>
      </c>
      <c r="R12" s="65">
        <f>VLOOKUP($A12,'Return Data'!$B$7:$R$2292,12,0)</f>
        <v>3.7328999999999999</v>
      </c>
      <c r="S12" s="66">
        <f t="shared" si="7"/>
        <v>11</v>
      </c>
      <c r="T12" s="65">
        <f>VLOOKUP($A12,'Return Data'!$B$7:$R$2292,13,0)</f>
        <v>3.8504</v>
      </c>
      <c r="U12" s="66">
        <f t="shared" si="8"/>
        <v>12</v>
      </c>
      <c r="V12" s="65">
        <f>VLOOKUP($A12,'Return Data'!$B$7:$R$2292,17,0)</f>
        <v>4.7510000000000003</v>
      </c>
      <c r="W12" s="66">
        <f t="shared" si="10"/>
        <v>9</v>
      </c>
      <c r="X12" s="65">
        <f>VLOOKUP($A12,'Return Data'!$B$7:$R$2292,14,0)</f>
        <v>5.9210000000000003</v>
      </c>
      <c r="Y12" s="66">
        <f t="shared" si="11"/>
        <v>5</v>
      </c>
      <c r="Z12" s="65">
        <f>VLOOKUP($A12,'Return Data'!$B$7:$R$2292,16,0)</f>
        <v>7.6944999999999997</v>
      </c>
      <c r="AA12" s="67">
        <f t="shared" si="9"/>
        <v>4</v>
      </c>
    </row>
    <row r="13" spans="1:27" x14ac:dyDescent="0.3">
      <c r="A13" s="63" t="s">
        <v>1188</v>
      </c>
      <c r="B13" s="64">
        <f>VLOOKUP($A13,'Return Data'!$B$7:$R$2292,3,0)</f>
        <v>44616</v>
      </c>
      <c r="C13" s="65">
        <f>VLOOKUP($A13,'Return Data'!$B$7:$R$2292,4,0)</f>
        <v>4633.3978999999999</v>
      </c>
      <c r="D13" s="65">
        <f>VLOOKUP($A13,'Return Data'!$B$7:$R$2292,5,0)</f>
        <v>4.1361999999999997</v>
      </c>
      <c r="E13" s="66">
        <f t="shared" si="0"/>
        <v>4</v>
      </c>
      <c r="F13" s="65">
        <f>VLOOKUP($A13,'Return Data'!$B$7:$R$2292,6,0)</f>
        <v>4.0640999999999998</v>
      </c>
      <c r="G13" s="66">
        <f t="shared" si="1"/>
        <v>5</v>
      </c>
      <c r="H13" s="65">
        <f>VLOOKUP($A13,'Return Data'!$B$7:$R$2292,7,0)</f>
        <v>3.7134</v>
      </c>
      <c r="I13" s="66">
        <f t="shared" si="2"/>
        <v>4</v>
      </c>
      <c r="J13" s="65">
        <f>VLOOKUP($A13,'Return Data'!$B$7:$R$2292,8,0)</f>
        <v>4.6238999999999999</v>
      </c>
      <c r="K13" s="66">
        <f t="shared" si="3"/>
        <v>8</v>
      </c>
      <c r="L13" s="65">
        <f>VLOOKUP($A13,'Return Data'!$B$7:$R$2292,9,0)</f>
        <v>3.9998</v>
      </c>
      <c r="M13" s="66">
        <f t="shared" si="4"/>
        <v>9</v>
      </c>
      <c r="N13" s="65">
        <f>VLOOKUP($A13,'Return Data'!$B$7:$R$2292,10,0)</f>
        <v>3.931</v>
      </c>
      <c r="O13" s="66">
        <f t="shared" si="5"/>
        <v>8</v>
      </c>
      <c r="P13" s="65">
        <f>VLOOKUP($A13,'Return Data'!$B$7:$R$2292,11,0)</f>
        <v>3.7442000000000002</v>
      </c>
      <c r="Q13" s="66">
        <f t="shared" si="6"/>
        <v>6</v>
      </c>
      <c r="R13" s="65">
        <f>VLOOKUP($A13,'Return Data'!$B$7:$R$2292,12,0)</f>
        <v>3.8881000000000001</v>
      </c>
      <c r="S13" s="66">
        <f t="shared" si="7"/>
        <v>5</v>
      </c>
      <c r="T13" s="65">
        <f>VLOOKUP($A13,'Return Data'!$B$7:$R$2292,13,0)</f>
        <v>4.0522999999999998</v>
      </c>
      <c r="U13" s="66">
        <f t="shared" si="8"/>
        <v>3</v>
      </c>
      <c r="V13" s="65">
        <f>VLOOKUP($A13,'Return Data'!$B$7:$R$2292,17,0)</f>
        <v>5.1402999999999999</v>
      </c>
      <c r="W13" s="66">
        <f t="shared" si="10"/>
        <v>2</v>
      </c>
      <c r="X13" s="65">
        <f>VLOOKUP($A13,'Return Data'!$B$7:$R$2292,14,0)</f>
        <v>6.0926999999999998</v>
      </c>
      <c r="Y13" s="66">
        <f t="shared" si="11"/>
        <v>1</v>
      </c>
      <c r="Z13" s="65">
        <f>VLOOKUP($A13,'Return Data'!$B$7:$R$2292,16,0)</f>
        <v>7.4527999999999999</v>
      </c>
      <c r="AA13" s="67">
        <f t="shared" si="9"/>
        <v>6</v>
      </c>
    </row>
    <row r="14" spans="1:27" x14ac:dyDescent="0.3">
      <c r="A14" s="63" t="s">
        <v>1190</v>
      </c>
      <c r="B14" s="64">
        <f>VLOOKUP($A14,'Return Data'!$B$7:$R$2292,3,0)</f>
        <v>44616</v>
      </c>
      <c r="C14" s="65">
        <f>VLOOKUP($A14,'Return Data'!$B$7:$R$2292,4,0)</f>
        <v>305.44349999999997</v>
      </c>
      <c r="D14" s="65">
        <f>VLOOKUP($A14,'Return Data'!$B$7:$R$2292,5,0)</f>
        <v>3.6212</v>
      </c>
      <c r="E14" s="66">
        <f t="shared" si="0"/>
        <v>13</v>
      </c>
      <c r="F14" s="65">
        <f>VLOOKUP($A14,'Return Data'!$B$7:$R$2292,6,0)</f>
        <v>4.0484</v>
      </c>
      <c r="G14" s="66">
        <f t="shared" si="1"/>
        <v>6</v>
      </c>
      <c r="H14" s="65">
        <f>VLOOKUP($A14,'Return Data'!$B$7:$R$2292,7,0)</f>
        <v>3.4148000000000001</v>
      </c>
      <c r="I14" s="66">
        <f t="shared" si="2"/>
        <v>10</v>
      </c>
      <c r="J14" s="65">
        <f>VLOOKUP($A14,'Return Data'!$B$7:$R$2292,8,0)</f>
        <v>4.3459000000000003</v>
      </c>
      <c r="K14" s="66">
        <f t="shared" si="3"/>
        <v>11</v>
      </c>
      <c r="L14" s="65">
        <f>VLOOKUP($A14,'Return Data'!$B$7:$R$2292,9,0)</f>
        <v>3.8767999999999998</v>
      </c>
      <c r="M14" s="66">
        <f t="shared" si="4"/>
        <v>11</v>
      </c>
      <c r="N14" s="65">
        <f>VLOOKUP($A14,'Return Data'!$B$7:$R$2292,10,0)</f>
        <v>3.7081</v>
      </c>
      <c r="O14" s="66">
        <f t="shared" si="5"/>
        <v>12</v>
      </c>
      <c r="P14" s="65">
        <f>VLOOKUP($A14,'Return Data'!$B$7:$R$2292,11,0)</f>
        <v>3.6570999999999998</v>
      </c>
      <c r="Q14" s="66">
        <f t="shared" si="6"/>
        <v>10</v>
      </c>
      <c r="R14" s="65">
        <f>VLOOKUP($A14,'Return Data'!$B$7:$R$2292,12,0)</f>
        <v>3.7696999999999998</v>
      </c>
      <c r="S14" s="66">
        <f t="shared" si="7"/>
        <v>10</v>
      </c>
      <c r="T14" s="65">
        <f>VLOOKUP($A14,'Return Data'!$B$7:$R$2292,13,0)</f>
        <v>3.8984999999999999</v>
      </c>
      <c r="U14" s="66">
        <f t="shared" si="8"/>
        <v>11</v>
      </c>
      <c r="V14" s="65">
        <f>VLOOKUP($A14,'Return Data'!$B$7:$R$2292,17,0)</f>
        <v>4.9055999999999997</v>
      </c>
      <c r="W14" s="66">
        <f t="shared" si="10"/>
        <v>4</v>
      </c>
      <c r="X14" s="65">
        <f>VLOOKUP($A14,'Return Data'!$B$7:$R$2292,14,0)</f>
        <v>5.8170999999999999</v>
      </c>
      <c r="Y14" s="66">
        <f t="shared" si="11"/>
        <v>7</v>
      </c>
      <c r="Z14" s="65">
        <f>VLOOKUP($A14,'Return Data'!$B$7:$R$2292,16,0)</f>
        <v>7.3986999999999998</v>
      </c>
      <c r="AA14" s="67">
        <f t="shared" si="9"/>
        <v>9</v>
      </c>
    </row>
    <row r="15" spans="1:27" x14ac:dyDescent="0.3">
      <c r="A15" s="63" t="s">
        <v>1191</v>
      </c>
      <c r="B15" s="64">
        <f>VLOOKUP($A15,'Return Data'!$B$7:$R$2292,3,0)</f>
        <v>44616</v>
      </c>
      <c r="C15" s="65">
        <f>VLOOKUP($A15,'Return Data'!$B$7:$R$2292,4,0)</f>
        <v>34.762099999999997</v>
      </c>
      <c r="D15" s="65">
        <f>VLOOKUP($A15,'Return Data'!$B$7:$R$2292,5,0)</f>
        <v>3.5703</v>
      </c>
      <c r="E15" s="66">
        <f t="shared" si="0"/>
        <v>14</v>
      </c>
      <c r="F15" s="65">
        <f>VLOOKUP($A15,'Return Data'!$B$7:$R$2292,6,0)</f>
        <v>3.8161999999999998</v>
      </c>
      <c r="G15" s="66">
        <f t="shared" si="1"/>
        <v>9</v>
      </c>
      <c r="H15" s="65">
        <f>VLOOKUP($A15,'Return Data'!$B$7:$R$2292,7,0)</f>
        <v>3.4072</v>
      </c>
      <c r="I15" s="66">
        <f t="shared" si="2"/>
        <v>11</v>
      </c>
      <c r="J15" s="65">
        <f>VLOOKUP($A15,'Return Data'!$B$7:$R$2292,8,0)</f>
        <v>4.1691000000000003</v>
      </c>
      <c r="K15" s="66">
        <f t="shared" si="3"/>
        <v>13</v>
      </c>
      <c r="L15" s="65">
        <f>VLOOKUP($A15,'Return Data'!$B$7:$R$2292,9,0)</f>
        <v>3.8706</v>
      </c>
      <c r="M15" s="66">
        <f t="shared" si="4"/>
        <v>12</v>
      </c>
      <c r="N15" s="65">
        <f>VLOOKUP($A15,'Return Data'!$B$7:$R$2292,10,0)</f>
        <v>3.7686000000000002</v>
      </c>
      <c r="O15" s="66">
        <f t="shared" si="5"/>
        <v>11</v>
      </c>
      <c r="P15" s="65">
        <f>VLOOKUP($A15,'Return Data'!$B$7:$R$2292,11,0)</f>
        <v>3.5668000000000002</v>
      </c>
      <c r="Q15" s="66">
        <f t="shared" si="6"/>
        <v>12</v>
      </c>
      <c r="R15" s="65">
        <f>VLOOKUP($A15,'Return Data'!$B$7:$R$2292,12,0)</f>
        <v>3.6349</v>
      </c>
      <c r="S15" s="66">
        <f t="shared" si="7"/>
        <v>14</v>
      </c>
      <c r="T15" s="65">
        <f>VLOOKUP($A15,'Return Data'!$B$7:$R$2292,13,0)</f>
        <v>3.7736999999999998</v>
      </c>
      <c r="U15" s="66">
        <f t="shared" si="8"/>
        <v>13</v>
      </c>
      <c r="V15" s="65">
        <f>VLOOKUP($A15,'Return Data'!$B$7:$R$2292,17,0)</f>
        <v>4.5488</v>
      </c>
      <c r="W15" s="66">
        <f t="shared" si="10"/>
        <v>12</v>
      </c>
      <c r="X15" s="65">
        <f>VLOOKUP($A15,'Return Data'!$B$7:$R$2292,14,0)</f>
        <v>5.4314</v>
      </c>
      <c r="Y15" s="66">
        <f t="shared" si="11"/>
        <v>13</v>
      </c>
      <c r="Z15" s="65">
        <f>VLOOKUP($A15,'Return Data'!$B$7:$R$2292,16,0)</f>
        <v>7.3342999999999998</v>
      </c>
      <c r="AA15" s="67">
        <f t="shared" si="9"/>
        <v>11</v>
      </c>
    </row>
    <row r="16" spans="1:27" x14ac:dyDescent="0.3">
      <c r="A16" s="63" t="s">
        <v>1196</v>
      </c>
      <c r="B16" s="64">
        <f>VLOOKUP($A16,'Return Data'!$B$7:$R$2292,3,0)</f>
        <v>44616</v>
      </c>
      <c r="C16" s="65">
        <f>VLOOKUP($A16,'Return Data'!$B$7:$R$2292,4,0)</f>
        <v>2529.2727</v>
      </c>
      <c r="D16" s="65">
        <f>VLOOKUP($A16,'Return Data'!$B$7:$R$2292,5,0)</f>
        <v>2.8359000000000001</v>
      </c>
      <c r="E16" s="66">
        <f t="shared" si="0"/>
        <v>17</v>
      </c>
      <c r="F16" s="65">
        <f>VLOOKUP($A16,'Return Data'!$B$7:$R$2292,6,0)</f>
        <v>2.3267000000000002</v>
      </c>
      <c r="G16" s="66">
        <f t="shared" si="1"/>
        <v>17</v>
      </c>
      <c r="H16" s="65">
        <f>VLOOKUP($A16,'Return Data'!$B$7:$R$2292,7,0)</f>
        <v>2.3250000000000002</v>
      </c>
      <c r="I16" s="66">
        <f t="shared" si="2"/>
        <v>17</v>
      </c>
      <c r="J16" s="65">
        <f>VLOOKUP($A16,'Return Data'!$B$7:$R$2292,8,0)</f>
        <v>4.1399999999999997</v>
      </c>
      <c r="K16" s="66">
        <f t="shared" si="3"/>
        <v>14</v>
      </c>
      <c r="L16" s="65">
        <f>VLOOKUP($A16,'Return Data'!$B$7:$R$2292,9,0)</f>
        <v>3.8180000000000001</v>
      </c>
      <c r="M16" s="66">
        <f t="shared" si="4"/>
        <v>14</v>
      </c>
      <c r="N16" s="65">
        <f>VLOOKUP($A16,'Return Data'!$B$7:$R$2292,10,0)</f>
        <v>3.6964999999999999</v>
      </c>
      <c r="O16" s="66">
        <f t="shared" si="5"/>
        <v>13</v>
      </c>
      <c r="P16" s="65">
        <f>VLOOKUP($A16,'Return Data'!$B$7:$R$2292,11,0)</f>
        <v>3.4967000000000001</v>
      </c>
      <c r="Q16" s="66">
        <f t="shared" si="6"/>
        <v>15</v>
      </c>
      <c r="R16" s="65">
        <f>VLOOKUP($A16,'Return Data'!$B$7:$R$2292,12,0)</f>
        <v>3.7124999999999999</v>
      </c>
      <c r="S16" s="66">
        <f t="shared" si="7"/>
        <v>12</v>
      </c>
      <c r="T16" s="65">
        <f>VLOOKUP($A16,'Return Data'!$B$7:$R$2292,13,0)</f>
        <v>3.9937</v>
      </c>
      <c r="U16" s="66">
        <f t="shared" si="8"/>
        <v>6</v>
      </c>
      <c r="V16" s="65">
        <f>VLOOKUP($A16,'Return Data'!$B$7:$R$2292,17,0)</f>
        <v>4.8042999999999996</v>
      </c>
      <c r="W16" s="66">
        <f t="shared" si="10"/>
        <v>8</v>
      </c>
      <c r="X16" s="65">
        <f>VLOOKUP($A16,'Return Data'!$B$7:$R$2292,14,0)</f>
        <v>5.5099</v>
      </c>
      <c r="Y16" s="66">
        <f t="shared" si="11"/>
        <v>12</v>
      </c>
      <c r="Z16" s="65">
        <f>VLOOKUP($A16,'Return Data'!$B$7:$R$2292,16,0)</f>
        <v>7.7847999999999997</v>
      </c>
      <c r="AA16" s="67">
        <f t="shared" si="9"/>
        <v>1</v>
      </c>
    </row>
    <row r="17" spans="1:27" x14ac:dyDescent="0.3">
      <c r="A17" s="63" t="s">
        <v>1200</v>
      </c>
      <c r="B17" s="64">
        <f>VLOOKUP($A17,'Return Data'!$B$7:$R$2292,3,0)</f>
        <v>44616</v>
      </c>
      <c r="C17" s="65">
        <f>VLOOKUP($A17,'Return Data'!$B$7:$R$2292,4,0)</f>
        <v>3604.0254</v>
      </c>
      <c r="D17" s="65">
        <f>VLOOKUP($A17,'Return Data'!$B$7:$R$2292,5,0)</f>
        <v>4.2115</v>
      </c>
      <c r="E17" s="66">
        <f t="shared" si="0"/>
        <v>2</v>
      </c>
      <c r="F17" s="65">
        <f>VLOOKUP($A17,'Return Data'!$B$7:$R$2292,6,0)</f>
        <v>3.8898999999999999</v>
      </c>
      <c r="G17" s="66">
        <f t="shared" si="1"/>
        <v>8</v>
      </c>
      <c r="H17" s="65">
        <f>VLOOKUP($A17,'Return Data'!$B$7:$R$2292,7,0)</f>
        <v>3.4678</v>
      </c>
      <c r="I17" s="66">
        <f t="shared" si="2"/>
        <v>9</v>
      </c>
      <c r="J17" s="65">
        <f>VLOOKUP($A17,'Return Data'!$B$7:$R$2292,8,0)</f>
        <v>4.6637000000000004</v>
      </c>
      <c r="K17" s="66">
        <f t="shared" si="3"/>
        <v>7</v>
      </c>
      <c r="L17" s="65">
        <f>VLOOKUP($A17,'Return Data'!$B$7:$R$2292,9,0)</f>
        <v>3.9003000000000001</v>
      </c>
      <c r="M17" s="66">
        <f t="shared" si="4"/>
        <v>10</v>
      </c>
      <c r="N17" s="65">
        <f>VLOOKUP($A17,'Return Data'!$B$7:$R$2292,10,0)</f>
        <v>3.9584999999999999</v>
      </c>
      <c r="O17" s="66">
        <f t="shared" si="5"/>
        <v>7</v>
      </c>
      <c r="P17" s="65">
        <f>VLOOKUP($A17,'Return Data'!$B$7:$R$2292,11,0)</f>
        <v>3.7048000000000001</v>
      </c>
      <c r="Q17" s="66">
        <f t="shared" si="6"/>
        <v>8</v>
      </c>
      <c r="R17" s="65">
        <f>VLOOKUP($A17,'Return Data'!$B$7:$R$2292,12,0)</f>
        <v>3.8254000000000001</v>
      </c>
      <c r="S17" s="66">
        <f t="shared" si="7"/>
        <v>9</v>
      </c>
      <c r="T17" s="65">
        <f>VLOOKUP($A17,'Return Data'!$B$7:$R$2292,13,0)</f>
        <v>3.9009</v>
      </c>
      <c r="U17" s="66">
        <f t="shared" si="8"/>
        <v>10</v>
      </c>
      <c r="V17" s="65">
        <f>VLOOKUP($A17,'Return Data'!$B$7:$R$2292,17,0)</f>
        <v>4.5933999999999999</v>
      </c>
      <c r="W17" s="66">
        <f t="shared" si="10"/>
        <v>11</v>
      </c>
      <c r="X17" s="65">
        <f>VLOOKUP($A17,'Return Data'!$B$7:$R$2292,14,0)</f>
        <v>5.6265999999999998</v>
      </c>
      <c r="Y17" s="66">
        <f t="shared" si="11"/>
        <v>11</v>
      </c>
      <c r="Z17" s="65">
        <f>VLOOKUP($A17,'Return Data'!$B$7:$R$2292,16,0)</f>
        <v>7.3559999999999999</v>
      </c>
      <c r="AA17" s="67">
        <f t="shared" si="9"/>
        <v>10</v>
      </c>
    </row>
    <row r="18" spans="1:27" x14ac:dyDescent="0.3">
      <c r="A18" s="63" t="s">
        <v>1201</v>
      </c>
      <c r="B18" s="64">
        <f>VLOOKUP($A18,'Return Data'!$B$7:$R$2292,3,0)</f>
        <v>44616</v>
      </c>
      <c r="C18" s="65">
        <f>VLOOKUP($A18,'Return Data'!$B$7:$R$2292,4,0)</f>
        <v>33.209389530523502</v>
      </c>
      <c r="D18" s="65">
        <f>VLOOKUP($A18,'Return Data'!$B$7:$R$2292,5,0)</f>
        <v>3.9569000000000001</v>
      </c>
      <c r="E18" s="66">
        <f t="shared" si="0"/>
        <v>6</v>
      </c>
      <c r="F18" s="65">
        <f>VLOOKUP($A18,'Return Data'!$B$7:$R$2292,6,0)</f>
        <v>3.5179</v>
      </c>
      <c r="G18" s="66">
        <f t="shared" si="1"/>
        <v>14</v>
      </c>
      <c r="H18" s="65">
        <f>VLOOKUP($A18,'Return Data'!$B$7:$R$2292,7,0)</f>
        <v>3.2284000000000002</v>
      </c>
      <c r="I18" s="66">
        <f t="shared" si="2"/>
        <v>14</v>
      </c>
      <c r="J18" s="65">
        <f>VLOOKUP($A18,'Return Data'!$B$7:$R$2292,8,0)</f>
        <v>4.2460000000000004</v>
      </c>
      <c r="K18" s="66">
        <f t="shared" si="3"/>
        <v>12</v>
      </c>
      <c r="L18" s="65">
        <f>VLOOKUP($A18,'Return Data'!$B$7:$R$2292,9,0)</f>
        <v>3.8466999999999998</v>
      </c>
      <c r="M18" s="66">
        <f t="shared" si="4"/>
        <v>13</v>
      </c>
      <c r="N18" s="65">
        <f>VLOOKUP($A18,'Return Data'!$B$7:$R$2292,10,0)</f>
        <v>3.6876000000000002</v>
      </c>
      <c r="O18" s="66">
        <f t="shared" si="5"/>
        <v>14</v>
      </c>
      <c r="P18" s="65">
        <f>VLOOKUP($A18,'Return Data'!$B$7:$R$2292,11,0)</f>
        <v>3.5131999999999999</v>
      </c>
      <c r="Q18" s="66">
        <f t="shared" si="6"/>
        <v>14</v>
      </c>
      <c r="R18" s="65">
        <f>VLOOKUP($A18,'Return Data'!$B$7:$R$2292,12,0)</f>
        <v>3.5651000000000002</v>
      </c>
      <c r="S18" s="66">
        <f t="shared" si="7"/>
        <v>15</v>
      </c>
      <c r="T18" s="65">
        <f>VLOOKUP($A18,'Return Data'!$B$7:$R$2292,13,0)</f>
        <v>3.5139</v>
      </c>
      <c r="U18" s="66">
        <f t="shared" si="8"/>
        <v>14</v>
      </c>
      <c r="V18" s="65">
        <f>VLOOKUP($A18,'Return Data'!$B$7:$R$2292,17,0)</f>
        <v>4.4055999999999997</v>
      </c>
      <c r="W18" s="66">
        <f t="shared" si="10"/>
        <v>13</v>
      </c>
      <c r="X18" s="65">
        <f>VLOOKUP($A18,'Return Data'!$B$7:$R$2292,14,0)</f>
        <v>5.7409999999999997</v>
      </c>
      <c r="Y18" s="66">
        <f t="shared" si="11"/>
        <v>10</v>
      </c>
      <c r="Z18" s="65">
        <f>VLOOKUP($A18,'Return Data'!$B$7:$R$2292,16,0)</f>
        <v>7.6988000000000003</v>
      </c>
      <c r="AA18" s="67">
        <f t="shared" si="9"/>
        <v>3</v>
      </c>
    </row>
    <row r="19" spans="1:27" x14ac:dyDescent="0.3">
      <c r="A19" s="63" t="s">
        <v>1204</v>
      </c>
      <c r="B19" s="64">
        <f>VLOOKUP($A19,'Return Data'!$B$7:$R$2292,3,0)</f>
        <v>44616</v>
      </c>
      <c r="C19" s="65">
        <f>VLOOKUP($A19,'Return Data'!$B$7:$R$2292,4,0)</f>
        <v>3334.8496</v>
      </c>
      <c r="D19" s="65">
        <f>VLOOKUP($A19,'Return Data'!$B$7:$R$2292,5,0)</f>
        <v>3.9001000000000001</v>
      </c>
      <c r="E19" s="66">
        <f t="shared" si="0"/>
        <v>8</v>
      </c>
      <c r="F19" s="65">
        <f>VLOOKUP($A19,'Return Data'!$B$7:$R$2292,6,0)</f>
        <v>3.6896</v>
      </c>
      <c r="G19" s="66">
        <f t="shared" si="1"/>
        <v>11</v>
      </c>
      <c r="H19" s="65">
        <f>VLOOKUP($A19,'Return Data'!$B$7:$R$2292,7,0)</f>
        <v>3.3102999999999998</v>
      </c>
      <c r="I19" s="66">
        <f t="shared" si="2"/>
        <v>12</v>
      </c>
      <c r="J19" s="65">
        <f>VLOOKUP($A19,'Return Data'!$B$7:$R$2292,8,0)</f>
        <v>4.7538999999999998</v>
      </c>
      <c r="K19" s="66">
        <f t="shared" si="3"/>
        <v>3</v>
      </c>
      <c r="L19" s="65">
        <f>VLOOKUP($A19,'Return Data'!$B$7:$R$2292,9,0)</f>
        <v>4.2496999999999998</v>
      </c>
      <c r="M19" s="66">
        <f t="shared" si="4"/>
        <v>2</v>
      </c>
      <c r="N19" s="65">
        <f>VLOOKUP($A19,'Return Data'!$B$7:$R$2292,10,0)</f>
        <v>4.1272000000000002</v>
      </c>
      <c r="O19" s="66">
        <f t="shared" si="5"/>
        <v>2</v>
      </c>
      <c r="P19" s="65">
        <f>VLOOKUP($A19,'Return Data'!$B$7:$R$2292,11,0)</f>
        <v>3.8136999999999999</v>
      </c>
      <c r="Q19" s="66">
        <f t="shared" si="6"/>
        <v>3</v>
      </c>
      <c r="R19" s="65">
        <f>VLOOKUP($A19,'Return Data'!$B$7:$R$2292,12,0)</f>
        <v>3.9203999999999999</v>
      </c>
      <c r="S19" s="66">
        <f t="shared" si="7"/>
        <v>3</v>
      </c>
      <c r="T19" s="65">
        <f>VLOOKUP($A19,'Return Data'!$B$7:$R$2292,13,0)</f>
        <v>3.9996</v>
      </c>
      <c r="U19" s="66">
        <f t="shared" si="8"/>
        <v>5</v>
      </c>
      <c r="V19" s="65">
        <f>VLOOKUP($A19,'Return Data'!$B$7:$R$2292,17,0)</f>
        <v>4.8205</v>
      </c>
      <c r="W19" s="66">
        <f t="shared" si="10"/>
        <v>7</v>
      </c>
      <c r="X19" s="65">
        <f>VLOOKUP($A19,'Return Data'!$B$7:$R$2292,14,0)</f>
        <v>5.8319999999999999</v>
      </c>
      <c r="Y19" s="66">
        <f t="shared" si="11"/>
        <v>6</v>
      </c>
      <c r="Z19" s="65">
        <f>VLOOKUP($A19,'Return Data'!$B$7:$R$2292,16,0)</f>
        <v>7.4318</v>
      </c>
      <c r="AA19" s="67">
        <f t="shared" si="9"/>
        <v>7</v>
      </c>
    </row>
    <row r="20" spans="1:27" x14ac:dyDescent="0.3">
      <c r="A20" s="63" t="s">
        <v>1205</v>
      </c>
      <c r="B20" s="64">
        <f>VLOOKUP($A20,'Return Data'!$B$7:$R$2292,3,0)</f>
        <v>44616</v>
      </c>
      <c r="C20" s="65">
        <f>VLOOKUP($A20,'Return Data'!$B$7:$R$2292,4,0)</f>
        <v>1089.4323999999999</v>
      </c>
      <c r="D20" s="65">
        <f>VLOOKUP($A20,'Return Data'!$B$7:$R$2292,5,0)</f>
        <v>4.3996000000000004</v>
      </c>
      <c r="E20" s="66">
        <f t="shared" si="0"/>
        <v>1</v>
      </c>
      <c r="F20" s="65">
        <f>VLOOKUP($A20,'Return Data'!$B$7:$R$2292,6,0)</f>
        <v>3.5512999999999999</v>
      </c>
      <c r="G20" s="66">
        <f t="shared" si="1"/>
        <v>13</v>
      </c>
      <c r="H20" s="65">
        <f>VLOOKUP($A20,'Return Data'!$B$7:$R$2292,7,0)</f>
        <v>3.0808</v>
      </c>
      <c r="I20" s="66">
        <f t="shared" si="2"/>
        <v>15</v>
      </c>
      <c r="J20" s="65">
        <f>VLOOKUP($A20,'Return Data'!$B$7:$R$2292,8,0)</f>
        <v>4.3533999999999997</v>
      </c>
      <c r="K20" s="66">
        <f t="shared" si="3"/>
        <v>10</v>
      </c>
      <c r="L20" s="65">
        <f>VLOOKUP($A20,'Return Data'!$B$7:$R$2292,9,0)</f>
        <v>4.0144000000000002</v>
      </c>
      <c r="M20" s="66">
        <f t="shared" si="4"/>
        <v>8</v>
      </c>
      <c r="N20" s="65">
        <f>VLOOKUP($A20,'Return Data'!$B$7:$R$2292,10,0)</f>
        <v>3.8687</v>
      </c>
      <c r="O20" s="66">
        <f t="shared" si="5"/>
        <v>9</v>
      </c>
      <c r="P20" s="65">
        <f>VLOOKUP($A20,'Return Data'!$B$7:$R$2292,11,0)</f>
        <v>3.6535000000000002</v>
      </c>
      <c r="Q20" s="66">
        <f t="shared" si="6"/>
        <v>11</v>
      </c>
      <c r="R20" s="65">
        <f>VLOOKUP($A20,'Return Data'!$B$7:$R$2292,12,0)</f>
        <v>3.8725999999999998</v>
      </c>
      <c r="S20" s="66">
        <f t="shared" si="7"/>
        <v>6</v>
      </c>
      <c r="T20" s="65"/>
      <c r="U20" s="66"/>
      <c r="V20" s="65"/>
      <c r="W20" s="66"/>
      <c r="X20" s="65"/>
      <c r="Y20" s="66"/>
      <c r="Z20" s="65">
        <f>VLOOKUP($A20,'Return Data'!$B$7:$R$2292,16,0)</f>
        <v>4.4379999999999997</v>
      </c>
      <c r="AA20" s="67">
        <f t="shared" si="9"/>
        <v>17</v>
      </c>
    </row>
    <row r="21" spans="1:27" x14ac:dyDescent="0.3">
      <c r="A21" s="63" t="s">
        <v>1209</v>
      </c>
      <c r="B21" s="64">
        <f>VLOOKUP($A21,'Return Data'!$B$7:$R$2292,3,0)</f>
        <v>44616</v>
      </c>
      <c r="C21" s="65">
        <f>VLOOKUP($A21,'Return Data'!$B$7:$R$2292,4,0)</f>
        <v>35.399000000000001</v>
      </c>
      <c r="D21" s="65">
        <f>VLOOKUP($A21,'Return Data'!$B$7:$R$2292,5,0)</f>
        <v>3.7122999999999999</v>
      </c>
      <c r="E21" s="66">
        <f t="shared" si="0"/>
        <v>11</v>
      </c>
      <c r="F21" s="65">
        <f>VLOOKUP($A21,'Return Data'!$B$7:$R$2292,6,0)</f>
        <v>3.6787000000000001</v>
      </c>
      <c r="G21" s="66">
        <f t="shared" si="1"/>
        <v>12</v>
      </c>
      <c r="H21" s="65">
        <f>VLOOKUP($A21,'Return Data'!$B$7:$R$2292,7,0)</f>
        <v>3.5375999999999999</v>
      </c>
      <c r="I21" s="66">
        <f t="shared" si="2"/>
        <v>7</v>
      </c>
      <c r="J21" s="65">
        <f>VLOOKUP($A21,'Return Data'!$B$7:$R$2292,8,0)</f>
        <v>4.7073999999999998</v>
      </c>
      <c r="K21" s="66">
        <f t="shared" si="3"/>
        <v>5</v>
      </c>
      <c r="L21" s="65">
        <f>VLOOKUP($A21,'Return Data'!$B$7:$R$2292,9,0)</f>
        <v>4.1557000000000004</v>
      </c>
      <c r="M21" s="66">
        <f t="shared" si="4"/>
        <v>5</v>
      </c>
      <c r="N21" s="65">
        <f>VLOOKUP($A21,'Return Data'!$B$7:$R$2292,10,0)</f>
        <v>3.9721000000000002</v>
      </c>
      <c r="O21" s="66">
        <f t="shared" si="5"/>
        <v>6</v>
      </c>
      <c r="P21" s="65">
        <f>VLOOKUP($A21,'Return Data'!$B$7:$R$2292,11,0)</f>
        <v>3.7431999999999999</v>
      </c>
      <c r="Q21" s="66">
        <f t="shared" si="6"/>
        <v>7</v>
      </c>
      <c r="R21" s="65">
        <f>VLOOKUP($A21,'Return Data'!$B$7:$R$2292,12,0)</f>
        <v>3.8591000000000002</v>
      </c>
      <c r="S21" s="66">
        <f t="shared" si="7"/>
        <v>8</v>
      </c>
      <c r="T21" s="65">
        <f>VLOOKUP($A21,'Return Data'!$B$7:$R$2292,13,0)</f>
        <v>3.9687999999999999</v>
      </c>
      <c r="U21" s="66">
        <f>RANK(T21,T$8:T$24,0)</f>
        <v>8</v>
      </c>
      <c r="V21" s="65">
        <f>VLOOKUP($A21,'Return Data'!$B$7:$R$2292,17,0)</f>
        <v>4.8681999999999999</v>
      </c>
      <c r="W21" s="66">
        <f>RANK(V21,V$8:V$24,0)</f>
        <v>5</v>
      </c>
      <c r="X21" s="65">
        <f>VLOOKUP($A21,'Return Data'!$B$7:$R$2292,14,0)</f>
        <v>5.9231999999999996</v>
      </c>
      <c r="Y21" s="66">
        <f>RANK(X21,X$8:X$24,0)</f>
        <v>4</v>
      </c>
      <c r="Z21" s="65">
        <f>VLOOKUP($A21,'Return Data'!$B$7:$R$2292,16,0)</f>
        <v>7.7569999999999997</v>
      </c>
      <c r="AA21" s="67">
        <f t="shared" si="9"/>
        <v>2</v>
      </c>
    </row>
    <row r="22" spans="1:27" x14ac:dyDescent="0.3">
      <c r="A22" s="63" t="s">
        <v>1211</v>
      </c>
      <c r="B22" s="64">
        <f>VLOOKUP($A22,'Return Data'!$B$7:$R$2292,3,0)</f>
        <v>44616</v>
      </c>
      <c r="C22" s="65">
        <f>VLOOKUP($A22,'Return Data'!$B$7:$R$2292,4,0)</f>
        <v>12.0764</v>
      </c>
      <c r="D22" s="65">
        <f>VLOOKUP($A22,'Return Data'!$B$7:$R$2292,5,0)</f>
        <v>3.3250000000000002</v>
      </c>
      <c r="E22" s="66">
        <f t="shared" si="0"/>
        <v>15</v>
      </c>
      <c r="F22" s="65">
        <f>VLOOKUP($A22,'Return Data'!$B$7:$R$2292,6,0)</f>
        <v>4.6360999999999999</v>
      </c>
      <c r="G22" s="66">
        <f t="shared" si="1"/>
        <v>1</v>
      </c>
      <c r="H22" s="65">
        <f>VLOOKUP($A22,'Return Data'!$B$7:$R$2292,7,0)</f>
        <v>3.6294</v>
      </c>
      <c r="I22" s="66">
        <f t="shared" si="2"/>
        <v>5</v>
      </c>
      <c r="J22" s="65">
        <f>VLOOKUP($A22,'Return Data'!$B$7:$R$2292,8,0)</f>
        <v>4.0650000000000004</v>
      </c>
      <c r="K22" s="66">
        <f t="shared" si="3"/>
        <v>15</v>
      </c>
      <c r="L22" s="65">
        <f>VLOOKUP($A22,'Return Data'!$B$7:$R$2292,9,0)</f>
        <v>3.5792999999999999</v>
      </c>
      <c r="M22" s="66">
        <f t="shared" si="4"/>
        <v>17</v>
      </c>
      <c r="N22" s="65">
        <f>VLOOKUP($A22,'Return Data'!$B$7:$R$2292,10,0)</f>
        <v>3.3929</v>
      </c>
      <c r="O22" s="66">
        <f t="shared" si="5"/>
        <v>17</v>
      </c>
      <c r="P22" s="65">
        <f>VLOOKUP($A22,'Return Data'!$B$7:$R$2292,11,0)</f>
        <v>3.3031999999999999</v>
      </c>
      <c r="Q22" s="66">
        <f t="shared" si="6"/>
        <v>17</v>
      </c>
      <c r="R22" s="65">
        <f>VLOOKUP($A22,'Return Data'!$B$7:$R$2292,12,0)</f>
        <v>3.4369000000000001</v>
      </c>
      <c r="S22" s="66">
        <f t="shared" si="7"/>
        <v>17</v>
      </c>
      <c r="T22" s="65">
        <f>VLOOKUP($A22,'Return Data'!$B$7:$R$2292,13,0)</f>
        <v>3.4807000000000001</v>
      </c>
      <c r="U22" s="66">
        <f>RANK(T22,T$8:T$24,0)</f>
        <v>15</v>
      </c>
      <c r="V22" s="65">
        <f>VLOOKUP($A22,'Return Data'!$B$7:$R$2292,17,0)</f>
        <v>4.1337999999999999</v>
      </c>
      <c r="W22" s="66">
        <f>RANK(V22,V$8:V$24,0)</f>
        <v>14</v>
      </c>
      <c r="X22" s="65"/>
      <c r="Y22" s="66"/>
      <c r="Z22" s="65">
        <f>VLOOKUP($A22,'Return Data'!$B$7:$R$2292,16,0)</f>
        <v>5.6776999999999997</v>
      </c>
      <c r="AA22" s="67">
        <f t="shared" si="9"/>
        <v>14</v>
      </c>
    </row>
    <row r="23" spans="1:27" x14ac:dyDescent="0.3">
      <c r="A23" s="63" t="s">
        <v>1213</v>
      </c>
      <c r="B23" s="64">
        <f>VLOOKUP($A23,'Return Data'!$B$7:$R$2292,3,0)</f>
        <v>44616</v>
      </c>
      <c r="C23" s="65">
        <f>VLOOKUP($A23,'Return Data'!$B$7:$R$2292,4,0)</f>
        <v>3806.0473999999999</v>
      </c>
      <c r="D23" s="65">
        <f>VLOOKUP($A23,'Return Data'!$B$7:$R$2292,5,0)</f>
        <v>3.7136</v>
      </c>
      <c r="E23" s="66">
        <f t="shared" si="0"/>
        <v>10</v>
      </c>
      <c r="F23" s="65">
        <f>VLOOKUP($A23,'Return Data'!$B$7:$R$2292,6,0)</f>
        <v>4.2537000000000003</v>
      </c>
      <c r="G23" s="66">
        <f t="shared" si="1"/>
        <v>3</v>
      </c>
      <c r="H23" s="65">
        <f>VLOOKUP($A23,'Return Data'!$B$7:$R$2292,7,0)</f>
        <v>3.9014000000000002</v>
      </c>
      <c r="I23" s="66">
        <f t="shared" si="2"/>
        <v>2</v>
      </c>
      <c r="J23" s="65">
        <f>VLOOKUP($A23,'Return Data'!$B$7:$R$2292,8,0)</f>
        <v>4.7717000000000001</v>
      </c>
      <c r="K23" s="66">
        <f t="shared" si="3"/>
        <v>2</v>
      </c>
      <c r="L23" s="65">
        <f>VLOOKUP($A23,'Return Data'!$B$7:$R$2292,9,0)</f>
        <v>4.1798000000000002</v>
      </c>
      <c r="M23" s="66">
        <f t="shared" si="4"/>
        <v>3</v>
      </c>
      <c r="N23" s="65">
        <f>VLOOKUP($A23,'Return Data'!$B$7:$R$2292,10,0)</f>
        <v>4.1566000000000001</v>
      </c>
      <c r="O23" s="66">
        <f t="shared" si="5"/>
        <v>1</v>
      </c>
      <c r="P23" s="65">
        <f>VLOOKUP($A23,'Return Data'!$B$7:$R$2292,11,0)</f>
        <v>3.8466999999999998</v>
      </c>
      <c r="Q23" s="66">
        <f t="shared" si="6"/>
        <v>1</v>
      </c>
      <c r="R23" s="65">
        <f>VLOOKUP($A23,'Return Data'!$B$7:$R$2292,12,0)</f>
        <v>4.0172999999999996</v>
      </c>
      <c r="S23" s="66">
        <f t="shared" si="7"/>
        <v>1</v>
      </c>
      <c r="T23" s="65">
        <f>VLOOKUP($A23,'Return Data'!$B$7:$R$2292,13,0)</f>
        <v>4.2366999999999999</v>
      </c>
      <c r="U23" s="66">
        <f>RANK(T23,T$8:T$24,0)</f>
        <v>1</v>
      </c>
      <c r="V23" s="65">
        <f>VLOOKUP($A23,'Return Data'!$B$7:$R$2292,17,0)</f>
        <v>5.1685999999999996</v>
      </c>
      <c r="W23" s="66">
        <f>RANK(V23,V$8:V$24,0)</f>
        <v>1</v>
      </c>
      <c r="X23" s="65">
        <f>VLOOKUP($A23,'Return Data'!$B$7:$R$2292,14,0)</f>
        <v>6.0027999999999997</v>
      </c>
      <c r="Y23" s="66">
        <f>RANK(X23,X$8:X$24,0)</f>
        <v>3</v>
      </c>
      <c r="Z23" s="65">
        <f>VLOOKUP($A23,'Return Data'!$B$7:$R$2292,16,0)</f>
        <v>6.5956999999999999</v>
      </c>
      <c r="AA23" s="67">
        <f t="shared" si="9"/>
        <v>13</v>
      </c>
    </row>
    <row r="24" spans="1:27" x14ac:dyDescent="0.3">
      <c r="A24" s="63" t="s">
        <v>1215</v>
      </c>
      <c r="B24" s="64">
        <f>VLOOKUP($A24,'Return Data'!$B$7:$R$2292,3,0)</f>
        <v>44616</v>
      </c>
      <c r="C24" s="65">
        <f>VLOOKUP($A24,'Return Data'!$B$7:$R$2292,4,0)</f>
        <v>2479.0774000000001</v>
      </c>
      <c r="D24" s="65">
        <f>VLOOKUP($A24,'Return Data'!$B$7:$R$2292,5,0)</f>
        <v>3.7282999999999999</v>
      </c>
      <c r="E24" s="66">
        <f t="shared" si="0"/>
        <v>9</v>
      </c>
      <c r="F24" s="65">
        <f>VLOOKUP($A24,'Return Data'!$B$7:$R$2292,6,0)</f>
        <v>3.7978000000000001</v>
      </c>
      <c r="G24" s="66">
        <f t="shared" si="1"/>
        <v>10</v>
      </c>
      <c r="H24" s="65">
        <f>VLOOKUP($A24,'Return Data'!$B$7:$R$2292,7,0)</f>
        <v>3.5</v>
      </c>
      <c r="I24" s="66">
        <f t="shared" si="2"/>
        <v>8</v>
      </c>
      <c r="J24" s="65">
        <f>VLOOKUP($A24,'Return Data'!$B$7:$R$2292,8,0)</f>
        <v>4.6886999999999999</v>
      </c>
      <c r="K24" s="66">
        <f t="shared" si="3"/>
        <v>6</v>
      </c>
      <c r="L24" s="65">
        <f>VLOOKUP($A24,'Return Data'!$B$7:$R$2292,9,0)</f>
        <v>4.1177000000000001</v>
      </c>
      <c r="M24" s="66">
        <f t="shared" si="4"/>
        <v>7</v>
      </c>
      <c r="N24" s="65">
        <f>VLOOKUP($A24,'Return Data'!$B$7:$R$2292,10,0)</f>
        <v>3.9982000000000002</v>
      </c>
      <c r="O24" s="66">
        <f t="shared" si="5"/>
        <v>5</v>
      </c>
      <c r="P24" s="65">
        <f>VLOOKUP($A24,'Return Data'!$B$7:$R$2292,11,0)</f>
        <v>3.762</v>
      </c>
      <c r="Q24" s="66">
        <f t="shared" si="6"/>
        <v>5</v>
      </c>
      <c r="R24" s="65">
        <f>VLOOKUP($A24,'Return Data'!$B$7:$R$2292,12,0)</f>
        <v>3.87</v>
      </c>
      <c r="S24" s="66">
        <f t="shared" si="7"/>
        <v>7</v>
      </c>
      <c r="T24" s="65">
        <f>VLOOKUP($A24,'Return Data'!$B$7:$R$2292,13,0)</f>
        <v>3.9529000000000001</v>
      </c>
      <c r="U24" s="66">
        <f>RANK(T24,T$8:T$24,0)</f>
        <v>9</v>
      </c>
      <c r="V24" s="65">
        <f>VLOOKUP($A24,'Return Data'!$B$7:$R$2292,17,0)</f>
        <v>4.8235000000000001</v>
      </c>
      <c r="W24" s="66">
        <f>RANK(V24,V$8:V$24,0)</f>
        <v>6</v>
      </c>
      <c r="X24" s="65">
        <f>VLOOKUP($A24,'Return Data'!$B$7:$R$2292,14,0)</f>
        <v>5.7912999999999997</v>
      </c>
      <c r="Y24" s="66">
        <f>RANK(X24,X$8:X$24,0)</f>
        <v>8</v>
      </c>
      <c r="Z24" s="65">
        <f>VLOOKUP($A24,'Return Data'!$B$7:$R$2292,16,0)</f>
        <v>7.4284999999999997</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3.7739176470588234</v>
      </c>
      <c r="E26" s="74"/>
      <c r="F26" s="75">
        <f>AVERAGE(F8:F24)</f>
        <v>3.7706647058823526</v>
      </c>
      <c r="G26" s="74"/>
      <c r="H26" s="75">
        <f>AVERAGE(H8:H24)</f>
        <v>3.4337529411764698</v>
      </c>
      <c r="I26" s="74"/>
      <c r="J26" s="75">
        <f>AVERAGE(J8:J24)</f>
        <v>4.439876470588235</v>
      </c>
      <c r="K26" s="74"/>
      <c r="L26" s="75">
        <f>AVERAGE(L8:L24)</f>
        <v>3.9795529411764705</v>
      </c>
      <c r="M26" s="74"/>
      <c r="N26" s="75">
        <f>AVERAGE(N8:N24)</f>
        <v>3.8535294117647054</v>
      </c>
      <c r="O26" s="74"/>
      <c r="P26" s="75">
        <f>AVERAGE(P8:P24)</f>
        <v>3.6548764705882348</v>
      </c>
      <c r="Q26" s="74"/>
      <c r="R26" s="75">
        <f>AVERAGE(R8:R24)</f>
        <v>3.777382352941177</v>
      </c>
      <c r="S26" s="74"/>
      <c r="T26" s="75">
        <f>AVERAGE(T8:T24)</f>
        <v>3.8824062499999994</v>
      </c>
      <c r="U26" s="74"/>
      <c r="V26" s="75">
        <f>AVERAGE(V8:V24)</f>
        <v>4.7747571428571431</v>
      </c>
      <c r="W26" s="74"/>
      <c r="X26" s="75">
        <f>AVERAGE(X8:X24)</f>
        <v>5.8090538461538452</v>
      </c>
      <c r="Y26" s="74"/>
      <c r="Z26" s="75">
        <f>AVERAGE(Z8:Z24)</f>
        <v>6.8661529411764706</v>
      </c>
      <c r="AA26" s="76"/>
    </row>
    <row r="27" spans="1:27" x14ac:dyDescent="0.3">
      <c r="A27" s="73" t="s">
        <v>28</v>
      </c>
      <c r="B27" s="74"/>
      <c r="C27" s="74"/>
      <c r="D27" s="75">
        <f>MIN(D8:D24)</f>
        <v>2.8359000000000001</v>
      </c>
      <c r="E27" s="74"/>
      <c r="F27" s="75">
        <f>MIN(F8:F24)</f>
        <v>2.3267000000000002</v>
      </c>
      <c r="G27" s="74"/>
      <c r="H27" s="75">
        <f>MIN(H8:H24)</f>
        <v>2.3250000000000002</v>
      </c>
      <c r="I27" s="74"/>
      <c r="J27" s="75">
        <f>MIN(J8:J24)</f>
        <v>3.4876999999999998</v>
      </c>
      <c r="K27" s="74"/>
      <c r="L27" s="75">
        <f>MIN(L8:L24)</f>
        <v>3.5792999999999999</v>
      </c>
      <c r="M27" s="74"/>
      <c r="N27" s="75">
        <f>MIN(N8:N24)</f>
        <v>3.3929</v>
      </c>
      <c r="O27" s="74"/>
      <c r="P27" s="75">
        <f>MIN(P8:P24)</f>
        <v>3.3031999999999999</v>
      </c>
      <c r="Q27" s="74"/>
      <c r="R27" s="75">
        <f>MIN(R8:R24)</f>
        <v>3.4369000000000001</v>
      </c>
      <c r="S27" s="74"/>
      <c r="T27" s="75">
        <f>MIN(T8:T24)</f>
        <v>3.4209999999999998</v>
      </c>
      <c r="U27" s="74"/>
      <c r="V27" s="75">
        <f>MIN(V8:V24)</f>
        <v>4.1337999999999999</v>
      </c>
      <c r="W27" s="74"/>
      <c r="X27" s="75">
        <f>MIN(X8:X24)</f>
        <v>5.4314</v>
      </c>
      <c r="Y27" s="74"/>
      <c r="Z27" s="75">
        <f>MIN(Z8:Z24)</f>
        <v>4.4379999999999997</v>
      </c>
      <c r="AA27" s="76"/>
    </row>
    <row r="28" spans="1:27" ht="15" thickBot="1" x14ac:dyDescent="0.35">
      <c r="A28" s="77" t="s">
        <v>29</v>
      </c>
      <c r="B28" s="78"/>
      <c r="C28" s="78"/>
      <c r="D28" s="79">
        <f>MAX(D8:D24)</f>
        <v>4.3996000000000004</v>
      </c>
      <c r="E28" s="78"/>
      <c r="F28" s="79">
        <f>MAX(F8:F24)</f>
        <v>4.6360999999999999</v>
      </c>
      <c r="G28" s="78"/>
      <c r="H28" s="79">
        <f>MAX(H8:H24)</f>
        <v>4.2062999999999997</v>
      </c>
      <c r="I28" s="78"/>
      <c r="J28" s="79">
        <f>MAX(J8:J24)</f>
        <v>5.0766999999999998</v>
      </c>
      <c r="K28" s="78"/>
      <c r="L28" s="79">
        <f>MAX(L8:L24)</f>
        <v>4.3685999999999998</v>
      </c>
      <c r="M28" s="78"/>
      <c r="N28" s="79">
        <f>MAX(N8:N24)</f>
        <v>4.1566000000000001</v>
      </c>
      <c r="O28" s="78"/>
      <c r="P28" s="79">
        <f>MAX(P8:P24)</f>
        <v>3.8466999999999998</v>
      </c>
      <c r="Q28" s="78"/>
      <c r="R28" s="79">
        <f>MAX(R8:R24)</f>
        <v>4.0172999999999996</v>
      </c>
      <c r="S28" s="78"/>
      <c r="T28" s="79">
        <f>MAX(T8:T24)</f>
        <v>4.2366999999999999</v>
      </c>
      <c r="U28" s="78"/>
      <c r="V28" s="79">
        <f>MAX(V8:V24)</f>
        <v>5.1685999999999996</v>
      </c>
      <c r="W28" s="78"/>
      <c r="X28" s="79">
        <f>MAX(X8:X24)</f>
        <v>6.0926999999999998</v>
      </c>
      <c r="Y28" s="78"/>
      <c r="Z28" s="79">
        <f>MAX(Z8:Z24)</f>
        <v>7.7847999999999997</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1564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1177</v>
      </c>
      <c r="B8" s="64">
        <f>VLOOKUP($A8,'Return Data'!$B$7:$R$2292,3,0)</f>
        <v>44616</v>
      </c>
      <c r="C8" s="65">
        <f>VLOOKUP($A8,'Return Data'!$B$7:$R$2292,4,0)</f>
        <v>294.97629999999998</v>
      </c>
      <c r="D8" s="65">
        <f>VLOOKUP($A8,'Return Data'!$B$7:$R$2292,5,0)</f>
        <v>3.7867999999999999</v>
      </c>
      <c r="E8" s="66">
        <f t="shared" ref="E8:E24" si="0">RANK(D8,D$8:D$24,0)</f>
        <v>7</v>
      </c>
      <c r="F8" s="65">
        <f>VLOOKUP($A8,'Return Data'!$B$7:$R$2292,6,0)</f>
        <v>4.2332999999999998</v>
      </c>
      <c r="G8" s="66">
        <f t="shared" ref="G8:G24" si="1">RANK(F8,F$8:F$24,0)</f>
        <v>2</v>
      </c>
      <c r="H8" s="65">
        <f>VLOOKUP($A8,'Return Data'!$B$7:$R$2292,7,0)</f>
        <v>3.7324999999999999</v>
      </c>
      <c r="I8" s="66">
        <f t="shared" ref="I8:I24" si="2">RANK(H8,H$8:H$24,0)</f>
        <v>2</v>
      </c>
      <c r="J8" s="65">
        <f>VLOOKUP($A8,'Return Data'!$B$7:$R$2292,8,0)</f>
        <v>4.9572000000000003</v>
      </c>
      <c r="K8" s="66">
        <f t="shared" ref="K8:K24" si="3">RANK(J8,J$8:J$24,0)</f>
        <v>1</v>
      </c>
      <c r="L8" s="65">
        <f>VLOOKUP($A8,'Return Data'!$B$7:$R$2292,9,0)</f>
        <v>4.0056000000000003</v>
      </c>
      <c r="M8" s="66">
        <f t="shared" ref="M8:M24" si="4">RANK(L8,L$8:L$24,0)</f>
        <v>4</v>
      </c>
      <c r="N8" s="65">
        <f>VLOOKUP($A8,'Return Data'!$B$7:$R$2292,10,0)</f>
        <v>3.9824999999999999</v>
      </c>
      <c r="O8" s="66">
        <f t="shared" ref="O8:O24" si="5">RANK(N8,N$8:N$24,0)</f>
        <v>2</v>
      </c>
      <c r="P8" s="65">
        <f>VLOOKUP($A8,'Return Data'!$B$7:$R$2292,11,0)</f>
        <v>3.7084999999999999</v>
      </c>
      <c r="Q8" s="66">
        <f t="shared" ref="Q8:Q24" si="6">RANK(P8,P$8:P$24,0)</f>
        <v>2</v>
      </c>
      <c r="R8" s="65">
        <f>VLOOKUP($A8,'Return Data'!$B$7:$R$2292,12,0)</f>
        <v>3.8420000000000001</v>
      </c>
      <c r="S8" s="66">
        <f t="shared" ref="S8:S24" si="7">RANK(R8,R$8:R$24,0)</f>
        <v>1</v>
      </c>
      <c r="T8" s="65">
        <f>VLOOKUP($A8,'Return Data'!$B$7:$R$2292,13,0)</f>
        <v>3.9731999999999998</v>
      </c>
      <c r="U8" s="66">
        <f t="shared" ref="U8:U19" si="8">RANK(T8,T$8:T$24,0)</f>
        <v>2</v>
      </c>
      <c r="V8" s="65">
        <f>VLOOKUP($A8,'Return Data'!$B$7:$R$2292,17,0)</f>
        <v>5.0114999999999998</v>
      </c>
      <c r="W8" s="66">
        <f>RANK(V8,V$8:V$24,0)</f>
        <v>1</v>
      </c>
      <c r="X8" s="65">
        <f>VLOOKUP($A8,'Return Data'!$B$7:$R$2292,14,0)</f>
        <v>5.9493999999999998</v>
      </c>
      <c r="Y8" s="66">
        <f>RANK(X8,X$8:X$24,0)</f>
        <v>1</v>
      </c>
      <c r="Z8" s="65">
        <f>VLOOKUP($A8,'Return Data'!$B$7:$R$2292,16,0)</f>
        <v>6.8266999999999998</v>
      </c>
      <c r="AA8" s="67">
        <f t="shared" ref="AA8:AA24" si="9">RANK(Z8,Z$8:Z$24,0)</f>
        <v>10</v>
      </c>
    </row>
    <row r="9" spans="1:27" x14ac:dyDescent="0.3">
      <c r="A9" s="63" t="s">
        <v>1180</v>
      </c>
      <c r="B9" s="64">
        <f>VLOOKUP($A9,'Return Data'!$B$7:$R$2292,3,0)</f>
        <v>44616</v>
      </c>
      <c r="C9" s="65">
        <f>VLOOKUP($A9,'Return Data'!$B$7:$R$2292,4,0)</f>
        <v>1142.0471</v>
      </c>
      <c r="D9" s="65">
        <f>VLOOKUP($A9,'Return Data'!$B$7:$R$2292,5,0)</f>
        <v>3.8163999999999998</v>
      </c>
      <c r="E9" s="66">
        <f t="shared" si="0"/>
        <v>4</v>
      </c>
      <c r="F9" s="65">
        <f>VLOOKUP($A9,'Return Data'!$B$7:$R$2292,6,0)</f>
        <v>3.7949000000000002</v>
      </c>
      <c r="G9" s="66">
        <f t="shared" si="1"/>
        <v>7</v>
      </c>
      <c r="H9" s="65">
        <f>VLOOKUP($A9,'Return Data'!$B$7:$R$2292,7,0)</f>
        <v>3.4068999999999998</v>
      </c>
      <c r="I9" s="66">
        <f t="shared" si="2"/>
        <v>6</v>
      </c>
      <c r="J9" s="65">
        <f>VLOOKUP($A9,'Return Data'!$B$7:$R$2292,8,0)</f>
        <v>4.5853999999999999</v>
      </c>
      <c r="K9" s="66">
        <f t="shared" si="3"/>
        <v>5</v>
      </c>
      <c r="L9" s="65">
        <f>VLOOKUP($A9,'Return Data'!$B$7:$R$2292,9,0)</f>
        <v>4.0022000000000002</v>
      </c>
      <c r="M9" s="66">
        <f t="shared" si="4"/>
        <v>5</v>
      </c>
      <c r="N9" s="65">
        <f>VLOOKUP($A9,'Return Data'!$B$7:$R$2292,10,0)</f>
        <v>3.8702999999999999</v>
      </c>
      <c r="O9" s="66">
        <f t="shared" si="5"/>
        <v>6</v>
      </c>
      <c r="P9" s="65">
        <f>VLOOKUP($A9,'Return Data'!$B$7:$R$2292,11,0)</f>
        <v>3.6423000000000001</v>
      </c>
      <c r="Q9" s="66">
        <f t="shared" si="6"/>
        <v>4</v>
      </c>
      <c r="R9" s="65">
        <f>VLOOKUP($A9,'Return Data'!$B$7:$R$2292,12,0)</f>
        <v>3.7559</v>
      </c>
      <c r="S9" s="66">
        <f t="shared" si="7"/>
        <v>5</v>
      </c>
      <c r="T9" s="65">
        <f>VLOOKUP($A9,'Return Data'!$B$7:$R$2292,13,0)</f>
        <v>3.8492000000000002</v>
      </c>
      <c r="U9" s="66">
        <f t="shared" si="8"/>
        <v>6</v>
      </c>
      <c r="V9" s="65"/>
      <c r="W9" s="66"/>
      <c r="X9" s="65"/>
      <c r="Y9" s="66"/>
      <c r="Z9" s="65">
        <f>VLOOKUP($A9,'Return Data'!$B$7:$R$2292,16,0)</f>
        <v>5.3334999999999999</v>
      </c>
      <c r="AA9" s="67">
        <f t="shared" si="9"/>
        <v>15</v>
      </c>
    </row>
    <row r="10" spans="1:27" x14ac:dyDescent="0.3">
      <c r="A10" s="63" t="s">
        <v>1182</v>
      </c>
      <c r="B10" s="64">
        <f>VLOOKUP($A10,'Return Data'!$B$7:$R$2292,3,0)</f>
        <v>44616</v>
      </c>
      <c r="C10" s="65">
        <f>VLOOKUP($A10,'Return Data'!$B$7:$R$2292,4,0)</f>
        <v>1116.1819</v>
      </c>
      <c r="D10" s="65">
        <f>VLOOKUP($A10,'Return Data'!$B$7:$R$2292,5,0)</f>
        <v>3.9801000000000002</v>
      </c>
      <c r="E10" s="66">
        <f t="shared" si="0"/>
        <v>3</v>
      </c>
      <c r="F10" s="65">
        <f>VLOOKUP($A10,'Return Data'!$B$7:$R$2292,6,0)</f>
        <v>3.9014000000000002</v>
      </c>
      <c r="G10" s="66">
        <f t="shared" si="1"/>
        <v>5</v>
      </c>
      <c r="H10" s="65">
        <f>VLOOKUP($A10,'Return Data'!$B$7:$R$2292,7,0)</f>
        <v>4.0027999999999997</v>
      </c>
      <c r="I10" s="66">
        <f t="shared" si="2"/>
        <v>1</v>
      </c>
      <c r="J10" s="65">
        <f>VLOOKUP($A10,'Return Data'!$B$7:$R$2292,8,0)</f>
        <v>4.4089999999999998</v>
      </c>
      <c r="K10" s="66">
        <f t="shared" si="3"/>
        <v>7</v>
      </c>
      <c r="L10" s="65">
        <f>VLOOKUP($A10,'Return Data'!$B$7:$R$2292,9,0)</f>
        <v>4.1592000000000002</v>
      </c>
      <c r="M10" s="66">
        <f t="shared" si="4"/>
        <v>1</v>
      </c>
      <c r="N10" s="65">
        <f>VLOOKUP($A10,'Return Data'!$B$7:$R$2292,10,0)</f>
        <v>3.6560000000000001</v>
      </c>
      <c r="O10" s="66">
        <f t="shared" si="5"/>
        <v>8</v>
      </c>
      <c r="P10" s="65">
        <f>VLOOKUP($A10,'Return Data'!$B$7:$R$2292,11,0)</f>
        <v>3.4539</v>
      </c>
      <c r="Q10" s="66">
        <f t="shared" si="6"/>
        <v>9</v>
      </c>
      <c r="R10" s="65">
        <f>VLOOKUP($A10,'Return Data'!$B$7:$R$2292,12,0)</f>
        <v>3.2846000000000002</v>
      </c>
      <c r="S10" s="66">
        <f t="shared" si="7"/>
        <v>14</v>
      </c>
      <c r="T10" s="65">
        <f>VLOOKUP($A10,'Return Data'!$B$7:$R$2292,13,0)</f>
        <v>3.1442999999999999</v>
      </c>
      <c r="U10" s="66">
        <f t="shared" si="8"/>
        <v>14</v>
      </c>
      <c r="V10" s="65"/>
      <c r="W10" s="66"/>
      <c r="X10" s="65"/>
      <c r="Y10" s="66"/>
      <c r="Z10" s="65">
        <f>VLOOKUP($A10,'Return Data'!$B$7:$R$2292,16,0)</f>
        <v>4.1742999999999997</v>
      </c>
      <c r="AA10" s="67">
        <f t="shared" si="9"/>
        <v>16</v>
      </c>
    </row>
    <row r="11" spans="1:27" x14ac:dyDescent="0.3">
      <c r="A11" s="63" t="s">
        <v>1184</v>
      </c>
      <c r="B11" s="64">
        <f>VLOOKUP($A11,'Return Data'!$B$7:$R$2292,3,0)</f>
        <v>44616</v>
      </c>
      <c r="C11" s="65">
        <f>VLOOKUP($A11,'Return Data'!$B$7:$R$2292,4,0)</f>
        <v>42.614100000000001</v>
      </c>
      <c r="D11" s="65">
        <f>VLOOKUP($A11,'Return Data'!$B$7:$R$2292,5,0)</f>
        <v>2.9981</v>
      </c>
      <c r="E11" s="66">
        <f t="shared" si="0"/>
        <v>16</v>
      </c>
      <c r="F11" s="65">
        <f>VLOOKUP($A11,'Return Data'!$B$7:$R$2292,6,0)</f>
        <v>3.1128</v>
      </c>
      <c r="G11" s="66">
        <f t="shared" si="1"/>
        <v>13</v>
      </c>
      <c r="H11" s="65">
        <f>VLOOKUP($A11,'Return Data'!$B$7:$R$2292,7,0)</f>
        <v>3.0486</v>
      </c>
      <c r="I11" s="66">
        <f t="shared" si="2"/>
        <v>11</v>
      </c>
      <c r="J11" s="65">
        <f>VLOOKUP($A11,'Return Data'!$B$7:$R$2292,8,0)</f>
        <v>3.2465999999999999</v>
      </c>
      <c r="K11" s="66">
        <f t="shared" si="3"/>
        <v>17</v>
      </c>
      <c r="L11" s="65">
        <f>VLOOKUP($A11,'Return Data'!$B$7:$R$2292,9,0)</f>
        <v>3.3416000000000001</v>
      </c>
      <c r="M11" s="66">
        <f t="shared" si="4"/>
        <v>15</v>
      </c>
      <c r="N11" s="65">
        <f>VLOOKUP($A11,'Return Data'!$B$7:$R$2292,10,0)</f>
        <v>3.3262</v>
      </c>
      <c r="O11" s="66">
        <f t="shared" si="5"/>
        <v>13</v>
      </c>
      <c r="P11" s="65">
        <f>VLOOKUP($A11,'Return Data'!$B$7:$R$2292,11,0)</f>
        <v>3.2014</v>
      </c>
      <c r="Q11" s="66">
        <f t="shared" si="6"/>
        <v>13</v>
      </c>
      <c r="R11" s="65">
        <f>VLOOKUP($A11,'Return Data'!$B$7:$R$2292,12,0)</f>
        <v>3.4554</v>
      </c>
      <c r="S11" s="66">
        <f t="shared" si="7"/>
        <v>10</v>
      </c>
      <c r="T11" s="65">
        <f>VLOOKUP($A11,'Return Data'!$B$7:$R$2292,13,0)</f>
        <v>3.7443</v>
      </c>
      <c r="U11" s="66">
        <f t="shared" si="8"/>
        <v>9</v>
      </c>
      <c r="V11" s="65">
        <f>VLOOKUP($A11,'Return Data'!$B$7:$R$2292,17,0)</f>
        <v>4.5232999999999999</v>
      </c>
      <c r="W11" s="66">
        <f t="shared" ref="W11:W19" si="10">RANK(V11,V$8:V$24,0)</f>
        <v>8</v>
      </c>
      <c r="X11" s="65">
        <f>VLOOKUP($A11,'Return Data'!$B$7:$R$2292,14,0)</f>
        <v>5.5122999999999998</v>
      </c>
      <c r="Y11" s="66">
        <f t="shared" ref="Y11:Y19" si="11">RANK(X11,X$8:X$24,0)</f>
        <v>9</v>
      </c>
      <c r="Z11" s="65">
        <f>VLOOKUP($A11,'Return Data'!$B$7:$R$2292,16,0)</f>
        <v>6.6795</v>
      </c>
      <c r="AA11" s="67">
        <f t="shared" si="9"/>
        <v>12</v>
      </c>
    </row>
    <row r="12" spans="1:27" x14ac:dyDescent="0.3">
      <c r="A12" s="63" t="s">
        <v>1185</v>
      </c>
      <c r="B12" s="64">
        <f>VLOOKUP($A12,'Return Data'!$B$7:$R$2292,3,0)</f>
        <v>44616</v>
      </c>
      <c r="C12" s="65">
        <f>VLOOKUP($A12,'Return Data'!$B$7:$R$2292,4,0)</f>
        <v>40.204999999999998</v>
      </c>
      <c r="D12" s="65">
        <f>VLOOKUP($A12,'Return Data'!$B$7:$R$2292,5,0)</f>
        <v>3.5409000000000002</v>
      </c>
      <c r="E12" s="66">
        <f t="shared" si="0"/>
        <v>9</v>
      </c>
      <c r="F12" s="65">
        <f>VLOOKUP($A12,'Return Data'!$B$7:$R$2292,6,0)</f>
        <v>2.9058000000000002</v>
      </c>
      <c r="G12" s="66">
        <f t="shared" si="1"/>
        <v>16</v>
      </c>
      <c r="H12" s="65">
        <f>VLOOKUP($A12,'Return Data'!$B$7:$R$2292,7,0)</f>
        <v>2.7898999999999998</v>
      </c>
      <c r="I12" s="66">
        <f t="shared" si="2"/>
        <v>13</v>
      </c>
      <c r="J12" s="65">
        <f>VLOOKUP($A12,'Return Data'!$B$7:$R$2292,8,0)</f>
        <v>3.8706</v>
      </c>
      <c r="K12" s="66">
        <f t="shared" si="3"/>
        <v>12</v>
      </c>
      <c r="L12" s="65">
        <f>VLOOKUP($A12,'Return Data'!$B$7:$R$2292,9,0)</f>
        <v>3.6484999999999999</v>
      </c>
      <c r="M12" s="66">
        <f t="shared" si="4"/>
        <v>10</v>
      </c>
      <c r="N12" s="65">
        <f>VLOOKUP($A12,'Return Data'!$B$7:$R$2292,10,0)</f>
        <v>3.5182000000000002</v>
      </c>
      <c r="O12" s="66">
        <f t="shared" si="5"/>
        <v>10</v>
      </c>
      <c r="P12" s="65">
        <f>VLOOKUP($A12,'Return Data'!$B$7:$R$2292,11,0)</f>
        <v>3.3919000000000001</v>
      </c>
      <c r="Q12" s="66">
        <f t="shared" si="6"/>
        <v>10</v>
      </c>
      <c r="R12" s="65">
        <f>VLOOKUP($A12,'Return Data'!$B$7:$R$2292,12,0)</f>
        <v>3.5644</v>
      </c>
      <c r="S12" s="66">
        <f t="shared" si="7"/>
        <v>9</v>
      </c>
      <c r="T12" s="65">
        <f>VLOOKUP($A12,'Return Data'!$B$7:$R$2292,13,0)</f>
        <v>3.6821000000000002</v>
      </c>
      <c r="U12" s="66">
        <f t="shared" si="8"/>
        <v>10</v>
      </c>
      <c r="V12" s="65">
        <f>VLOOKUP($A12,'Return Data'!$B$7:$R$2292,17,0)</f>
        <v>4.5861000000000001</v>
      </c>
      <c r="W12" s="66">
        <f t="shared" si="10"/>
        <v>7</v>
      </c>
      <c r="X12" s="65">
        <f>VLOOKUP($A12,'Return Data'!$B$7:$R$2292,14,0)</f>
        <v>5.7583000000000002</v>
      </c>
      <c r="Y12" s="66">
        <f t="shared" si="11"/>
        <v>4</v>
      </c>
      <c r="Z12" s="65">
        <f>VLOOKUP($A12,'Return Data'!$B$7:$R$2292,16,0)</f>
        <v>7.1863999999999999</v>
      </c>
      <c r="AA12" s="67">
        <f t="shared" si="9"/>
        <v>5</v>
      </c>
    </row>
    <row r="13" spans="1:27" x14ac:dyDescent="0.3">
      <c r="A13" s="63" t="s">
        <v>1187</v>
      </c>
      <c r="B13" s="64">
        <f>VLOOKUP($A13,'Return Data'!$B$7:$R$2292,3,0)</f>
        <v>44616</v>
      </c>
      <c r="C13" s="65">
        <f>VLOOKUP($A13,'Return Data'!$B$7:$R$2292,4,0)</f>
        <v>4570.3492999999999</v>
      </c>
      <c r="D13" s="65">
        <f>VLOOKUP($A13,'Return Data'!$B$7:$R$2292,5,0)</f>
        <v>3.9967999999999999</v>
      </c>
      <c r="E13" s="66">
        <f t="shared" si="0"/>
        <v>2</v>
      </c>
      <c r="F13" s="65">
        <f>VLOOKUP($A13,'Return Data'!$B$7:$R$2292,6,0)</f>
        <v>3.9241000000000001</v>
      </c>
      <c r="G13" s="66">
        <f t="shared" si="1"/>
        <v>4</v>
      </c>
      <c r="H13" s="65">
        <f>VLOOKUP($A13,'Return Data'!$B$7:$R$2292,7,0)</f>
        <v>3.5733000000000001</v>
      </c>
      <c r="I13" s="66">
        <f t="shared" si="2"/>
        <v>3</v>
      </c>
      <c r="J13" s="65">
        <f>VLOOKUP($A13,'Return Data'!$B$7:$R$2292,8,0)</f>
        <v>4.4836999999999998</v>
      </c>
      <c r="K13" s="66">
        <f t="shared" si="3"/>
        <v>6</v>
      </c>
      <c r="L13" s="65">
        <f>VLOOKUP($A13,'Return Data'!$B$7:$R$2292,9,0)</f>
        <v>3.8593000000000002</v>
      </c>
      <c r="M13" s="66">
        <f t="shared" si="4"/>
        <v>7</v>
      </c>
      <c r="N13" s="65">
        <f>VLOOKUP($A13,'Return Data'!$B$7:$R$2292,10,0)</f>
        <v>3.7898000000000001</v>
      </c>
      <c r="O13" s="66">
        <f t="shared" si="5"/>
        <v>7</v>
      </c>
      <c r="P13" s="65">
        <f>VLOOKUP($A13,'Return Data'!$B$7:$R$2292,11,0)</f>
        <v>3.6017999999999999</v>
      </c>
      <c r="Q13" s="66">
        <f t="shared" si="6"/>
        <v>7</v>
      </c>
      <c r="R13" s="65">
        <f>VLOOKUP($A13,'Return Data'!$B$7:$R$2292,12,0)</f>
        <v>3.7441</v>
      </c>
      <c r="S13" s="66">
        <f t="shared" si="7"/>
        <v>7</v>
      </c>
      <c r="T13" s="65">
        <f>VLOOKUP($A13,'Return Data'!$B$7:$R$2292,13,0)</f>
        <v>3.9068000000000001</v>
      </c>
      <c r="U13" s="66">
        <f t="shared" si="8"/>
        <v>3</v>
      </c>
      <c r="V13" s="65">
        <f>VLOOKUP($A13,'Return Data'!$B$7:$R$2292,17,0)</f>
        <v>4.9837999999999996</v>
      </c>
      <c r="W13" s="66">
        <f t="shared" si="10"/>
        <v>2</v>
      </c>
      <c r="X13" s="65">
        <f>VLOOKUP($A13,'Return Data'!$B$7:$R$2292,14,0)</f>
        <v>5.9169</v>
      </c>
      <c r="Y13" s="66">
        <f t="shared" si="11"/>
        <v>2</v>
      </c>
      <c r="Z13" s="65">
        <f>VLOOKUP($A13,'Return Data'!$B$7:$R$2292,16,0)</f>
        <v>7.0438999999999998</v>
      </c>
      <c r="AA13" s="67">
        <f t="shared" si="9"/>
        <v>9</v>
      </c>
    </row>
    <row r="14" spans="1:27" x14ac:dyDescent="0.3">
      <c r="A14" s="63" t="s">
        <v>1189</v>
      </c>
      <c r="B14" s="64">
        <f>VLOOKUP($A14,'Return Data'!$B$7:$R$2292,3,0)</f>
        <v>44616</v>
      </c>
      <c r="C14" s="65">
        <f>VLOOKUP($A14,'Return Data'!$B$7:$R$2292,4,0)</f>
        <v>302.83210000000003</v>
      </c>
      <c r="D14" s="65">
        <f>VLOOKUP($A14,'Return Data'!$B$7:$R$2292,5,0)</f>
        <v>3.5076999999999998</v>
      </c>
      <c r="E14" s="66">
        <f t="shared" si="0"/>
        <v>10</v>
      </c>
      <c r="F14" s="65">
        <f>VLOOKUP($A14,'Return Data'!$B$7:$R$2292,6,0)</f>
        <v>3.9304999999999999</v>
      </c>
      <c r="G14" s="66">
        <f t="shared" si="1"/>
        <v>3</v>
      </c>
      <c r="H14" s="65">
        <f>VLOOKUP($A14,'Return Data'!$B$7:$R$2292,7,0)</f>
        <v>3.2942</v>
      </c>
      <c r="I14" s="66">
        <f t="shared" si="2"/>
        <v>9</v>
      </c>
      <c r="J14" s="65">
        <f>VLOOKUP($A14,'Return Data'!$B$7:$R$2292,8,0)</f>
        <v>4.2262000000000004</v>
      </c>
      <c r="K14" s="66">
        <f t="shared" si="3"/>
        <v>9</v>
      </c>
      <c r="L14" s="65">
        <f>VLOOKUP($A14,'Return Data'!$B$7:$R$2292,9,0)</f>
        <v>3.7565</v>
      </c>
      <c r="M14" s="66">
        <f t="shared" si="4"/>
        <v>9</v>
      </c>
      <c r="N14" s="65">
        <f>VLOOKUP($A14,'Return Data'!$B$7:$R$2292,10,0)</f>
        <v>3.5870000000000002</v>
      </c>
      <c r="O14" s="66">
        <f t="shared" si="5"/>
        <v>9</v>
      </c>
      <c r="P14" s="65">
        <f>VLOOKUP($A14,'Return Data'!$B$7:$R$2292,11,0)</f>
        <v>3.5348999999999999</v>
      </c>
      <c r="Q14" s="66">
        <f t="shared" si="6"/>
        <v>8</v>
      </c>
      <c r="R14" s="65">
        <f>VLOOKUP($A14,'Return Data'!$B$7:$R$2292,12,0)</f>
        <v>3.6463000000000001</v>
      </c>
      <c r="S14" s="66">
        <f t="shared" si="7"/>
        <v>8</v>
      </c>
      <c r="T14" s="65">
        <f>VLOOKUP($A14,'Return Data'!$B$7:$R$2292,13,0)</f>
        <v>3.7738999999999998</v>
      </c>
      <c r="U14" s="66">
        <f t="shared" si="8"/>
        <v>8</v>
      </c>
      <c r="V14" s="65">
        <f>VLOOKUP($A14,'Return Data'!$B$7:$R$2292,17,0)</f>
        <v>4.7808000000000002</v>
      </c>
      <c r="W14" s="66">
        <f t="shared" si="10"/>
        <v>4</v>
      </c>
      <c r="X14" s="65">
        <f>VLOOKUP($A14,'Return Data'!$B$7:$R$2292,14,0)</f>
        <v>5.6909999999999998</v>
      </c>
      <c r="Y14" s="66">
        <f t="shared" si="11"/>
        <v>6</v>
      </c>
      <c r="Z14" s="65">
        <f>VLOOKUP($A14,'Return Data'!$B$7:$R$2292,16,0)</f>
        <v>7.1806000000000001</v>
      </c>
      <c r="AA14" s="67">
        <f t="shared" si="9"/>
        <v>6</v>
      </c>
    </row>
    <row r="15" spans="1:27" x14ac:dyDescent="0.3">
      <c r="A15" s="63" t="s">
        <v>1192</v>
      </c>
      <c r="B15" s="64">
        <f>VLOOKUP($A15,'Return Data'!$B$7:$R$2292,3,0)</f>
        <v>44616</v>
      </c>
      <c r="C15" s="65">
        <f>VLOOKUP($A15,'Return Data'!$B$7:$R$2292,4,0)</f>
        <v>32.759399999999999</v>
      </c>
      <c r="D15" s="65">
        <f>VLOOKUP($A15,'Return Data'!$B$7:$R$2292,5,0)</f>
        <v>3.0085000000000002</v>
      </c>
      <c r="E15" s="66">
        <f t="shared" si="0"/>
        <v>15</v>
      </c>
      <c r="F15" s="65">
        <f>VLOOKUP($A15,'Return Data'!$B$7:$R$2292,6,0)</f>
        <v>3.1577000000000002</v>
      </c>
      <c r="G15" s="66">
        <f t="shared" si="1"/>
        <v>11</v>
      </c>
      <c r="H15" s="65">
        <f>VLOOKUP($A15,'Return Data'!$B$7:$R$2292,7,0)</f>
        <v>2.7551000000000001</v>
      </c>
      <c r="I15" s="66">
        <f t="shared" si="2"/>
        <v>14</v>
      </c>
      <c r="J15" s="65">
        <f>VLOOKUP($A15,'Return Data'!$B$7:$R$2292,8,0)</f>
        <v>3.5064000000000002</v>
      </c>
      <c r="K15" s="66">
        <f t="shared" si="3"/>
        <v>16</v>
      </c>
      <c r="L15" s="65">
        <f>VLOOKUP($A15,'Return Data'!$B$7:$R$2292,9,0)</f>
        <v>3.2039</v>
      </c>
      <c r="M15" s="66">
        <f t="shared" si="4"/>
        <v>17</v>
      </c>
      <c r="N15" s="65">
        <f>VLOOKUP($A15,'Return Data'!$B$7:$R$2292,10,0)</f>
        <v>3.0989</v>
      </c>
      <c r="O15" s="66">
        <f t="shared" si="5"/>
        <v>16</v>
      </c>
      <c r="P15" s="65">
        <f>VLOOKUP($A15,'Return Data'!$B$7:$R$2292,11,0)</f>
        <v>2.8912</v>
      </c>
      <c r="Q15" s="66">
        <f t="shared" si="6"/>
        <v>16</v>
      </c>
      <c r="R15" s="65">
        <f>VLOOKUP($A15,'Return Data'!$B$7:$R$2292,12,0)</f>
        <v>2.9504000000000001</v>
      </c>
      <c r="S15" s="66">
        <f t="shared" si="7"/>
        <v>17</v>
      </c>
      <c r="T15" s="65">
        <f>VLOOKUP($A15,'Return Data'!$B$7:$R$2292,13,0)</f>
        <v>3.0804999999999998</v>
      </c>
      <c r="U15" s="66">
        <f t="shared" si="8"/>
        <v>15</v>
      </c>
      <c r="V15" s="65">
        <f>VLOOKUP($A15,'Return Data'!$B$7:$R$2292,17,0)</f>
        <v>3.7989000000000002</v>
      </c>
      <c r="W15" s="66">
        <f t="shared" si="10"/>
        <v>14</v>
      </c>
      <c r="X15" s="65">
        <f>VLOOKUP($A15,'Return Data'!$B$7:$R$2292,14,0)</f>
        <v>4.6790000000000003</v>
      </c>
      <c r="Y15" s="66">
        <f t="shared" si="11"/>
        <v>13</v>
      </c>
      <c r="Z15" s="65">
        <f>VLOOKUP($A15,'Return Data'!$B$7:$R$2292,16,0)</f>
        <v>6.4339000000000004</v>
      </c>
      <c r="AA15" s="67">
        <f t="shared" si="9"/>
        <v>13</v>
      </c>
    </row>
    <row r="16" spans="1:27" x14ac:dyDescent="0.3">
      <c r="A16" s="63" t="s">
        <v>1195</v>
      </c>
      <c r="B16" s="64">
        <f>VLOOKUP($A16,'Return Data'!$B$7:$R$2292,3,0)</f>
        <v>44616</v>
      </c>
      <c r="C16" s="65">
        <f>VLOOKUP($A16,'Return Data'!$B$7:$R$2292,4,0)</f>
        <v>2466.7968999999998</v>
      </c>
      <c r="D16" s="65">
        <f>VLOOKUP($A16,'Return Data'!$B$7:$R$2292,5,0)</f>
        <v>2.5066999999999999</v>
      </c>
      <c r="E16" s="66">
        <f t="shared" si="0"/>
        <v>17</v>
      </c>
      <c r="F16" s="65">
        <f>VLOOKUP($A16,'Return Data'!$B$7:$R$2292,6,0)</f>
        <v>1.9959</v>
      </c>
      <c r="G16" s="66">
        <f t="shared" si="1"/>
        <v>17</v>
      </c>
      <c r="H16" s="65">
        <f>VLOOKUP($A16,'Return Data'!$B$7:$R$2292,7,0)</f>
        <v>1.9653</v>
      </c>
      <c r="I16" s="66">
        <f t="shared" si="2"/>
        <v>17</v>
      </c>
      <c r="J16" s="65">
        <f>VLOOKUP($A16,'Return Data'!$B$7:$R$2292,8,0)</f>
        <v>3.79</v>
      </c>
      <c r="K16" s="66">
        <f t="shared" si="3"/>
        <v>13</v>
      </c>
      <c r="L16" s="65">
        <f>VLOOKUP($A16,'Return Data'!$B$7:$R$2292,9,0)</f>
        <v>3.4670000000000001</v>
      </c>
      <c r="M16" s="66">
        <f t="shared" si="4"/>
        <v>13</v>
      </c>
      <c r="N16" s="65">
        <f>VLOOKUP($A16,'Return Data'!$B$7:$R$2292,10,0)</f>
        <v>3.3437000000000001</v>
      </c>
      <c r="O16" s="66">
        <f t="shared" si="5"/>
        <v>12</v>
      </c>
      <c r="P16" s="65">
        <f>VLOOKUP($A16,'Return Data'!$B$7:$R$2292,11,0)</f>
        <v>3.1421999999999999</v>
      </c>
      <c r="Q16" s="66">
        <f t="shared" si="6"/>
        <v>14</v>
      </c>
      <c r="R16" s="65">
        <f>VLOOKUP($A16,'Return Data'!$B$7:$R$2292,12,0)</f>
        <v>3.3540999999999999</v>
      </c>
      <c r="S16" s="66">
        <f t="shared" si="7"/>
        <v>11</v>
      </c>
      <c r="T16" s="65">
        <f>VLOOKUP($A16,'Return Data'!$B$7:$R$2292,13,0)</f>
        <v>3.6307999999999998</v>
      </c>
      <c r="U16" s="66">
        <f t="shared" si="8"/>
        <v>11</v>
      </c>
      <c r="V16" s="65">
        <f>VLOOKUP($A16,'Return Data'!$B$7:$R$2292,17,0)</f>
        <v>4.4413999999999998</v>
      </c>
      <c r="W16" s="66">
        <f t="shared" si="10"/>
        <v>10</v>
      </c>
      <c r="X16" s="65">
        <f>VLOOKUP($A16,'Return Data'!$B$7:$R$2292,14,0)</f>
        <v>5.1776</v>
      </c>
      <c r="Y16" s="66">
        <f t="shared" si="11"/>
        <v>12</v>
      </c>
      <c r="Z16" s="65">
        <f>VLOOKUP($A16,'Return Data'!$B$7:$R$2292,16,0)</f>
        <v>7.4897999999999998</v>
      </c>
      <c r="AA16" s="67">
        <f t="shared" si="9"/>
        <v>1</v>
      </c>
    </row>
    <row r="17" spans="1:27" x14ac:dyDescent="0.3">
      <c r="A17" s="63" t="s">
        <v>1199</v>
      </c>
      <c r="B17" s="64">
        <f>VLOOKUP($A17,'Return Data'!$B$7:$R$2292,3,0)</f>
        <v>44616</v>
      </c>
      <c r="C17" s="65">
        <f>VLOOKUP($A17,'Return Data'!$B$7:$R$2292,4,0)</f>
        <v>3584.1556999999998</v>
      </c>
      <c r="D17" s="65">
        <f>VLOOKUP($A17,'Return Data'!$B$7:$R$2292,5,0)</f>
        <v>4.1371000000000002</v>
      </c>
      <c r="E17" s="66">
        <f t="shared" si="0"/>
        <v>1</v>
      </c>
      <c r="F17" s="65">
        <f>VLOOKUP($A17,'Return Data'!$B$7:$R$2292,6,0)</f>
        <v>3.8159999999999998</v>
      </c>
      <c r="G17" s="66">
        <f t="shared" si="1"/>
        <v>6</v>
      </c>
      <c r="H17" s="65">
        <f>VLOOKUP($A17,'Return Data'!$B$7:$R$2292,7,0)</f>
        <v>3.395</v>
      </c>
      <c r="I17" s="66">
        <f t="shared" si="2"/>
        <v>7</v>
      </c>
      <c r="J17" s="65">
        <f>VLOOKUP($A17,'Return Data'!$B$7:$R$2292,8,0)</f>
        <v>4.59</v>
      </c>
      <c r="K17" s="66">
        <f t="shared" si="3"/>
        <v>4</v>
      </c>
      <c r="L17" s="65">
        <f>VLOOKUP($A17,'Return Data'!$B$7:$R$2292,9,0)</f>
        <v>3.8279000000000001</v>
      </c>
      <c r="M17" s="66">
        <f t="shared" si="4"/>
        <v>8</v>
      </c>
      <c r="N17" s="65">
        <f>VLOOKUP($A17,'Return Data'!$B$7:$R$2292,10,0)</f>
        <v>3.8843000000000001</v>
      </c>
      <c r="O17" s="66">
        <f t="shared" si="5"/>
        <v>4</v>
      </c>
      <c r="P17" s="65">
        <f>VLOOKUP($A17,'Return Data'!$B$7:$R$2292,11,0)</f>
        <v>3.6299000000000001</v>
      </c>
      <c r="Q17" s="66">
        <f t="shared" si="6"/>
        <v>5</v>
      </c>
      <c r="R17" s="65">
        <f>VLOOKUP($A17,'Return Data'!$B$7:$R$2292,12,0)</f>
        <v>3.7494000000000001</v>
      </c>
      <c r="S17" s="66">
        <f t="shared" si="7"/>
        <v>6</v>
      </c>
      <c r="T17" s="65">
        <f>VLOOKUP($A17,'Return Data'!$B$7:$R$2292,13,0)</f>
        <v>3.8199000000000001</v>
      </c>
      <c r="U17" s="66">
        <f t="shared" si="8"/>
        <v>7</v>
      </c>
      <c r="V17" s="65">
        <f>VLOOKUP($A17,'Return Data'!$B$7:$R$2292,17,0)</f>
        <v>4.5015999999999998</v>
      </c>
      <c r="W17" s="66">
        <f t="shared" si="10"/>
        <v>9</v>
      </c>
      <c r="X17" s="65">
        <f>VLOOKUP($A17,'Return Data'!$B$7:$R$2292,14,0)</f>
        <v>5.5410000000000004</v>
      </c>
      <c r="Y17" s="66">
        <f t="shared" si="11"/>
        <v>8</v>
      </c>
      <c r="Z17" s="65">
        <f>VLOOKUP($A17,'Return Data'!$B$7:$R$2292,16,0)</f>
        <v>7.0921000000000003</v>
      </c>
      <c r="AA17" s="67">
        <f t="shared" si="9"/>
        <v>8</v>
      </c>
    </row>
    <row r="18" spans="1:27" x14ac:dyDescent="0.3">
      <c r="A18" s="63" t="s">
        <v>1202</v>
      </c>
      <c r="B18" s="64">
        <f>VLOOKUP($A18,'Return Data'!$B$7:$R$2292,3,0)</f>
        <v>44616</v>
      </c>
      <c r="C18" s="65">
        <f>VLOOKUP($A18,'Return Data'!$B$7:$R$2292,4,0)</f>
        <v>32.007049647517597</v>
      </c>
      <c r="D18" s="65">
        <f>VLOOKUP($A18,'Return Data'!$B$7:$R$2292,5,0)</f>
        <v>3.4213</v>
      </c>
      <c r="E18" s="66">
        <f t="shared" si="0"/>
        <v>11</v>
      </c>
      <c r="F18" s="65">
        <f>VLOOKUP($A18,'Return Data'!$B$7:$R$2292,6,0)</f>
        <v>3.0226000000000002</v>
      </c>
      <c r="G18" s="66">
        <f t="shared" si="1"/>
        <v>14</v>
      </c>
      <c r="H18" s="65">
        <f>VLOOKUP($A18,'Return Data'!$B$7:$R$2292,7,0)</f>
        <v>2.7382</v>
      </c>
      <c r="I18" s="66">
        <f t="shared" si="2"/>
        <v>15</v>
      </c>
      <c r="J18" s="65">
        <f>VLOOKUP($A18,'Return Data'!$B$7:$R$2292,8,0)</f>
        <v>3.7562000000000002</v>
      </c>
      <c r="K18" s="66">
        <f t="shared" si="3"/>
        <v>15</v>
      </c>
      <c r="L18" s="65">
        <f>VLOOKUP($A18,'Return Data'!$B$7:$R$2292,9,0)</f>
        <v>3.3643000000000001</v>
      </c>
      <c r="M18" s="66">
        <f t="shared" si="4"/>
        <v>14</v>
      </c>
      <c r="N18" s="65">
        <f>VLOOKUP($A18,'Return Data'!$B$7:$R$2292,10,0)</f>
        <v>3.2029999999999998</v>
      </c>
      <c r="O18" s="66">
        <f t="shared" si="5"/>
        <v>15</v>
      </c>
      <c r="P18" s="65">
        <f>VLOOKUP($A18,'Return Data'!$B$7:$R$2292,11,0)</f>
        <v>3.0247999999999999</v>
      </c>
      <c r="Q18" s="66">
        <f t="shared" si="6"/>
        <v>15</v>
      </c>
      <c r="R18" s="65">
        <f>VLOOKUP($A18,'Return Data'!$B$7:$R$2292,12,0)</f>
        <v>3.0724</v>
      </c>
      <c r="S18" s="66">
        <f t="shared" si="7"/>
        <v>15</v>
      </c>
      <c r="T18" s="65">
        <f>VLOOKUP($A18,'Return Data'!$B$7:$R$2292,13,0)</f>
        <v>3.0183</v>
      </c>
      <c r="U18" s="66">
        <f t="shared" si="8"/>
        <v>16</v>
      </c>
      <c r="V18" s="65">
        <f>VLOOKUP($A18,'Return Data'!$B$7:$R$2292,17,0)</f>
        <v>3.9039999999999999</v>
      </c>
      <c r="W18" s="66">
        <f t="shared" si="10"/>
        <v>13</v>
      </c>
      <c r="X18" s="65">
        <f>VLOOKUP($A18,'Return Data'!$B$7:$R$2292,14,0)</f>
        <v>5.2396000000000003</v>
      </c>
      <c r="Y18" s="66">
        <f t="shared" si="11"/>
        <v>11</v>
      </c>
      <c r="Z18" s="65">
        <f>VLOOKUP($A18,'Return Data'!$B$7:$R$2292,16,0)</f>
        <v>7.2808000000000002</v>
      </c>
      <c r="AA18" s="67">
        <f t="shared" si="9"/>
        <v>4</v>
      </c>
    </row>
    <row r="19" spans="1:27" x14ac:dyDescent="0.3">
      <c r="A19" s="63" t="s">
        <v>1203</v>
      </c>
      <c r="B19" s="64">
        <f>VLOOKUP($A19,'Return Data'!$B$7:$R$2292,3,0)</f>
        <v>44616</v>
      </c>
      <c r="C19" s="65">
        <f>VLOOKUP($A19,'Return Data'!$B$7:$R$2292,4,0)</f>
        <v>3306.3380999999999</v>
      </c>
      <c r="D19" s="65">
        <f>VLOOKUP($A19,'Return Data'!$B$7:$R$2292,5,0)</f>
        <v>3.7991000000000001</v>
      </c>
      <c r="E19" s="66">
        <f t="shared" si="0"/>
        <v>6</v>
      </c>
      <c r="F19" s="65">
        <f>VLOOKUP($A19,'Return Data'!$B$7:$R$2292,6,0)</f>
        <v>3.5895999999999999</v>
      </c>
      <c r="G19" s="66">
        <f t="shared" si="1"/>
        <v>10</v>
      </c>
      <c r="H19" s="65">
        <f>VLOOKUP($A19,'Return Data'!$B$7:$R$2292,7,0)</f>
        <v>3.2101999999999999</v>
      </c>
      <c r="I19" s="66">
        <f t="shared" si="2"/>
        <v>10</v>
      </c>
      <c r="J19" s="65">
        <f>VLOOKUP($A19,'Return Data'!$B$7:$R$2292,8,0)</f>
        <v>4.6538000000000004</v>
      </c>
      <c r="K19" s="66">
        <f t="shared" si="3"/>
        <v>2</v>
      </c>
      <c r="L19" s="65">
        <f>VLOOKUP($A19,'Return Data'!$B$7:$R$2292,9,0)</f>
        <v>4.1493000000000002</v>
      </c>
      <c r="M19" s="66">
        <f t="shared" si="4"/>
        <v>2</v>
      </c>
      <c r="N19" s="65">
        <f>VLOOKUP($A19,'Return Data'!$B$7:$R$2292,10,0)</f>
        <v>4.0260999999999996</v>
      </c>
      <c r="O19" s="66">
        <f t="shared" si="5"/>
        <v>1</v>
      </c>
      <c r="P19" s="65">
        <f>VLOOKUP($A19,'Return Data'!$B$7:$R$2292,11,0)</f>
        <v>3.7118000000000002</v>
      </c>
      <c r="Q19" s="66">
        <f t="shared" si="6"/>
        <v>1</v>
      </c>
      <c r="R19" s="65">
        <f>VLOOKUP($A19,'Return Data'!$B$7:$R$2292,12,0)</f>
        <v>3.8174999999999999</v>
      </c>
      <c r="S19" s="66">
        <f t="shared" si="7"/>
        <v>2</v>
      </c>
      <c r="T19" s="65">
        <f>VLOOKUP($A19,'Return Data'!$B$7:$R$2292,13,0)</f>
        <v>3.8957000000000002</v>
      </c>
      <c r="U19" s="66">
        <f t="shared" si="8"/>
        <v>4</v>
      </c>
      <c r="V19" s="65">
        <f>VLOOKUP($A19,'Return Data'!$B$7:$R$2292,17,0)</f>
        <v>4.7157</v>
      </c>
      <c r="W19" s="66">
        <f t="shared" si="10"/>
        <v>6</v>
      </c>
      <c r="X19" s="65">
        <f>VLOOKUP($A19,'Return Data'!$B$7:$R$2292,14,0)</f>
        <v>5.7263999999999999</v>
      </c>
      <c r="Y19" s="66">
        <f t="shared" si="11"/>
        <v>5</v>
      </c>
      <c r="Z19" s="65">
        <f>VLOOKUP($A19,'Return Data'!$B$7:$R$2292,16,0)</f>
        <v>7.4202000000000004</v>
      </c>
      <c r="AA19" s="67">
        <f t="shared" si="9"/>
        <v>2</v>
      </c>
    </row>
    <row r="20" spans="1:27" x14ac:dyDescent="0.3">
      <c r="A20" s="63" t="s">
        <v>1206</v>
      </c>
      <c r="B20" s="64">
        <f>VLOOKUP($A20,'Return Data'!$B$7:$R$2292,3,0)</f>
        <v>44616</v>
      </c>
      <c r="C20" s="65">
        <f>VLOOKUP($A20,'Return Data'!$B$7:$R$2292,4,0)</f>
        <v>1070.9917</v>
      </c>
      <c r="D20" s="65">
        <f>VLOOKUP($A20,'Return Data'!$B$7:$R$2292,5,0)</f>
        <v>3.8106</v>
      </c>
      <c r="E20" s="66">
        <f t="shared" si="0"/>
        <v>5</v>
      </c>
      <c r="F20" s="65">
        <f>VLOOKUP($A20,'Return Data'!$B$7:$R$2292,6,0)</f>
        <v>2.9645999999999999</v>
      </c>
      <c r="G20" s="66">
        <f t="shared" si="1"/>
        <v>15</v>
      </c>
      <c r="H20" s="65">
        <f>VLOOKUP($A20,'Return Data'!$B$7:$R$2292,7,0)</f>
        <v>2.4914999999999998</v>
      </c>
      <c r="I20" s="66">
        <f t="shared" si="2"/>
        <v>16</v>
      </c>
      <c r="J20" s="65">
        <f>VLOOKUP($A20,'Return Data'!$B$7:$R$2292,8,0)</f>
        <v>3.7635000000000001</v>
      </c>
      <c r="K20" s="66">
        <f t="shared" si="3"/>
        <v>14</v>
      </c>
      <c r="L20" s="65">
        <f>VLOOKUP($A20,'Return Data'!$B$7:$R$2292,9,0)</f>
        <v>3.2703000000000002</v>
      </c>
      <c r="M20" s="66">
        <f t="shared" si="4"/>
        <v>16</v>
      </c>
      <c r="N20" s="65">
        <f>VLOOKUP($A20,'Return Data'!$B$7:$R$2292,10,0)</f>
        <v>3.0303</v>
      </c>
      <c r="O20" s="66">
        <f t="shared" si="5"/>
        <v>17</v>
      </c>
      <c r="P20" s="65">
        <f>VLOOKUP($A20,'Return Data'!$B$7:$R$2292,11,0)</f>
        <v>2.7845</v>
      </c>
      <c r="Q20" s="66">
        <f t="shared" si="6"/>
        <v>17</v>
      </c>
      <c r="R20" s="65">
        <f>VLOOKUP($A20,'Return Data'!$B$7:$R$2292,12,0)</f>
        <v>2.9823</v>
      </c>
      <c r="S20" s="66">
        <f t="shared" si="7"/>
        <v>16</v>
      </c>
      <c r="T20" s="65"/>
      <c r="U20" s="66"/>
      <c r="V20" s="65"/>
      <c r="W20" s="66"/>
      <c r="X20" s="65"/>
      <c r="Y20" s="66"/>
      <c r="Z20" s="65">
        <f>VLOOKUP($A20,'Return Data'!$B$7:$R$2292,16,0)</f>
        <v>3.5379999999999998</v>
      </c>
      <c r="AA20" s="67">
        <f t="shared" si="9"/>
        <v>17</v>
      </c>
    </row>
    <row r="21" spans="1:27" x14ac:dyDescent="0.3">
      <c r="A21" s="63" t="s">
        <v>1210</v>
      </c>
      <c r="B21" s="64">
        <f>VLOOKUP($A21,'Return Data'!$B$7:$R$2292,3,0)</f>
        <v>44616</v>
      </c>
      <c r="C21" s="65">
        <f>VLOOKUP($A21,'Return Data'!$B$7:$R$2292,4,0)</f>
        <v>33.555799999999998</v>
      </c>
      <c r="D21" s="65">
        <f>VLOOKUP($A21,'Return Data'!$B$7:$R$2292,5,0)</f>
        <v>3.1547000000000001</v>
      </c>
      <c r="E21" s="66">
        <f t="shared" si="0"/>
        <v>14</v>
      </c>
      <c r="F21" s="65">
        <f>VLOOKUP($A21,'Return Data'!$B$7:$R$2292,6,0)</f>
        <v>3.1553</v>
      </c>
      <c r="G21" s="66">
        <f t="shared" si="1"/>
        <v>12</v>
      </c>
      <c r="H21" s="65">
        <f>VLOOKUP($A21,'Return Data'!$B$7:$R$2292,7,0)</f>
        <v>3.0163000000000002</v>
      </c>
      <c r="I21" s="66">
        <f t="shared" si="2"/>
        <v>12</v>
      </c>
      <c r="J21" s="65">
        <f>VLOOKUP($A21,'Return Data'!$B$7:$R$2292,8,0)</f>
        <v>4.1788999999999996</v>
      </c>
      <c r="K21" s="66">
        <f t="shared" si="3"/>
        <v>10</v>
      </c>
      <c r="L21" s="65">
        <f>VLOOKUP($A21,'Return Data'!$B$7:$R$2292,9,0)</f>
        <v>3.6252</v>
      </c>
      <c r="M21" s="66">
        <f t="shared" si="4"/>
        <v>11</v>
      </c>
      <c r="N21" s="65">
        <f>VLOOKUP($A21,'Return Data'!$B$7:$R$2292,10,0)</f>
        <v>3.4358</v>
      </c>
      <c r="O21" s="66">
        <f t="shared" si="5"/>
        <v>11</v>
      </c>
      <c r="P21" s="65">
        <f>VLOOKUP($A21,'Return Data'!$B$7:$R$2292,11,0)</f>
        <v>3.2035999999999998</v>
      </c>
      <c r="Q21" s="66">
        <f t="shared" si="6"/>
        <v>12</v>
      </c>
      <c r="R21" s="65">
        <f>VLOOKUP($A21,'Return Data'!$B$7:$R$2292,12,0)</f>
        <v>3.3142999999999998</v>
      </c>
      <c r="S21" s="66">
        <f t="shared" si="7"/>
        <v>13</v>
      </c>
      <c r="T21" s="65">
        <f>VLOOKUP($A21,'Return Data'!$B$7:$R$2292,13,0)</f>
        <v>3.4195000000000002</v>
      </c>
      <c r="U21" s="66">
        <f>RANK(T21,T$8:T$24,0)</f>
        <v>12</v>
      </c>
      <c r="V21" s="65">
        <f>VLOOKUP($A21,'Return Data'!$B$7:$R$2292,17,0)</f>
        <v>4.3129</v>
      </c>
      <c r="W21" s="66">
        <f>RANK(V21,V$8:V$24,0)</f>
        <v>11</v>
      </c>
      <c r="X21" s="65">
        <f>VLOOKUP($A21,'Return Data'!$B$7:$R$2292,14,0)</f>
        <v>5.3390000000000004</v>
      </c>
      <c r="Y21" s="66">
        <f>RANK(X21,X$8:X$24,0)</f>
        <v>10</v>
      </c>
      <c r="Z21" s="65">
        <f>VLOOKUP($A21,'Return Data'!$B$7:$R$2292,16,0)</f>
        <v>7.1092000000000004</v>
      </c>
      <c r="AA21" s="67">
        <f t="shared" si="9"/>
        <v>7</v>
      </c>
    </row>
    <row r="22" spans="1:27" x14ac:dyDescent="0.3">
      <c r="A22" s="63" t="s">
        <v>1212</v>
      </c>
      <c r="B22" s="64">
        <f>VLOOKUP($A22,'Return Data'!$B$7:$R$2292,3,0)</f>
        <v>44616</v>
      </c>
      <c r="C22" s="65">
        <f>VLOOKUP($A22,'Return Data'!$B$7:$R$2292,4,0)</f>
        <v>12.037100000000001</v>
      </c>
      <c r="D22" s="65">
        <f>VLOOKUP($A22,'Return Data'!$B$7:$R$2292,5,0)</f>
        <v>3.3357999999999999</v>
      </c>
      <c r="E22" s="66">
        <f t="shared" si="0"/>
        <v>12</v>
      </c>
      <c r="F22" s="65">
        <f>VLOOKUP($A22,'Return Data'!$B$7:$R$2292,6,0)</f>
        <v>4.4489999999999998</v>
      </c>
      <c r="G22" s="66">
        <f t="shared" si="1"/>
        <v>1</v>
      </c>
      <c r="H22" s="65">
        <f>VLOOKUP($A22,'Return Data'!$B$7:$R$2292,7,0)</f>
        <v>3.5112000000000001</v>
      </c>
      <c r="I22" s="66">
        <f t="shared" si="2"/>
        <v>4</v>
      </c>
      <c r="J22" s="65">
        <f>VLOOKUP($A22,'Return Data'!$B$7:$R$2292,8,0)</f>
        <v>3.9697</v>
      </c>
      <c r="K22" s="66">
        <f t="shared" si="3"/>
        <v>11</v>
      </c>
      <c r="L22" s="65">
        <f>VLOOKUP($A22,'Return Data'!$B$7:$R$2292,9,0)</f>
        <v>3.4826999999999999</v>
      </c>
      <c r="M22" s="66">
        <f t="shared" si="4"/>
        <v>12</v>
      </c>
      <c r="N22" s="65">
        <f>VLOOKUP($A22,'Return Data'!$B$7:$R$2292,10,0)</f>
        <v>3.3001</v>
      </c>
      <c r="O22" s="66">
        <f t="shared" si="5"/>
        <v>14</v>
      </c>
      <c r="P22" s="65">
        <f>VLOOKUP($A22,'Return Data'!$B$7:$R$2292,11,0)</f>
        <v>3.2120000000000002</v>
      </c>
      <c r="Q22" s="66">
        <f t="shared" si="6"/>
        <v>11</v>
      </c>
      <c r="R22" s="65">
        <f>VLOOKUP($A22,'Return Data'!$B$7:$R$2292,12,0)</f>
        <v>3.3456000000000001</v>
      </c>
      <c r="S22" s="66">
        <f t="shared" si="7"/>
        <v>12</v>
      </c>
      <c r="T22" s="65">
        <f>VLOOKUP($A22,'Return Data'!$B$7:$R$2292,13,0)</f>
        <v>3.3973</v>
      </c>
      <c r="U22" s="66">
        <f>RANK(T22,T$8:T$24,0)</f>
        <v>13</v>
      </c>
      <c r="V22" s="65">
        <f>VLOOKUP($A22,'Return Data'!$B$7:$R$2292,17,0)</f>
        <v>4.0625</v>
      </c>
      <c r="W22" s="66">
        <f>RANK(V22,V$8:V$24,0)</f>
        <v>12</v>
      </c>
      <c r="X22" s="65"/>
      <c r="Y22" s="66"/>
      <c r="Z22" s="65">
        <f>VLOOKUP($A22,'Return Data'!$B$7:$R$2292,16,0)</f>
        <v>5.5769000000000002</v>
      </c>
      <c r="AA22" s="67">
        <f t="shared" si="9"/>
        <v>14</v>
      </c>
    </row>
    <row r="23" spans="1:27" x14ac:dyDescent="0.3">
      <c r="A23" s="63" t="s">
        <v>1214</v>
      </c>
      <c r="B23" s="64">
        <f>VLOOKUP($A23,'Return Data'!$B$7:$R$2292,3,0)</f>
        <v>44616</v>
      </c>
      <c r="C23" s="65">
        <f>VLOOKUP($A23,'Return Data'!$B$7:$R$2292,4,0)</f>
        <v>3767.9184</v>
      </c>
      <c r="D23" s="65">
        <f>VLOOKUP($A23,'Return Data'!$B$7:$R$2292,5,0)</f>
        <v>3.2290000000000001</v>
      </c>
      <c r="E23" s="66">
        <f t="shared" si="0"/>
        <v>13</v>
      </c>
      <c r="F23" s="65">
        <f>VLOOKUP($A23,'Return Data'!$B$7:$R$2292,6,0)</f>
        <v>3.7633000000000001</v>
      </c>
      <c r="G23" s="66">
        <f t="shared" si="1"/>
        <v>8</v>
      </c>
      <c r="H23" s="65">
        <f>VLOOKUP($A23,'Return Data'!$B$7:$R$2292,7,0)</f>
        <v>3.39</v>
      </c>
      <c r="I23" s="66">
        <f t="shared" si="2"/>
        <v>8</v>
      </c>
      <c r="J23" s="65">
        <f>VLOOKUP($A23,'Return Data'!$B$7:$R$2292,8,0)</f>
        <v>4.4069000000000003</v>
      </c>
      <c r="K23" s="66">
        <f t="shared" si="3"/>
        <v>8</v>
      </c>
      <c r="L23" s="65">
        <f>VLOOKUP($A23,'Return Data'!$B$7:$R$2292,9,0)</f>
        <v>3.8881999999999999</v>
      </c>
      <c r="M23" s="66">
        <f t="shared" si="4"/>
        <v>6</v>
      </c>
      <c r="N23" s="65">
        <f>VLOOKUP($A23,'Return Data'!$B$7:$R$2292,10,0)</f>
        <v>3.8820999999999999</v>
      </c>
      <c r="O23" s="66">
        <f t="shared" si="5"/>
        <v>5</v>
      </c>
      <c r="P23" s="65">
        <f>VLOOKUP($A23,'Return Data'!$B$7:$R$2292,11,0)</f>
        <v>3.6055000000000001</v>
      </c>
      <c r="Q23" s="66">
        <f t="shared" si="6"/>
        <v>6</v>
      </c>
      <c r="R23" s="65">
        <f>VLOOKUP($A23,'Return Data'!$B$7:$R$2292,12,0)</f>
        <v>3.7936000000000001</v>
      </c>
      <c r="S23" s="66">
        <f t="shared" si="7"/>
        <v>3</v>
      </c>
      <c r="T23" s="65">
        <f>VLOOKUP($A23,'Return Data'!$B$7:$R$2292,13,0)</f>
        <v>4.0176999999999996</v>
      </c>
      <c r="U23" s="66">
        <f>RANK(T23,T$8:T$24,0)</f>
        <v>1</v>
      </c>
      <c r="V23" s="65">
        <f>VLOOKUP($A23,'Return Data'!$B$7:$R$2292,17,0)</f>
        <v>4.9805999999999999</v>
      </c>
      <c r="W23" s="66">
        <f>RANK(V23,V$8:V$24,0)</f>
        <v>3</v>
      </c>
      <c r="X23" s="65">
        <f>VLOOKUP($A23,'Return Data'!$B$7:$R$2292,14,0)</f>
        <v>5.8285999999999998</v>
      </c>
      <c r="Y23" s="66">
        <f>RANK(X23,X$8:X$24,0)</f>
        <v>3</v>
      </c>
      <c r="Z23" s="65">
        <f>VLOOKUP($A23,'Return Data'!$B$7:$R$2292,16,0)</f>
        <v>6.7199</v>
      </c>
      <c r="AA23" s="67">
        <f t="shared" si="9"/>
        <v>11</v>
      </c>
    </row>
    <row r="24" spans="1:27" x14ac:dyDescent="0.3">
      <c r="A24" s="63" t="s">
        <v>1216</v>
      </c>
      <c r="B24" s="64">
        <f>VLOOKUP($A24,'Return Data'!$B$7:$R$2292,3,0)</f>
        <v>44616</v>
      </c>
      <c r="C24" s="65">
        <f>VLOOKUP($A24,'Return Data'!$B$7:$R$2292,4,0)</f>
        <v>2455.9960999999998</v>
      </c>
      <c r="D24" s="65">
        <f>VLOOKUP($A24,'Return Data'!$B$7:$R$2292,5,0)</f>
        <v>3.637</v>
      </c>
      <c r="E24" s="66">
        <f t="shared" si="0"/>
        <v>8</v>
      </c>
      <c r="F24" s="65">
        <f>VLOOKUP($A24,'Return Data'!$B$7:$R$2292,6,0)</f>
        <v>3.7081</v>
      </c>
      <c r="G24" s="66">
        <f t="shared" si="1"/>
        <v>9</v>
      </c>
      <c r="H24" s="65">
        <f>VLOOKUP($A24,'Return Data'!$B$7:$R$2292,7,0)</f>
        <v>3.4098000000000002</v>
      </c>
      <c r="I24" s="66">
        <f t="shared" si="2"/>
        <v>5</v>
      </c>
      <c r="J24" s="65">
        <f>VLOOKUP($A24,'Return Data'!$B$7:$R$2292,8,0)</f>
        <v>4.5986000000000002</v>
      </c>
      <c r="K24" s="66">
        <f t="shared" si="3"/>
        <v>3</v>
      </c>
      <c r="L24" s="65">
        <f>VLOOKUP($A24,'Return Data'!$B$7:$R$2292,9,0)</f>
        <v>4.0274000000000001</v>
      </c>
      <c r="M24" s="66">
        <f t="shared" si="4"/>
        <v>3</v>
      </c>
      <c r="N24" s="65">
        <f>VLOOKUP($A24,'Return Data'!$B$7:$R$2292,10,0)</f>
        <v>3.9072</v>
      </c>
      <c r="O24" s="66">
        <f t="shared" si="5"/>
        <v>3</v>
      </c>
      <c r="P24" s="65">
        <f>VLOOKUP($A24,'Return Data'!$B$7:$R$2292,11,0)</f>
        <v>3.6703000000000001</v>
      </c>
      <c r="Q24" s="66">
        <f t="shared" si="6"/>
        <v>3</v>
      </c>
      <c r="R24" s="65">
        <f>VLOOKUP($A24,'Return Data'!$B$7:$R$2292,12,0)</f>
        <v>3.7774000000000001</v>
      </c>
      <c r="S24" s="66">
        <f t="shared" si="7"/>
        <v>4</v>
      </c>
      <c r="T24" s="65">
        <f>VLOOKUP($A24,'Return Data'!$B$7:$R$2292,13,0)</f>
        <v>3.8597999999999999</v>
      </c>
      <c r="U24" s="66">
        <f>RANK(T24,T$8:T$24,0)</f>
        <v>5</v>
      </c>
      <c r="V24" s="65">
        <f>VLOOKUP($A24,'Return Data'!$B$7:$R$2292,17,0)</f>
        <v>4.7260999999999997</v>
      </c>
      <c r="W24" s="66">
        <f>RANK(V24,V$8:V$24,0)</f>
        <v>5</v>
      </c>
      <c r="X24" s="65">
        <f>VLOOKUP($A24,'Return Data'!$B$7:$R$2292,14,0)</f>
        <v>5.6872999999999996</v>
      </c>
      <c r="Y24" s="66">
        <f>RANK(X24,X$8:X$24,0)</f>
        <v>7</v>
      </c>
      <c r="Z24" s="65">
        <f>VLOOKUP($A24,'Return Data'!$B$7:$R$2292,16,0)</f>
        <v>7.3684000000000003</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3.5098000000000003</v>
      </c>
      <c r="E26" s="74"/>
      <c r="F26" s="75">
        <f>AVERAGE(F8:F24)</f>
        <v>3.4955823529411756</v>
      </c>
      <c r="G26" s="74"/>
      <c r="H26" s="75">
        <f>AVERAGE(H8:H24)</f>
        <v>3.1606352941176472</v>
      </c>
      <c r="I26" s="74"/>
      <c r="J26" s="75">
        <f>AVERAGE(J8:J24)</f>
        <v>4.176041176470588</v>
      </c>
      <c r="K26" s="74"/>
      <c r="L26" s="75">
        <f>AVERAGE(L8:L24)</f>
        <v>3.7105352941176473</v>
      </c>
      <c r="M26" s="74"/>
      <c r="N26" s="75">
        <f>AVERAGE(N8:N24)</f>
        <v>3.5789117647058828</v>
      </c>
      <c r="O26" s="74"/>
      <c r="P26" s="75">
        <f>AVERAGE(P8:P24)</f>
        <v>3.3770882352941181</v>
      </c>
      <c r="Q26" s="74"/>
      <c r="R26" s="75">
        <f>AVERAGE(R8:R24)</f>
        <v>3.4970411764705882</v>
      </c>
      <c r="S26" s="74"/>
      <c r="T26" s="75">
        <f>AVERAGE(T8:T24)</f>
        <v>3.6383312499999998</v>
      </c>
      <c r="U26" s="74"/>
      <c r="V26" s="75">
        <f>AVERAGE(V8:V24)</f>
        <v>4.5235142857142856</v>
      </c>
      <c r="W26" s="74"/>
      <c r="X26" s="75">
        <f>AVERAGE(X8:X24)</f>
        <v>5.5420307692307684</v>
      </c>
      <c r="Y26" s="74"/>
      <c r="Z26" s="75">
        <f>AVERAGE(Z8:Z24)</f>
        <v>6.4972999999999983</v>
      </c>
      <c r="AA26" s="76"/>
    </row>
    <row r="27" spans="1:27" x14ac:dyDescent="0.3">
      <c r="A27" s="73" t="s">
        <v>28</v>
      </c>
      <c r="B27" s="74"/>
      <c r="C27" s="74"/>
      <c r="D27" s="75">
        <f>MIN(D8:D24)</f>
        <v>2.5066999999999999</v>
      </c>
      <c r="E27" s="74"/>
      <c r="F27" s="75">
        <f>MIN(F8:F24)</f>
        <v>1.9959</v>
      </c>
      <c r="G27" s="74"/>
      <c r="H27" s="75">
        <f>MIN(H8:H24)</f>
        <v>1.9653</v>
      </c>
      <c r="I27" s="74"/>
      <c r="J27" s="75">
        <f>MIN(J8:J24)</f>
        <v>3.2465999999999999</v>
      </c>
      <c r="K27" s="74"/>
      <c r="L27" s="75">
        <f>MIN(L8:L24)</f>
        <v>3.2039</v>
      </c>
      <c r="M27" s="74"/>
      <c r="N27" s="75">
        <f>MIN(N8:N24)</f>
        <v>3.0303</v>
      </c>
      <c r="O27" s="74"/>
      <c r="P27" s="75">
        <f>MIN(P8:P24)</f>
        <v>2.7845</v>
      </c>
      <c r="Q27" s="74"/>
      <c r="R27" s="75">
        <f>MIN(R8:R24)</f>
        <v>2.9504000000000001</v>
      </c>
      <c r="S27" s="74"/>
      <c r="T27" s="75">
        <f>MIN(T8:T24)</f>
        <v>3.0183</v>
      </c>
      <c r="U27" s="74"/>
      <c r="V27" s="75">
        <f>MIN(V8:V24)</f>
        <v>3.7989000000000002</v>
      </c>
      <c r="W27" s="74"/>
      <c r="X27" s="75">
        <f>MIN(X8:X24)</f>
        <v>4.6790000000000003</v>
      </c>
      <c r="Y27" s="74"/>
      <c r="Z27" s="75">
        <f>MIN(Z8:Z24)</f>
        <v>3.5379999999999998</v>
      </c>
      <c r="AA27" s="76"/>
    </row>
    <row r="28" spans="1:27" ht="15" thickBot="1" x14ac:dyDescent="0.35">
      <c r="A28" s="77" t="s">
        <v>29</v>
      </c>
      <c r="B28" s="78"/>
      <c r="C28" s="78"/>
      <c r="D28" s="79">
        <f>MAX(D8:D24)</f>
        <v>4.1371000000000002</v>
      </c>
      <c r="E28" s="78"/>
      <c r="F28" s="79">
        <f>MAX(F8:F24)</f>
        <v>4.4489999999999998</v>
      </c>
      <c r="G28" s="78"/>
      <c r="H28" s="79">
        <f>MAX(H8:H24)</f>
        <v>4.0027999999999997</v>
      </c>
      <c r="I28" s="78"/>
      <c r="J28" s="79">
        <f>MAX(J8:J24)</f>
        <v>4.9572000000000003</v>
      </c>
      <c r="K28" s="78"/>
      <c r="L28" s="79">
        <f>MAX(L8:L24)</f>
        <v>4.1592000000000002</v>
      </c>
      <c r="M28" s="78"/>
      <c r="N28" s="79">
        <f>MAX(N8:N24)</f>
        <v>4.0260999999999996</v>
      </c>
      <c r="O28" s="78"/>
      <c r="P28" s="79">
        <f>MAX(P8:P24)</f>
        <v>3.7118000000000002</v>
      </c>
      <c r="Q28" s="78"/>
      <c r="R28" s="79">
        <f>MAX(R8:R24)</f>
        <v>3.8420000000000001</v>
      </c>
      <c r="S28" s="78"/>
      <c r="T28" s="79">
        <f>MAX(T8:T24)</f>
        <v>4.0176999999999996</v>
      </c>
      <c r="U28" s="78"/>
      <c r="V28" s="79">
        <f>MAX(V8:V24)</f>
        <v>5.0114999999999998</v>
      </c>
      <c r="W28" s="78"/>
      <c r="X28" s="79">
        <f>MAX(X8:X24)</f>
        <v>5.9493999999999998</v>
      </c>
      <c r="Y28" s="78"/>
      <c r="Z28" s="79">
        <f>MAX(Z8:Z24)</f>
        <v>7.4897999999999998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1219</v>
      </c>
      <c r="B8" s="64">
        <f>VLOOKUP($A8,'Return Data'!$B$7:$R$2292,3,0)</f>
        <v>44616</v>
      </c>
      <c r="C8" s="65">
        <f>VLOOKUP($A8,'Return Data'!$B$7:$R$2292,4,0)</f>
        <v>32.062600000000003</v>
      </c>
      <c r="D8" s="65">
        <f>VLOOKUP($A8,'Return Data'!$B$7:$R$2292,10,0)</f>
        <v>-7.3177000000000003</v>
      </c>
      <c r="E8" s="66">
        <f t="shared" ref="E8:E16" si="0">RANK(D8,D$8:D$16,0)</f>
        <v>9</v>
      </c>
      <c r="F8" s="65">
        <f>VLOOKUP($A8,'Return Data'!$B$7:$R$2292,11,0)</f>
        <v>-0.79300000000000004</v>
      </c>
      <c r="G8" s="66">
        <f t="shared" ref="G8:G16" si="1">RANK(F8,F$8:F$16,0)</f>
        <v>9</v>
      </c>
      <c r="H8" s="65">
        <f>VLOOKUP($A8,'Return Data'!$B$7:$R$2292,12,0)</f>
        <v>8.6879000000000008</v>
      </c>
      <c r="I8" s="66">
        <f t="shared" ref="I8:I16" si="2">RANK(H8,H$8:H$16,0)</f>
        <v>5</v>
      </c>
      <c r="J8" s="65">
        <f>VLOOKUP($A8,'Return Data'!$B$7:$R$2292,13,0)</f>
        <v>12.4018</v>
      </c>
      <c r="K8" s="66">
        <f t="shared" ref="K8:K16" si="3">RANK(J8,J$8:J$16,0)</f>
        <v>4</v>
      </c>
      <c r="L8" s="65">
        <f>VLOOKUP($A8,'Return Data'!$B$7:$R$2292,17,0)</f>
        <v>16.0442</v>
      </c>
      <c r="M8" s="66">
        <f t="shared" ref="M8:M14" si="4">RANK(L8,L$8:L$16,0)</f>
        <v>4</v>
      </c>
      <c r="N8" s="65">
        <f>VLOOKUP($A8,'Return Data'!$B$7:$R$2292,14,0)</f>
        <v>18.023299999999999</v>
      </c>
      <c r="O8" s="66">
        <f t="shared" ref="O8:O14" si="5">RANK(N8,N$8:N$16,0)</f>
        <v>3</v>
      </c>
      <c r="P8" s="65">
        <f>VLOOKUP($A8,'Return Data'!$B$7:$R$2292,15,0)</f>
        <v>13.386799999999999</v>
      </c>
      <c r="Q8" s="66">
        <f t="shared" ref="Q8:Q14" si="6">RANK(P8,P$8:P$16,0)</f>
        <v>3</v>
      </c>
      <c r="R8" s="65">
        <f>VLOOKUP($A8,'Return Data'!$B$7:$R$2292,16,0)</f>
        <v>10.658799999999999</v>
      </c>
      <c r="S8" s="67">
        <f t="shared" ref="S8:S16" si="7">RANK(R8,R$8:R$16,0)</f>
        <v>6</v>
      </c>
    </row>
    <row r="9" spans="1:20" x14ac:dyDescent="0.3">
      <c r="A9" s="63" t="s">
        <v>1222</v>
      </c>
      <c r="B9" s="64">
        <f>VLOOKUP($A9,'Return Data'!$B$7:$R$2292,3,0)</f>
        <v>44616</v>
      </c>
      <c r="C9" s="65">
        <f>VLOOKUP($A9,'Return Data'!$B$7:$R$2292,4,0)</f>
        <v>49.018999999999998</v>
      </c>
      <c r="D9" s="65">
        <f>VLOOKUP($A9,'Return Data'!$B$7:$R$2292,10,0)</f>
        <v>-4.2428999999999997</v>
      </c>
      <c r="E9" s="66">
        <f t="shared" si="0"/>
        <v>6</v>
      </c>
      <c r="F9" s="65">
        <f>VLOOKUP($A9,'Return Data'!$B$7:$R$2292,11,0)</f>
        <v>0.38500000000000001</v>
      </c>
      <c r="G9" s="66">
        <f t="shared" si="1"/>
        <v>7</v>
      </c>
      <c r="H9" s="65">
        <f>VLOOKUP($A9,'Return Data'!$B$7:$R$2292,12,0)</f>
        <v>7.8550000000000004</v>
      </c>
      <c r="I9" s="66">
        <f t="shared" si="2"/>
        <v>6</v>
      </c>
      <c r="J9" s="65">
        <f>VLOOKUP($A9,'Return Data'!$B$7:$R$2292,13,0)</f>
        <v>12.3156</v>
      </c>
      <c r="K9" s="66">
        <f t="shared" si="3"/>
        <v>5</v>
      </c>
      <c r="L9" s="65">
        <f>VLOOKUP($A9,'Return Data'!$B$7:$R$2292,17,0)</f>
        <v>16.390499999999999</v>
      </c>
      <c r="M9" s="66">
        <f t="shared" si="4"/>
        <v>3</v>
      </c>
      <c r="N9" s="65">
        <f>VLOOKUP($A9,'Return Data'!$B$7:$R$2292,14,0)</f>
        <v>15.9252</v>
      </c>
      <c r="O9" s="66">
        <f t="shared" si="5"/>
        <v>4</v>
      </c>
      <c r="P9" s="65">
        <f>VLOOKUP($A9,'Return Data'!$B$7:$R$2292,15,0)</f>
        <v>10.8612</v>
      </c>
      <c r="Q9" s="66">
        <f t="shared" si="6"/>
        <v>4</v>
      </c>
      <c r="R9" s="65">
        <f>VLOOKUP($A9,'Return Data'!$B$7:$R$2292,16,0)</f>
        <v>10.8146</v>
      </c>
      <c r="S9" s="67">
        <f t="shared" si="7"/>
        <v>5</v>
      </c>
    </row>
    <row r="10" spans="1:20" x14ac:dyDescent="0.3">
      <c r="A10" s="63" t="s">
        <v>1224</v>
      </c>
      <c r="B10" s="64">
        <f>VLOOKUP($A10,'Return Data'!$B$7:$R$2292,3,0)</f>
        <v>44616</v>
      </c>
      <c r="C10" s="65">
        <f>VLOOKUP($A10,'Return Data'!$B$7:$R$2292,4,0)</f>
        <v>443.4794</v>
      </c>
      <c r="D10" s="65">
        <f>VLOOKUP($A10,'Return Data'!$B$7:$R$2292,10,0)</f>
        <v>-1.5557000000000001</v>
      </c>
      <c r="E10" s="66">
        <f t="shared" si="0"/>
        <v>1</v>
      </c>
      <c r="F10" s="65">
        <f>VLOOKUP($A10,'Return Data'!$B$7:$R$2292,11,0)</f>
        <v>10.053100000000001</v>
      </c>
      <c r="G10" s="66">
        <f t="shared" si="1"/>
        <v>1</v>
      </c>
      <c r="H10" s="65">
        <f>VLOOKUP($A10,'Return Data'!$B$7:$R$2292,12,0)</f>
        <v>16.563500000000001</v>
      </c>
      <c r="I10" s="66">
        <f t="shared" si="2"/>
        <v>1</v>
      </c>
      <c r="J10" s="65">
        <f>VLOOKUP($A10,'Return Data'!$B$7:$R$2292,13,0)</f>
        <v>22.970199999999998</v>
      </c>
      <c r="K10" s="66">
        <f t="shared" si="3"/>
        <v>2</v>
      </c>
      <c r="L10" s="65">
        <f>VLOOKUP($A10,'Return Data'!$B$7:$R$2292,17,0)</f>
        <v>24.797799999999999</v>
      </c>
      <c r="M10" s="66">
        <f t="shared" si="4"/>
        <v>2</v>
      </c>
      <c r="N10" s="65">
        <f>VLOOKUP($A10,'Return Data'!$B$7:$R$2292,14,0)</f>
        <v>18.873000000000001</v>
      </c>
      <c r="O10" s="66">
        <f t="shared" si="5"/>
        <v>2</v>
      </c>
      <c r="P10" s="65">
        <f>VLOOKUP($A10,'Return Data'!$B$7:$R$2292,15,0)</f>
        <v>13.723100000000001</v>
      </c>
      <c r="Q10" s="66">
        <f t="shared" si="6"/>
        <v>2</v>
      </c>
      <c r="R10" s="65">
        <f>VLOOKUP($A10,'Return Data'!$B$7:$R$2292,16,0)</f>
        <v>15.661799999999999</v>
      </c>
      <c r="S10" s="67">
        <f t="shared" si="7"/>
        <v>2</v>
      </c>
    </row>
    <row r="11" spans="1:20" x14ac:dyDescent="0.3">
      <c r="A11" s="63" t="s">
        <v>1967</v>
      </c>
      <c r="B11" s="64">
        <f>VLOOKUP($A11,'Return Data'!$B$7:$R$2292,3,0)</f>
        <v>44616</v>
      </c>
      <c r="C11" s="65">
        <f>VLOOKUP($A11,'Return Data'!$B$7:$R$2292,4,0)</f>
        <v>27.161200000000001</v>
      </c>
      <c r="D11" s="65">
        <f>VLOOKUP($A11,'Return Data'!$B$7:$R$2292,10,0)</f>
        <v>-4.8848000000000003</v>
      </c>
      <c r="E11" s="66">
        <f t="shared" si="0"/>
        <v>7</v>
      </c>
      <c r="F11" s="65">
        <f>VLOOKUP($A11,'Return Data'!$B$7:$R$2292,11,0)</f>
        <v>1.3039000000000001</v>
      </c>
      <c r="G11" s="66">
        <f t="shared" si="1"/>
        <v>6</v>
      </c>
      <c r="H11" s="65">
        <f>VLOOKUP($A11,'Return Data'!$B$7:$R$2292,12,0)</f>
        <v>8.7957999999999998</v>
      </c>
      <c r="I11" s="66">
        <f t="shared" si="2"/>
        <v>4</v>
      </c>
      <c r="J11" s="65">
        <f>VLOOKUP($A11,'Return Data'!$B$7:$R$2292,13,0)</f>
        <v>11.3041</v>
      </c>
      <c r="K11" s="66">
        <f t="shared" si="3"/>
        <v>6</v>
      </c>
      <c r="L11" s="65">
        <f>VLOOKUP($A11,'Return Data'!$B$7:$R$2292,17,0)</f>
        <v>13.304500000000001</v>
      </c>
      <c r="M11" s="66">
        <f t="shared" si="4"/>
        <v>5</v>
      </c>
      <c r="N11" s="65">
        <f>VLOOKUP($A11,'Return Data'!$B$7:$R$2292,14,0)</f>
        <v>13.585000000000001</v>
      </c>
      <c r="O11" s="66">
        <f t="shared" si="5"/>
        <v>5</v>
      </c>
      <c r="P11" s="65">
        <f>VLOOKUP($A11,'Return Data'!$B$7:$R$2292,15,0)</f>
        <v>9.9543999999999997</v>
      </c>
      <c r="Q11" s="66">
        <f t="shared" si="6"/>
        <v>5</v>
      </c>
      <c r="R11" s="65">
        <f>VLOOKUP($A11,'Return Data'!$B$7:$R$2292,16,0)</f>
        <v>9.3313000000000006</v>
      </c>
      <c r="S11" s="67">
        <f t="shared" si="7"/>
        <v>7</v>
      </c>
    </row>
    <row r="12" spans="1:20" x14ac:dyDescent="0.3">
      <c r="A12" s="63" t="s">
        <v>1226</v>
      </c>
      <c r="B12" s="64">
        <f>VLOOKUP($A12,'Return Data'!$B$7:$R$2292,3,0)</f>
        <v>44616</v>
      </c>
      <c r="C12" s="65">
        <f>VLOOKUP($A12,'Return Data'!$B$7:$R$2292,4,0)</f>
        <v>74.107699999999994</v>
      </c>
      <c r="D12" s="65">
        <f>VLOOKUP($A12,'Return Data'!$B$7:$R$2292,10,0)</f>
        <v>-5.3592000000000004</v>
      </c>
      <c r="E12" s="66">
        <f t="shared" si="0"/>
        <v>8</v>
      </c>
      <c r="F12" s="65">
        <f>VLOOKUP($A12,'Return Data'!$B$7:$R$2292,11,0)</f>
        <v>4.6020000000000003</v>
      </c>
      <c r="G12" s="66">
        <f t="shared" si="1"/>
        <v>2</v>
      </c>
      <c r="H12" s="65">
        <f>VLOOKUP($A12,'Return Data'!$B$7:$R$2292,12,0)</f>
        <v>10.406000000000001</v>
      </c>
      <c r="I12" s="66">
        <f t="shared" si="2"/>
        <v>2</v>
      </c>
      <c r="J12" s="65">
        <f>VLOOKUP($A12,'Return Data'!$B$7:$R$2292,13,0)</f>
        <v>43.046300000000002</v>
      </c>
      <c r="K12" s="66">
        <f t="shared" si="3"/>
        <v>1</v>
      </c>
      <c r="L12" s="65">
        <f>VLOOKUP($A12,'Return Data'!$B$7:$R$2292,17,0)</f>
        <v>33.860399999999998</v>
      </c>
      <c r="M12" s="66">
        <f t="shared" si="4"/>
        <v>1</v>
      </c>
      <c r="N12" s="65">
        <f>VLOOKUP($A12,'Return Data'!$B$7:$R$2292,14,0)</f>
        <v>26.7042</v>
      </c>
      <c r="O12" s="66">
        <f t="shared" si="5"/>
        <v>1</v>
      </c>
      <c r="P12" s="65">
        <f>VLOOKUP($A12,'Return Data'!$B$7:$R$2292,15,0)</f>
        <v>17.276900000000001</v>
      </c>
      <c r="Q12" s="66">
        <f t="shared" si="6"/>
        <v>1</v>
      </c>
      <c r="R12" s="65">
        <f>VLOOKUP($A12,'Return Data'!$B$7:$R$2292,16,0)</f>
        <v>12.911799999999999</v>
      </c>
      <c r="S12" s="67">
        <f t="shared" si="7"/>
        <v>3</v>
      </c>
    </row>
    <row r="13" spans="1:20" x14ac:dyDescent="0.3">
      <c r="A13" s="63" t="s">
        <v>750</v>
      </c>
      <c r="B13" s="64">
        <f>VLOOKUP($A13,'Return Data'!$B$7:$R$2292,3,0)</f>
        <v>44616</v>
      </c>
      <c r="C13" s="65">
        <f>VLOOKUP($A13,'Return Data'!$B$7:$R$2292,4,0)</f>
        <v>23.409800000000001</v>
      </c>
      <c r="D13" s="65">
        <f>VLOOKUP($A13,'Return Data'!$B$7:$R$2292,10,0)</f>
        <v>-2.7784</v>
      </c>
      <c r="E13" s="66">
        <f t="shared" si="0"/>
        <v>3</v>
      </c>
      <c r="F13" s="65">
        <f>VLOOKUP($A13,'Return Data'!$B$7:$R$2292,11,0)</f>
        <v>1.9786999999999999</v>
      </c>
      <c r="G13" s="66">
        <f t="shared" si="1"/>
        <v>5</v>
      </c>
      <c r="H13" s="65">
        <f>VLOOKUP($A13,'Return Data'!$B$7:$R$2292,12,0)</f>
        <v>4.3524000000000003</v>
      </c>
      <c r="I13" s="66">
        <f t="shared" si="2"/>
        <v>9</v>
      </c>
      <c r="J13" s="65">
        <f>VLOOKUP($A13,'Return Data'!$B$7:$R$2292,13,0)</f>
        <v>5.375</v>
      </c>
      <c r="K13" s="66">
        <f t="shared" si="3"/>
        <v>9</v>
      </c>
      <c r="L13" s="65">
        <f>VLOOKUP($A13,'Return Data'!$B$7:$R$2292,17,0)</f>
        <v>9.4735999999999994</v>
      </c>
      <c r="M13" s="66">
        <f t="shared" si="4"/>
        <v>8</v>
      </c>
      <c r="N13" s="65">
        <f>VLOOKUP($A13,'Return Data'!$B$7:$R$2292,14,0)</f>
        <v>9.0365000000000002</v>
      </c>
      <c r="O13" s="66">
        <f t="shared" si="5"/>
        <v>8</v>
      </c>
      <c r="P13" s="65">
        <f>VLOOKUP($A13,'Return Data'!$B$7:$R$2292,15,0)</f>
        <v>7.9916999999999998</v>
      </c>
      <c r="Q13" s="66">
        <f t="shared" si="6"/>
        <v>7</v>
      </c>
      <c r="R13" s="65">
        <f>VLOOKUP($A13,'Return Data'!$B$7:$R$2292,16,0)</f>
        <v>9.2341999999999995</v>
      </c>
      <c r="S13" s="67">
        <f t="shared" si="7"/>
        <v>8</v>
      </c>
    </row>
    <row r="14" spans="1:20" x14ac:dyDescent="0.3">
      <c r="A14" s="63" t="s">
        <v>1227</v>
      </c>
      <c r="B14" s="64">
        <f>VLOOKUP($A14,'Return Data'!$B$7:$R$2292,3,0)</f>
        <v>44616</v>
      </c>
      <c r="C14" s="65">
        <f>VLOOKUP($A14,'Return Data'!$B$7:$R$2292,4,0)</f>
        <v>39.371899999999997</v>
      </c>
      <c r="D14" s="65">
        <f>VLOOKUP($A14,'Return Data'!$B$7:$R$2292,10,0)</f>
        <v>-1.8302</v>
      </c>
      <c r="E14" s="66">
        <f t="shared" si="0"/>
        <v>2</v>
      </c>
      <c r="F14" s="65">
        <f>VLOOKUP($A14,'Return Data'!$B$7:$R$2292,11,0)</f>
        <v>2.5345</v>
      </c>
      <c r="G14" s="66">
        <f t="shared" si="1"/>
        <v>3</v>
      </c>
      <c r="H14" s="65">
        <f>VLOOKUP($A14,'Return Data'!$B$7:$R$2292,12,0)</f>
        <v>5.7545999999999999</v>
      </c>
      <c r="I14" s="66">
        <f t="shared" si="2"/>
        <v>7</v>
      </c>
      <c r="J14" s="65">
        <f>VLOOKUP($A14,'Return Data'!$B$7:$R$2292,13,0)</f>
        <v>10.708399999999999</v>
      </c>
      <c r="K14" s="66">
        <f t="shared" si="3"/>
        <v>7</v>
      </c>
      <c r="L14" s="65">
        <f>VLOOKUP($A14,'Return Data'!$B$7:$R$2292,17,0)</f>
        <v>12.327400000000001</v>
      </c>
      <c r="M14" s="66">
        <f t="shared" si="4"/>
        <v>6</v>
      </c>
      <c r="N14" s="65">
        <f>VLOOKUP($A14,'Return Data'!$B$7:$R$2292,14,0)</f>
        <v>12.8635</v>
      </c>
      <c r="O14" s="66">
        <f t="shared" si="5"/>
        <v>6</v>
      </c>
      <c r="P14" s="65">
        <f>VLOOKUP($A14,'Return Data'!$B$7:$R$2292,15,0)</f>
        <v>9.8521000000000001</v>
      </c>
      <c r="Q14" s="66">
        <f t="shared" si="6"/>
        <v>6</v>
      </c>
      <c r="R14" s="65">
        <f>VLOOKUP($A14,'Return Data'!$B$7:$R$2292,16,0)</f>
        <v>10.958</v>
      </c>
      <c r="S14" s="67">
        <f t="shared" si="7"/>
        <v>4</v>
      </c>
    </row>
    <row r="15" spans="1:20" x14ac:dyDescent="0.3">
      <c r="A15" s="63" t="s">
        <v>1229</v>
      </c>
      <c r="B15" s="64">
        <f>VLOOKUP($A15,'Return Data'!$B$7:$R$2292,3,0)</f>
        <v>44616</v>
      </c>
      <c r="C15" s="65">
        <f>VLOOKUP($A15,'Return Data'!$B$7:$R$2292,4,0)</f>
        <v>15.426600000000001</v>
      </c>
      <c r="D15" s="65">
        <f>VLOOKUP($A15,'Return Data'!$B$7:$R$2292,10,0)</f>
        <v>-2.9157000000000002</v>
      </c>
      <c r="E15" s="66">
        <f t="shared" si="0"/>
        <v>4</v>
      </c>
      <c r="F15" s="65">
        <f>VLOOKUP($A15,'Return Data'!$B$7:$R$2292,11,0)</f>
        <v>2.3683000000000001</v>
      </c>
      <c r="G15" s="66">
        <f t="shared" si="1"/>
        <v>4</v>
      </c>
      <c r="H15" s="65">
        <f>VLOOKUP($A15,'Return Data'!$B$7:$R$2292,12,0)</f>
        <v>9.3340999999999994</v>
      </c>
      <c r="I15" s="66">
        <f t="shared" si="2"/>
        <v>3</v>
      </c>
      <c r="J15" s="65">
        <f>VLOOKUP($A15,'Return Data'!$B$7:$R$2292,13,0)</f>
        <v>13.7613</v>
      </c>
      <c r="K15" s="66">
        <f t="shared" si="3"/>
        <v>3</v>
      </c>
      <c r="L15" s="65"/>
      <c r="M15" s="66"/>
      <c r="N15" s="65"/>
      <c r="O15" s="66"/>
      <c r="P15" s="65"/>
      <c r="Q15" s="66"/>
      <c r="R15" s="65">
        <f>VLOOKUP($A15,'Return Data'!$B$7:$R$2292,16,0)</f>
        <v>24.502500000000001</v>
      </c>
      <c r="S15" s="67">
        <f t="shared" si="7"/>
        <v>1</v>
      </c>
    </row>
    <row r="16" spans="1:20" x14ac:dyDescent="0.3">
      <c r="A16" s="63" t="s">
        <v>1231</v>
      </c>
      <c r="B16" s="64">
        <f>VLOOKUP($A16,'Return Data'!$B$7:$R$2292,3,0)</f>
        <v>44616</v>
      </c>
      <c r="C16" s="65">
        <f>VLOOKUP($A16,'Return Data'!$B$7:$R$2292,4,0)</f>
        <v>45.519500000000001</v>
      </c>
      <c r="D16" s="65">
        <f>VLOOKUP($A16,'Return Data'!$B$7:$R$2292,10,0)</f>
        <v>-3.2591000000000001</v>
      </c>
      <c r="E16" s="66">
        <f t="shared" si="0"/>
        <v>5</v>
      </c>
      <c r="F16" s="65">
        <f>VLOOKUP($A16,'Return Data'!$B$7:$R$2292,11,0)</f>
        <v>-0.70130000000000003</v>
      </c>
      <c r="G16" s="66">
        <f t="shared" si="1"/>
        <v>8</v>
      </c>
      <c r="H16" s="65">
        <f>VLOOKUP($A16,'Return Data'!$B$7:$R$2292,12,0)</f>
        <v>4.5426000000000002</v>
      </c>
      <c r="I16" s="66">
        <f t="shared" si="2"/>
        <v>8</v>
      </c>
      <c r="J16" s="65">
        <f>VLOOKUP($A16,'Return Data'!$B$7:$R$2292,13,0)</f>
        <v>5.9813000000000001</v>
      </c>
      <c r="K16" s="66">
        <f t="shared" si="3"/>
        <v>8</v>
      </c>
      <c r="L16" s="65">
        <f>VLOOKUP($A16,'Return Data'!$B$7:$R$2292,17,0)</f>
        <v>10.167299999999999</v>
      </c>
      <c r="M16" s="66">
        <f>RANK(L16,L$8:L$16,0)</f>
        <v>7</v>
      </c>
      <c r="N16" s="65">
        <f>VLOOKUP($A16,'Return Data'!$B$7:$R$2292,14,0)</f>
        <v>9.7416999999999998</v>
      </c>
      <c r="O16" s="66">
        <f>RANK(N16,N$8:N$16,0)</f>
        <v>7</v>
      </c>
      <c r="P16" s="65">
        <f>VLOOKUP($A16,'Return Data'!$B$7:$R$2292,15,0)</f>
        <v>7.7156000000000002</v>
      </c>
      <c r="Q16" s="66">
        <f>RANK(P16,P$8:P$16,0)</f>
        <v>8</v>
      </c>
      <c r="R16" s="65">
        <f>VLOOKUP($A16,'Return Data'!$B$7:$R$2292,16,0)</f>
        <v>7.4302999999999999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-3.7937444444444455</v>
      </c>
      <c r="E18" s="74"/>
      <c r="F18" s="75">
        <f>AVERAGE(F8:F16)</f>
        <v>2.4145777777777782</v>
      </c>
      <c r="G18" s="74"/>
      <c r="H18" s="75">
        <f>AVERAGE(H8:H16)</f>
        <v>8.4768777777777782</v>
      </c>
      <c r="I18" s="74"/>
      <c r="J18" s="75">
        <f>AVERAGE(J8:J16)</f>
        <v>15.318222222222223</v>
      </c>
      <c r="K18" s="74"/>
      <c r="L18" s="75">
        <f>AVERAGE(L8:L16)</f>
        <v>17.0457125</v>
      </c>
      <c r="M18" s="74"/>
      <c r="N18" s="75">
        <f>AVERAGE(N8:N16)</f>
        <v>15.594049999999999</v>
      </c>
      <c r="O18" s="74"/>
      <c r="P18" s="75">
        <f>AVERAGE(P8:P16)</f>
        <v>11.345224999999999</v>
      </c>
      <c r="Q18" s="74"/>
      <c r="R18" s="75">
        <f>AVERAGE(R8:R16)</f>
        <v>12.389255555555556</v>
      </c>
      <c r="S18" s="76"/>
    </row>
    <row r="19" spans="1:19" x14ac:dyDescent="0.3">
      <c r="A19" s="73" t="s">
        <v>28</v>
      </c>
      <c r="B19" s="74"/>
      <c r="C19" s="74"/>
      <c r="D19" s="75">
        <f>MIN(D8:D16)</f>
        <v>-7.3177000000000003</v>
      </c>
      <c r="E19" s="74"/>
      <c r="F19" s="75">
        <f>MIN(F8:F16)</f>
        <v>-0.79300000000000004</v>
      </c>
      <c r="G19" s="74"/>
      <c r="H19" s="75">
        <f>MIN(H8:H16)</f>
        <v>4.3524000000000003</v>
      </c>
      <c r="I19" s="74"/>
      <c r="J19" s="75">
        <f>MIN(J8:J16)</f>
        <v>5.375</v>
      </c>
      <c r="K19" s="74"/>
      <c r="L19" s="75">
        <f>MIN(L8:L16)</f>
        <v>9.4735999999999994</v>
      </c>
      <c r="M19" s="74"/>
      <c r="N19" s="75">
        <f>MIN(N8:N16)</f>
        <v>9.0365000000000002</v>
      </c>
      <c r="O19" s="74"/>
      <c r="P19" s="75">
        <f>MIN(P8:P16)</f>
        <v>7.7156000000000002</v>
      </c>
      <c r="Q19" s="74"/>
      <c r="R19" s="75">
        <f>MIN(R8:R16)</f>
        <v>7.4302999999999999</v>
      </c>
      <c r="S19" s="76"/>
    </row>
    <row r="20" spans="1:19" ht="15" thickBot="1" x14ac:dyDescent="0.35">
      <c r="A20" s="77" t="s">
        <v>29</v>
      </c>
      <c r="B20" s="78"/>
      <c r="C20" s="78"/>
      <c r="D20" s="79">
        <f>MAX(D8:D16)</f>
        <v>-1.5557000000000001</v>
      </c>
      <c r="E20" s="78"/>
      <c r="F20" s="79">
        <f>MAX(F8:F16)</f>
        <v>10.053100000000001</v>
      </c>
      <c r="G20" s="78"/>
      <c r="H20" s="79">
        <f>MAX(H8:H16)</f>
        <v>16.563500000000001</v>
      </c>
      <c r="I20" s="78"/>
      <c r="J20" s="79">
        <f>MAX(J8:J16)</f>
        <v>43.046300000000002</v>
      </c>
      <c r="K20" s="78"/>
      <c r="L20" s="79">
        <f>MAX(L8:L16)</f>
        <v>33.860399999999998</v>
      </c>
      <c r="M20" s="78"/>
      <c r="N20" s="79">
        <f>MAX(N8:N16)</f>
        <v>26.7042</v>
      </c>
      <c r="O20" s="78"/>
      <c r="P20" s="79">
        <f>MAX(P8:P16)</f>
        <v>17.276900000000001</v>
      </c>
      <c r="Q20" s="78"/>
      <c r="R20" s="79">
        <f>MAX(R8:R16)</f>
        <v>24.502500000000001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790</v>
      </c>
      <c r="B8" s="64">
        <f>VLOOKUP($A8,'Return Data'!$B$7:$R$2292,3,0)</f>
        <v>44616</v>
      </c>
      <c r="C8" s="65">
        <f>VLOOKUP($A8,'Return Data'!$B$7:$R$2292,4,0)</f>
        <v>281.69310000000002</v>
      </c>
      <c r="D8" s="65">
        <f>VLOOKUP($A8,'Return Data'!$B$7:$R$2292,5,0)</f>
        <v>0.95889999999999997</v>
      </c>
      <c r="E8" s="66">
        <f>RANK(D8,D$8:D$14,0)</f>
        <v>1</v>
      </c>
      <c r="F8" s="65">
        <f>VLOOKUP($A8,'Return Data'!$B$7:$R$2292,6,0)</f>
        <v>3.4131</v>
      </c>
      <c r="G8" s="66">
        <f>RANK(F8,F$8:F$14,0)</f>
        <v>2</v>
      </c>
      <c r="H8" s="65">
        <f>VLOOKUP($A8,'Return Data'!$B$7:$R$2292,7,0)</f>
        <v>4.6169000000000002</v>
      </c>
      <c r="I8" s="66">
        <f>RANK(H8,H$8:H$14,0)</f>
        <v>2</v>
      </c>
      <c r="J8" s="65">
        <f>VLOOKUP($A8,'Return Data'!$B$7:$R$2292,8,0)</f>
        <v>3.7955000000000001</v>
      </c>
      <c r="K8" s="66">
        <f>RANK(J8,J$8:J$14,0)</f>
        <v>2</v>
      </c>
      <c r="L8" s="65">
        <f>VLOOKUP($A8,'Return Data'!$B$7:$R$2292,9,0)</f>
        <v>3.2852999999999999</v>
      </c>
      <c r="M8" s="66">
        <f>RANK(L8,L$8:L$14,0)</f>
        <v>3</v>
      </c>
      <c r="N8" s="65">
        <f>VLOOKUP($A8,'Return Data'!$B$7:$R$2292,10,0)</f>
        <v>3.4013</v>
      </c>
      <c r="O8" s="66">
        <f>RANK(N8,N$8:N$14,0)</f>
        <v>2</v>
      </c>
      <c r="P8" s="65">
        <f>VLOOKUP($A8,'Return Data'!$B$7:$R$2292,11,0)</f>
        <v>3.1137999999999999</v>
      </c>
      <c r="Q8" s="66">
        <f>RANK(P8,P$8:P$14,0)</f>
        <v>4</v>
      </c>
      <c r="R8" s="65">
        <f>VLOOKUP($A8,'Return Data'!$B$7:$R$2292,12,0)</f>
        <v>3.9144000000000001</v>
      </c>
      <c r="S8" s="66">
        <f>RANK(R8,R$8:R$14,0)</f>
        <v>5</v>
      </c>
      <c r="T8" s="65">
        <f>VLOOKUP($A8,'Return Data'!$B$7:$R$2292,13,0)</f>
        <v>4.8078000000000003</v>
      </c>
      <c r="U8" s="66">
        <f>RANK(T8,T$8:T$14,0)</f>
        <v>3</v>
      </c>
      <c r="V8" s="65">
        <f>VLOOKUP($A8,'Return Data'!$B$7:$R$2292,17,0)</f>
        <v>5.8807</v>
      </c>
      <c r="W8" s="66">
        <f>RANK(V8,V$8:V$14,0)</f>
        <v>4</v>
      </c>
      <c r="X8" s="65">
        <f>VLOOKUP($A8,'Return Data'!$B$7:$R$2292,14,0)</f>
        <v>6.9088000000000003</v>
      </c>
      <c r="Y8" s="66">
        <f>RANK(X8,X$8:X$14,0)</f>
        <v>4</v>
      </c>
      <c r="Z8" s="65">
        <f>VLOOKUP($A8,'Return Data'!$B$7:$R$2292,16,0)</f>
        <v>8.2341999999999995</v>
      </c>
      <c r="AA8" s="67">
        <f>RANK(Z8,Z$8:Z$14,0)</f>
        <v>3</v>
      </c>
    </row>
    <row r="9" spans="1:27" x14ac:dyDescent="0.3">
      <c r="A9" s="63" t="s">
        <v>792</v>
      </c>
      <c r="B9" s="64">
        <f>VLOOKUP($A9,'Return Data'!$B$7:$R$2292,3,0)</f>
        <v>44616</v>
      </c>
      <c r="C9" s="65">
        <f>VLOOKUP($A9,'Return Data'!$B$7:$R$2292,4,0)</f>
        <v>34.466799999999999</v>
      </c>
      <c r="D9" s="65">
        <f>VLOOKUP($A9,'Return Data'!$B$7:$R$2292,5,0)</f>
        <v>-1.0589999999999999</v>
      </c>
      <c r="E9" s="66">
        <f t="shared" ref="E9:E14" si="0">RANK(D9,D$8:D$14,0)</f>
        <v>2</v>
      </c>
      <c r="F9" s="65">
        <f>VLOOKUP($A9,'Return Data'!$B$7:$R$2292,6,0)</f>
        <v>-1.5177</v>
      </c>
      <c r="G9" s="66">
        <f t="shared" ref="G9:G14" si="1">RANK(F9,F$8:F$14,0)</f>
        <v>6</v>
      </c>
      <c r="H9" s="65">
        <f>VLOOKUP($A9,'Return Data'!$B$7:$R$2292,7,0)</f>
        <v>2.6185</v>
      </c>
      <c r="I9" s="66">
        <f t="shared" ref="I9:I14" si="2">RANK(H9,H$8:H$14,0)</f>
        <v>5</v>
      </c>
      <c r="J9" s="65">
        <f>VLOOKUP($A9,'Return Data'!$B$7:$R$2292,8,0)</f>
        <v>0.90800000000000003</v>
      </c>
      <c r="K9" s="66">
        <f t="shared" ref="K9:K14" si="3">RANK(J9,J$8:J$14,0)</f>
        <v>5</v>
      </c>
      <c r="L9" s="65">
        <f>VLOOKUP($A9,'Return Data'!$B$7:$R$2292,9,0)</f>
        <v>2.3207</v>
      </c>
      <c r="M9" s="66">
        <f t="shared" ref="M9:M14" si="4">RANK(L9,L$8:L$14,0)</f>
        <v>4</v>
      </c>
      <c r="N9" s="65">
        <f>VLOOKUP($A9,'Return Data'!$B$7:$R$2292,10,0)</f>
        <v>2.4076</v>
      </c>
      <c r="O9" s="66">
        <f t="shared" ref="O9:O14" si="5">RANK(N9,N$8:N$14,0)</f>
        <v>5</v>
      </c>
      <c r="P9" s="65">
        <f>VLOOKUP($A9,'Return Data'!$B$7:$R$2292,11,0)</f>
        <v>2.9988999999999999</v>
      </c>
      <c r="Q9" s="66">
        <f t="shared" ref="Q9:Q14" si="6">RANK(P9,P$8:P$14,0)</f>
        <v>5</v>
      </c>
      <c r="R9" s="65">
        <f>VLOOKUP($A9,'Return Data'!$B$7:$R$2292,12,0)</f>
        <v>3.8100999999999998</v>
      </c>
      <c r="S9" s="66">
        <f t="shared" ref="S9:S14" si="7">RANK(R9,R$8:R$14,0)</f>
        <v>6</v>
      </c>
      <c r="T9" s="65">
        <f>VLOOKUP($A9,'Return Data'!$B$7:$R$2292,13,0)</f>
        <v>4.1828000000000003</v>
      </c>
      <c r="U9" s="66">
        <f t="shared" ref="U9:U14" si="8">RANK(T9,T$8:T$14,0)</f>
        <v>6</v>
      </c>
      <c r="V9" s="65">
        <f>VLOOKUP($A9,'Return Data'!$B$7:$R$2292,17,0)</f>
        <v>4.8832000000000004</v>
      </c>
      <c r="W9" s="66">
        <f t="shared" ref="W9:W13" si="9">RANK(V9,V$8:V$14,0)</f>
        <v>6</v>
      </c>
      <c r="X9" s="65">
        <f>VLOOKUP($A9,'Return Data'!$B$7:$R$2292,14,0)</f>
        <v>6.0072000000000001</v>
      </c>
      <c r="Y9" s="66">
        <f t="shared" ref="Y9:Y13" si="10">RANK(X9,X$8:X$14,0)</f>
        <v>5</v>
      </c>
      <c r="Z9" s="65">
        <f>VLOOKUP($A9,'Return Data'!$B$7:$R$2292,16,0)</f>
        <v>6.8573000000000004</v>
      </c>
      <c r="AA9" s="67">
        <f t="shared" ref="AA9:AA14" si="11">RANK(Z9,Z$8:Z$14,0)</f>
        <v>7</v>
      </c>
    </row>
    <row r="10" spans="1:27" x14ac:dyDescent="0.3">
      <c r="A10" s="63" t="s">
        <v>794</v>
      </c>
      <c r="B10" s="64">
        <f>VLOOKUP($A10,'Return Data'!$B$7:$R$2292,3,0)</f>
        <v>44616</v>
      </c>
      <c r="C10" s="65">
        <f>VLOOKUP($A10,'Return Data'!$B$7:$R$2292,4,0)</f>
        <v>39.926200000000001</v>
      </c>
      <c r="D10" s="65">
        <f>VLOOKUP($A10,'Return Data'!$B$7:$R$2292,5,0)</f>
        <v>-10.8756</v>
      </c>
      <c r="E10" s="66">
        <f t="shared" si="0"/>
        <v>6</v>
      </c>
      <c r="F10" s="65">
        <f>VLOOKUP($A10,'Return Data'!$B$7:$R$2292,6,0)</f>
        <v>-0.42659999999999998</v>
      </c>
      <c r="G10" s="66">
        <f t="shared" si="1"/>
        <v>5</v>
      </c>
      <c r="H10" s="65">
        <f>VLOOKUP($A10,'Return Data'!$B$7:$R$2292,7,0)</f>
        <v>2.7309000000000001</v>
      </c>
      <c r="I10" s="66">
        <f t="shared" si="2"/>
        <v>4</v>
      </c>
      <c r="J10" s="65">
        <f>VLOOKUP($A10,'Return Data'!$B$7:$R$2292,8,0)</f>
        <v>1.3328</v>
      </c>
      <c r="K10" s="66">
        <f t="shared" si="3"/>
        <v>4</v>
      </c>
      <c r="L10" s="65">
        <f>VLOOKUP($A10,'Return Data'!$B$7:$R$2292,9,0)</f>
        <v>2.2751000000000001</v>
      </c>
      <c r="M10" s="66">
        <f t="shared" si="4"/>
        <v>5</v>
      </c>
      <c r="N10" s="65">
        <f>VLOOKUP($A10,'Return Data'!$B$7:$R$2292,10,0)</f>
        <v>2.8069999999999999</v>
      </c>
      <c r="O10" s="66">
        <f t="shared" si="5"/>
        <v>4</v>
      </c>
      <c r="P10" s="65">
        <f>VLOOKUP($A10,'Return Data'!$B$7:$R$2292,11,0)</f>
        <v>3.246</v>
      </c>
      <c r="Q10" s="66">
        <f t="shared" si="6"/>
        <v>3</v>
      </c>
      <c r="R10" s="65">
        <f>VLOOKUP($A10,'Return Data'!$B$7:$R$2292,12,0)</f>
        <v>4.2255000000000003</v>
      </c>
      <c r="S10" s="66">
        <f t="shared" si="7"/>
        <v>3</v>
      </c>
      <c r="T10" s="65">
        <f>VLOOKUP($A10,'Return Data'!$B$7:$R$2292,13,0)</f>
        <v>4.7310999999999996</v>
      </c>
      <c r="U10" s="66">
        <f t="shared" si="8"/>
        <v>4</v>
      </c>
      <c r="V10" s="65">
        <f>VLOOKUP($A10,'Return Data'!$B$7:$R$2292,17,0)</f>
        <v>6.4671000000000003</v>
      </c>
      <c r="W10" s="66">
        <f t="shared" si="9"/>
        <v>3</v>
      </c>
      <c r="X10" s="65">
        <f>VLOOKUP($A10,'Return Data'!$B$7:$R$2292,14,0)</f>
        <v>7.2210999999999999</v>
      </c>
      <c r="Y10" s="66">
        <f t="shared" si="10"/>
        <v>3</v>
      </c>
      <c r="Z10" s="65">
        <f>VLOOKUP($A10,'Return Data'!$B$7:$R$2292,16,0)</f>
        <v>8.0649999999999995</v>
      </c>
      <c r="AA10" s="67">
        <f t="shared" si="11"/>
        <v>4</v>
      </c>
    </row>
    <row r="11" spans="1:27" x14ac:dyDescent="0.3">
      <c r="A11" s="63" t="s">
        <v>796</v>
      </c>
      <c r="B11" s="64">
        <f>VLOOKUP($A11,'Return Data'!$B$7:$R$2292,3,0)</f>
        <v>44616</v>
      </c>
      <c r="C11" s="65">
        <f>VLOOKUP($A11,'Return Data'!$B$7:$R$2292,4,0)</f>
        <v>358.49700000000001</v>
      </c>
      <c r="D11" s="65">
        <f>VLOOKUP($A11,'Return Data'!$B$7:$R$2292,5,0)</f>
        <v>-29.2989</v>
      </c>
      <c r="E11" s="66">
        <f t="shared" si="0"/>
        <v>7</v>
      </c>
      <c r="F11" s="65">
        <f>VLOOKUP($A11,'Return Data'!$B$7:$R$2292,6,0)</f>
        <v>-10.0001</v>
      </c>
      <c r="G11" s="66">
        <f t="shared" si="1"/>
        <v>7</v>
      </c>
      <c r="H11" s="65">
        <f>VLOOKUP($A11,'Return Data'!$B$7:$R$2292,7,0)</f>
        <v>-2.0573000000000001</v>
      </c>
      <c r="I11" s="66">
        <f t="shared" si="2"/>
        <v>7</v>
      </c>
      <c r="J11" s="65">
        <f>VLOOKUP($A11,'Return Data'!$B$7:$R$2292,8,0)</f>
        <v>-6.2305999999999999</v>
      </c>
      <c r="K11" s="66">
        <f t="shared" si="3"/>
        <v>7</v>
      </c>
      <c r="L11" s="65">
        <f>VLOOKUP($A11,'Return Data'!$B$7:$R$2292,9,0)</f>
        <v>-2.0739999999999998</v>
      </c>
      <c r="M11" s="66">
        <f t="shared" si="4"/>
        <v>7</v>
      </c>
      <c r="N11" s="65">
        <f>VLOOKUP($A11,'Return Data'!$B$7:$R$2292,10,0)</f>
        <v>-0.43419999999999997</v>
      </c>
      <c r="O11" s="66">
        <f t="shared" si="5"/>
        <v>7</v>
      </c>
      <c r="P11" s="65">
        <f>VLOOKUP($A11,'Return Data'!$B$7:$R$2292,11,0)</f>
        <v>1.7544</v>
      </c>
      <c r="Q11" s="66">
        <f t="shared" si="6"/>
        <v>7</v>
      </c>
      <c r="R11" s="65">
        <f>VLOOKUP($A11,'Return Data'!$B$7:$R$2292,12,0)</f>
        <v>4.0956999999999999</v>
      </c>
      <c r="S11" s="66">
        <f t="shared" si="7"/>
        <v>4</v>
      </c>
      <c r="T11" s="65">
        <f>VLOOKUP($A11,'Return Data'!$B$7:$R$2292,13,0)</f>
        <v>4.0979999999999999</v>
      </c>
      <c r="U11" s="66">
        <f t="shared" si="8"/>
        <v>7</v>
      </c>
      <c r="V11" s="65">
        <f>VLOOKUP($A11,'Return Data'!$B$7:$R$2292,17,0)</f>
        <v>6.5294999999999996</v>
      </c>
      <c r="W11" s="66">
        <f t="shared" si="9"/>
        <v>2</v>
      </c>
      <c r="X11" s="65">
        <f>VLOOKUP($A11,'Return Data'!$B$7:$R$2292,14,0)</f>
        <v>7.5842000000000001</v>
      </c>
      <c r="Y11" s="66">
        <f t="shared" si="10"/>
        <v>2</v>
      </c>
      <c r="Z11" s="65">
        <f>VLOOKUP($A11,'Return Data'!$B$7:$R$2292,16,0)</f>
        <v>8.4515999999999991</v>
      </c>
      <c r="AA11" s="67">
        <f t="shared" si="11"/>
        <v>1</v>
      </c>
    </row>
    <row r="12" spans="1:27" x14ac:dyDescent="0.3">
      <c r="A12" s="63" t="s">
        <v>797</v>
      </c>
      <c r="B12" s="64">
        <f>VLOOKUP($A12,'Return Data'!$B$7:$R$2292,3,0)</f>
        <v>44616</v>
      </c>
      <c r="C12" s="65">
        <f>VLOOKUP($A12,'Return Data'!$B$7:$R$2292,4,0)</f>
        <v>1222.2164</v>
      </c>
      <c r="D12" s="65">
        <f>VLOOKUP($A12,'Return Data'!$B$7:$R$2292,5,0)</f>
        <v>-10.165800000000001</v>
      </c>
      <c r="E12" s="66">
        <f t="shared" si="0"/>
        <v>5</v>
      </c>
      <c r="F12" s="65">
        <f>VLOOKUP($A12,'Return Data'!$B$7:$R$2292,6,0)</f>
        <v>1.58</v>
      </c>
      <c r="G12" s="66">
        <f t="shared" si="1"/>
        <v>3</v>
      </c>
      <c r="H12" s="65">
        <f>VLOOKUP($A12,'Return Data'!$B$7:$R$2292,7,0)</f>
        <v>3.8035999999999999</v>
      </c>
      <c r="I12" s="66">
        <f t="shared" si="2"/>
        <v>3</v>
      </c>
      <c r="J12" s="65">
        <f>VLOOKUP($A12,'Return Data'!$B$7:$R$2292,8,0)</f>
        <v>2.8273000000000001</v>
      </c>
      <c r="K12" s="66">
        <f t="shared" si="3"/>
        <v>3</v>
      </c>
      <c r="L12" s="65">
        <f>VLOOKUP($A12,'Return Data'!$B$7:$R$2292,9,0)</f>
        <v>4.0652999999999997</v>
      </c>
      <c r="M12" s="66">
        <f t="shared" si="4"/>
        <v>2</v>
      </c>
      <c r="N12" s="65">
        <f>VLOOKUP($A12,'Return Data'!$B$7:$R$2292,10,0)</f>
        <v>3.3071999999999999</v>
      </c>
      <c r="O12" s="66">
        <f t="shared" si="5"/>
        <v>3</v>
      </c>
      <c r="P12" s="65">
        <f>VLOOKUP($A12,'Return Data'!$B$7:$R$2292,11,0)</f>
        <v>3.7355999999999998</v>
      </c>
      <c r="Q12" s="66">
        <f t="shared" si="6"/>
        <v>1</v>
      </c>
      <c r="R12" s="65">
        <f>VLOOKUP($A12,'Return Data'!$B$7:$R$2292,12,0)</f>
        <v>4.9009999999999998</v>
      </c>
      <c r="S12" s="66">
        <f t="shared" si="7"/>
        <v>1</v>
      </c>
      <c r="T12" s="65">
        <f>VLOOKUP($A12,'Return Data'!$B$7:$R$2292,13,0)</f>
        <v>6.3510999999999997</v>
      </c>
      <c r="U12" s="66">
        <f t="shared" si="8"/>
        <v>1</v>
      </c>
      <c r="V12" s="65"/>
      <c r="W12" s="66"/>
      <c r="X12" s="65"/>
      <c r="Y12" s="66"/>
      <c r="Z12" s="65">
        <f>VLOOKUP($A12,'Return Data'!$B$7:$R$2292,16,0)</f>
        <v>7.4675000000000002</v>
      </c>
      <c r="AA12" s="67">
        <f t="shared" si="11"/>
        <v>5</v>
      </c>
    </row>
    <row r="13" spans="1:27" x14ac:dyDescent="0.3">
      <c r="A13" s="63" t="s">
        <v>800</v>
      </c>
      <c r="B13" s="64">
        <f>VLOOKUP($A13,'Return Data'!$B$7:$R$2292,3,0)</f>
        <v>44616</v>
      </c>
      <c r="C13" s="65">
        <f>VLOOKUP($A13,'Return Data'!$B$7:$R$2292,4,0)</f>
        <v>37.615000000000002</v>
      </c>
      <c r="D13" s="65">
        <f>VLOOKUP($A13,'Return Data'!$B$7:$R$2292,5,0)</f>
        <v>-1.3585</v>
      </c>
      <c r="E13" s="66">
        <f t="shared" si="0"/>
        <v>3</v>
      </c>
      <c r="F13" s="65">
        <f>VLOOKUP($A13,'Return Data'!$B$7:$R$2292,6,0)</f>
        <v>4.1416000000000004</v>
      </c>
      <c r="G13" s="66">
        <f t="shared" si="1"/>
        <v>1</v>
      </c>
      <c r="H13" s="65">
        <f>VLOOKUP($A13,'Return Data'!$B$7:$R$2292,7,0)</f>
        <v>4.7173999999999996</v>
      </c>
      <c r="I13" s="66">
        <f t="shared" si="2"/>
        <v>1</v>
      </c>
      <c r="J13" s="65">
        <f>VLOOKUP($A13,'Return Data'!$B$7:$R$2292,8,0)</f>
        <v>5.2225999999999999</v>
      </c>
      <c r="K13" s="66">
        <f t="shared" si="3"/>
        <v>1</v>
      </c>
      <c r="L13" s="65">
        <f>VLOOKUP($A13,'Return Data'!$B$7:$R$2292,9,0)</f>
        <v>5.0327999999999999</v>
      </c>
      <c r="M13" s="66">
        <f t="shared" si="4"/>
        <v>1</v>
      </c>
      <c r="N13" s="65">
        <f>VLOOKUP($A13,'Return Data'!$B$7:$R$2292,10,0)</f>
        <v>3.7616999999999998</v>
      </c>
      <c r="O13" s="66">
        <f t="shared" si="5"/>
        <v>1</v>
      </c>
      <c r="P13" s="65">
        <f>VLOOKUP($A13,'Return Data'!$B$7:$R$2292,11,0)</f>
        <v>3.3151999999999999</v>
      </c>
      <c r="Q13" s="66">
        <f t="shared" si="6"/>
        <v>2</v>
      </c>
      <c r="R13" s="65">
        <f>VLOOKUP($A13,'Return Data'!$B$7:$R$2292,12,0)</f>
        <v>4.3080999999999996</v>
      </c>
      <c r="S13" s="66">
        <f t="shared" si="7"/>
        <v>2</v>
      </c>
      <c r="T13" s="65">
        <f>VLOOKUP($A13,'Return Data'!$B$7:$R$2292,13,0)</f>
        <v>5.4207999999999998</v>
      </c>
      <c r="U13" s="66">
        <f t="shared" si="8"/>
        <v>2</v>
      </c>
      <c r="V13" s="65">
        <f>VLOOKUP($A13,'Return Data'!$B$7:$R$2292,17,0)</f>
        <v>7.1550000000000002</v>
      </c>
      <c r="W13" s="66">
        <f t="shared" si="9"/>
        <v>1</v>
      </c>
      <c r="X13" s="65">
        <f>VLOOKUP($A13,'Return Data'!$B$7:$R$2292,14,0)</f>
        <v>8.1395</v>
      </c>
      <c r="Y13" s="66">
        <f t="shared" si="10"/>
        <v>1</v>
      </c>
      <c r="Z13" s="65">
        <f>VLOOKUP($A13,'Return Data'!$B$7:$R$2292,16,0)</f>
        <v>8.2995000000000001</v>
      </c>
      <c r="AA13" s="67">
        <f t="shared" si="11"/>
        <v>2</v>
      </c>
    </row>
    <row r="14" spans="1:27" x14ac:dyDescent="0.3">
      <c r="A14" s="63" t="s">
        <v>801</v>
      </c>
      <c r="B14" s="64">
        <f>VLOOKUP($A14,'Return Data'!$B$7:$R$2292,3,0)</f>
        <v>44616</v>
      </c>
      <c r="C14" s="65">
        <f>VLOOKUP($A14,'Return Data'!$B$7:$R$2292,4,0)</f>
        <v>1252.8882000000001</v>
      </c>
      <c r="D14" s="65">
        <f>VLOOKUP($A14,'Return Data'!$B$7:$R$2292,5,0)</f>
        <v>-3.9207999999999998</v>
      </c>
      <c r="E14" s="66">
        <f t="shared" si="0"/>
        <v>4</v>
      </c>
      <c r="F14" s="65">
        <f>VLOOKUP($A14,'Return Data'!$B$7:$R$2292,6,0)</f>
        <v>0.10199999999999999</v>
      </c>
      <c r="G14" s="66">
        <f t="shared" si="1"/>
        <v>4</v>
      </c>
      <c r="H14" s="65">
        <f>VLOOKUP($A14,'Return Data'!$B$7:$R$2292,7,0)</f>
        <v>2.4758</v>
      </c>
      <c r="I14" s="66">
        <f t="shared" si="2"/>
        <v>6</v>
      </c>
      <c r="J14" s="65">
        <f>VLOOKUP($A14,'Return Data'!$B$7:$R$2292,8,0)</f>
        <v>0.47139999999999999</v>
      </c>
      <c r="K14" s="66">
        <f t="shared" si="3"/>
        <v>6</v>
      </c>
      <c r="L14" s="65">
        <f>VLOOKUP($A14,'Return Data'!$B$7:$R$2292,9,0)</f>
        <v>0.996</v>
      </c>
      <c r="M14" s="66">
        <f t="shared" si="4"/>
        <v>6</v>
      </c>
      <c r="N14" s="65">
        <f>VLOOKUP($A14,'Return Data'!$B$7:$R$2292,10,0)</f>
        <v>1.9644999999999999</v>
      </c>
      <c r="O14" s="66">
        <f t="shared" si="5"/>
        <v>6</v>
      </c>
      <c r="P14" s="65">
        <f>VLOOKUP($A14,'Return Data'!$B$7:$R$2292,11,0)</f>
        <v>2.6398999999999999</v>
      </c>
      <c r="Q14" s="66">
        <f t="shared" si="6"/>
        <v>6</v>
      </c>
      <c r="R14" s="65">
        <f>VLOOKUP($A14,'Return Data'!$B$7:$R$2292,12,0)</f>
        <v>3.6646999999999998</v>
      </c>
      <c r="S14" s="66">
        <f t="shared" si="7"/>
        <v>7</v>
      </c>
      <c r="T14" s="65">
        <f>VLOOKUP($A14,'Return Data'!$B$7:$R$2292,13,0)</f>
        <v>4.2037000000000004</v>
      </c>
      <c r="U14" s="66">
        <f t="shared" si="8"/>
        <v>5</v>
      </c>
      <c r="V14" s="65">
        <f>VLOOKUP($A14,'Return Data'!$B$7:$R$2292,17,0)</f>
        <v>5.7272999999999996</v>
      </c>
      <c r="W14" s="66">
        <f t="shared" ref="W14" si="12">RANK(V14,V$8:V$14,0)</f>
        <v>5</v>
      </c>
      <c r="X14" s="65"/>
      <c r="Y14" s="66"/>
      <c r="Z14" s="65">
        <f>VLOOKUP($A14,'Return Data'!$B$7:$R$2292,16,0)</f>
        <v>7.0194000000000001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-7.9599571428571423</v>
      </c>
      <c r="E16" s="74"/>
      <c r="F16" s="75">
        <f>AVERAGE(F8:F14)</f>
        <v>-0.38681428571428567</v>
      </c>
      <c r="G16" s="74"/>
      <c r="H16" s="75">
        <f>AVERAGE(H8:H14)</f>
        <v>2.7008285714285711</v>
      </c>
      <c r="I16" s="74"/>
      <c r="J16" s="75">
        <f>AVERAGE(J8:J14)</f>
        <v>1.1895714285714285</v>
      </c>
      <c r="K16" s="74"/>
      <c r="L16" s="75">
        <f>AVERAGE(L8:L14)</f>
        <v>2.2715999999999998</v>
      </c>
      <c r="M16" s="74"/>
      <c r="N16" s="75">
        <f>AVERAGE(N8:N14)</f>
        <v>2.4592999999999998</v>
      </c>
      <c r="O16" s="74"/>
      <c r="P16" s="75">
        <f>AVERAGE(P8:P14)</f>
        <v>2.9719714285714289</v>
      </c>
      <c r="Q16" s="74"/>
      <c r="R16" s="75">
        <f>AVERAGE(R8:R14)</f>
        <v>4.1313571428571425</v>
      </c>
      <c r="S16" s="74"/>
      <c r="T16" s="75">
        <f>AVERAGE(T8:T14)</f>
        <v>4.8278999999999996</v>
      </c>
      <c r="U16" s="74"/>
      <c r="V16" s="75">
        <f>AVERAGE(V8:V14)</f>
        <v>6.1071333333333335</v>
      </c>
      <c r="W16" s="74"/>
      <c r="X16" s="75">
        <f>AVERAGE(X8:X14)</f>
        <v>7.1721599999999999</v>
      </c>
      <c r="Y16" s="74"/>
      <c r="Z16" s="75">
        <f>AVERAGE(Z8:Z14)</f>
        <v>7.7706428571428576</v>
      </c>
      <c r="AA16" s="76"/>
    </row>
    <row r="17" spans="1:27" x14ac:dyDescent="0.3">
      <c r="A17" s="73" t="s">
        <v>28</v>
      </c>
      <c r="B17" s="74"/>
      <c r="C17" s="74"/>
      <c r="D17" s="75">
        <f>MIN(D8:D14)</f>
        <v>-29.2989</v>
      </c>
      <c r="E17" s="74"/>
      <c r="F17" s="75">
        <f>MIN(F8:F14)</f>
        <v>-10.0001</v>
      </c>
      <c r="G17" s="74"/>
      <c r="H17" s="75">
        <f>MIN(H8:H14)</f>
        <v>-2.0573000000000001</v>
      </c>
      <c r="I17" s="74"/>
      <c r="J17" s="75">
        <f>MIN(J8:J14)</f>
        <v>-6.2305999999999999</v>
      </c>
      <c r="K17" s="74"/>
      <c r="L17" s="75">
        <f>MIN(L8:L14)</f>
        <v>-2.0739999999999998</v>
      </c>
      <c r="M17" s="74"/>
      <c r="N17" s="75">
        <f>MIN(N8:N14)</f>
        <v>-0.43419999999999997</v>
      </c>
      <c r="O17" s="74"/>
      <c r="P17" s="75">
        <f>MIN(P8:P14)</f>
        <v>1.7544</v>
      </c>
      <c r="Q17" s="74"/>
      <c r="R17" s="75">
        <f>MIN(R8:R14)</f>
        <v>3.6646999999999998</v>
      </c>
      <c r="S17" s="74"/>
      <c r="T17" s="75">
        <f>MIN(T8:T14)</f>
        <v>4.0979999999999999</v>
      </c>
      <c r="U17" s="74"/>
      <c r="V17" s="75">
        <f>MIN(V8:V14)</f>
        <v>4.8832000000000004</v>
      </c>
      <c r="W17" s="74"/>
      <c r="X17" s="75">
        <f>MIN(X8:X14)</f>
        <v>6.0072000000000001</v>
      </c>
      <c r="Y17" s="74"/>
      <c r="Z17" s="75">
        <f>MIN(Z8:Z14)</f>
        <v>6.8573000000000004</v>
      </c>
      <c r="AA17" s="76"/>
    </row>
    <row r="18" spans="1:27" ht="15" thickBot="1" x14ac:dyDescent="0.35">
      <c r="A18" s="77" t="s">
        <v>29</v>
      </c>
      <c r="B18" s="78"/>
      <c r="C18" s="78"/>
      <c r="D18" s="79">
        <f>MAX(D8:D14)</f>
        <v>0.95889999999999997</v>
      </c>
      <c r="E18" s="78"/>
      <c r="F18" s="79">
        <f>MAX(F8:F14)</f>
        <v>4.1416000000000004</v>
      </c>
      <c r="G18" s="78"/>
      <c r="H18" s="79">
        <f>MAX(H8:H14)</f>
        <v>4.7173999999999996</v>
      </c>
      <c r="I18" s="78"/>
      <c r="J18" s="79">
        <f>MAX(J8:J14)</f>
        <v>5.2225999999999999</v>
      </c>
      <c r="K18" s="78"/>
      <c r="L18" s="79">
        <f>MAX(L8:L14)</f>
        <v>5.0327999999999999</v>
      </c>
      <c r="M18" s="78"/>
      <c r="N18" s="79">
        <f>MAX(N8:N14)</f>
        <v>3.7616999999999998</v>
      </c>
      <c r="O18" s="78"/>
      <c r="P18" s="79">
        <f>MAX(P8:P14)</f>
        <v>3.7355999999999998</v>
      </c>
      <c r="Q18" s="78"/>
      <c r="R18" s="79">
        <f>MAX(R8:R14)</f>
        <v>4.9009999999999998</v>
      </c>
      <c r="S18" s="78"/>
      <c r="T18" s="79">
        <f>MAX(T8:T14)</f>
        <v>6.3510999999999997</v>
      </c>
      <c r="U18" s="78"/>
      <c r="V18" s="79">
        <f>MAX(V8:V14)</f>
        <v>7.1550000000000002</v>
      </c>
      <c r="W18" s="78"/>
      <c r="X18" s="79">
        <f>MAX(X8:X14)</f>
        <v>8.1395</v>
      </c>
      <c r="Y18" s="78"/>
      <c r="Z18" s="79">
        <f>MAX(Z8:Z14)</f>
        <v>8.4515999999999991</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789</v>
      </c>
      <c r="B8" s="64">
        <f>VLOOKUP($A8,'Return Data'!$B$7:$R$2292,3,0)</f>
        <v>44616</v>
      </c>
      <c r="C8" s="65">
        <f>VLOOKUP($A8,'Return Data'!$B$7:$R$2292,4,0)</f>
        <v>276.16160000000002</v>
      </c>
      <c r="D8" s="65">
        <f>VLOOKUP($A8,'Return Data'!$B$7:$R$2292,5,0)</f>
        <v>0.72689999999999999</v>
      </c>
      <c r="E8" s="66">
        <f>RANK(D8,D$8:D$14,0)</f>
        <v>1</v>
      </c>
      <c r="F8" s="65">
        <f>VLOOKUP($A8,'Return Data'!$B$7:$R$2292,6,0)</f>
        <v>3.1817000000000002</v>
      </c>
      <c r="G8" s="66">
        <f>RANK(F8,F$8:F$14,0)</f>
        <v>2</v>
      </c>
      <c r="H8" s="65">
        <f>VLOOKUP($A8,'Return Data'!$B$7:$R$2292,7,0)</f>
        <v>4.3841000000000001</v>
      </c>
      <c r="I8" s="66">
        <f>RANK(H8,H$8:H$14,0)</f>
        <v>2</v>
      </c>
      <c r="J8" s="65">
        <f>VLOOKUP($A8,'Return Data'!$B$7:$R$2292,8,0)</f>
        <v>3.5640000000000001</v>
      </c>
      <c r="K8" s="66">
        <f>RANK(J8,J$8:J$14,0)</f>
        <v>2</v>
      </c>
      <c r="L8" s="65">
        <f>VLOOKUP($A8,'Return Data'!$B$7:$R$2292,9,0)</f>
        <v>3.0541999999999998</v>
      </c>
      <c r="M8" s="66">
        <f>RANK(L8,L$8:L$14,0)</f>
        <v>3</v>
      </c>
      <c r="N8" s="65">
        <f>VLOOKUP($A8,'Return Data'!$B$7:$R$2292,10,0)</f>
        <v>3.1711999999999998</v>
      </c>
      <c r="O8" s="66">
        <f>RANK(N8,N$8:N$14,0)</f>
        <v>2</v>
      </c>
      <c r="P8" s="65">
        <f>VLOOKUP($A8,'Return Data'!$B$7:$R$2292,11,0)</f>
        <v>2.9015</v>
      </c>
      <c r="Q8" s="66">
        <f>RANK(P8,P$8:P$14,0)</f>
        <v>4</v>
      </c>
      <c r="R8" s="65">
        <f>VLOOKUP($A8,'Return Data'!$B$7:$R$2292,12,0)</f>
        <v>3.7153999999999998</v>
      </c>
      <c r="S8" s="66">
        <f>RANK(R8,R$8:R$14,0)</f>
        <v>4</v>
      </c>
      <c r="T8" s="65">
        <f>VLOOKUP($A8,'Return Data'!$B$7:$R$2292,13,0)</f>
        <v>4.6162000000000001</v>
      </c>
      <c r="U8" s="66">
        <f>RANK(T8,T$8:T$14,0)</f>
        <v>3</v>
      </c>
      <c r="V8" s="65">
        <f>VLOOKUP($A8,'Return Data'!$B$7:$R$2292,17,0)</f>
        <v>5.6901000000000002</v>
      </c>
      <c r="W8" s="66">
        <f>RANK(V8,V$8:V$14,0)</f>
        <v>4</v>
      </c>
      <c r="X8" s="65">
        <f>VLOOKUP($A8,'Return Data'!$B$7:$R$2292,14,0)</f>
        <v>6.7023999999999999</v>
      </c>
      <c r="Y8" s="66">
        <f>RANK(X8,X$8:X$14,0)</f>
        <v>4</v>
      </c>
      <c r="Z8" s="65">
        <f>VLOOKUP($A8,'Return Data'!$B$7:$R$2292,16,0)</f>
        <v>8.1722000000000001</v>
      </c>
      <c r="AA8" s="67">
        <f>RANK(Z8,Z$8:Z$14,0)</f>
        <v>1</v>
      </c>
    </row>
    <row r="9" spans="1:27" x14ac:dyDescent="0.3">
      <c r="A9" s="63" t="s">
        <v>791</v>
      </c>
      <c r="B9" s="64">
        <f>VLOOKUP($A9,'Return Data'!$B$7:$R$2292,3,0)</f>
        <v>44616</v>
      </c>
      <c r="C9" s="65">
        <f>VLOOKUP($A9,'Return Data'!$B$7:$R$2292,4,0)</f>
        <v>32.343000000000004</v>
      </c>
      <c r="D9" s="65">
        <f>VLOOKUP($A9,'Return Data'!$B$7:$R$2292,5,0)</f>
        <v>-1.5799000000000001</v>
      </c>
      <c r="E9" s="66">
        <f t="shared" ref="E9:E14" si="0">RANK(D9,D$8:D$14,0)</f>
        <v>2</v>
      </c>
      <c r="F9" s="65">
        <f>VLOOKUP($A9,'Return Data'!$B$7:$R$2292,6,0)</f>
        <v>-2.1438000000000001</v>
      </c>
      <c r="G9" s="66">
        <f t="shared" ref="G9:G14" si="1">RANK(F9,F$8:F$14,0)</f>
        <v>6</v>
      </c>
      <c r="H9" s="65">
        <f>VLOOKUP($A9,'Return Data'!$B$7:$R$2292,7,0)</f>
        <v>1.9676</v>
      </c>
      <c r="I9" s="66">
        <f t="shared" ref="I9:I14" si="2">RANK(H9,H$8:H$14,0)</f>
        <v>6</v>
      </c>
      <c r="J9" s="65">
        <f>VLOOKUP($A9,'Return Data'!$B$7:$R$2292,8,0)</f>
        <v>0.24990000000000001</v>
      </c>
      <c r="K9" s="66">
        <f t="shared" ref="K9:K14" si="3">RANK(J9,J$8:J$14,0)</f>
        <v>5</v>
      </c>
      <c r="L9" s="65">
        <f>VLOOKUP($A9,'Return Data'!$B$7:$R$2292,9,0)</f>
        <v>1.6587000000000001</v>
      </c>
      <c r="M9" s="66">
        <f t="shared" ref="M9:M14" si="4">RANK(L9,L$8:L$14,0)</f>
        <v>5</v>
      </c>
      <c r="N9" s="65">
        <f>VLOOKUP($A9,'Return Data'!$B$7:$R$2292,10,0)</f>
        <v>1.7483</v>
      </c>
      <c r="O9" s="66">
        <f t="shared" ref="O9:O14" si="5">RANK(N9,N$8:N$14,0)</f>
        <v>5</v>
      </c>
      <c r="P9" s="65">
        <f>VLOOKUP($A9,'Return Data'!$B$7:$R$2292,11,0)</f>
        <v>2.3307000000000002</v>
      </c>
      <c r="Q9" s="66">
        <f t="shared" ref="Q9:Q14" si="6">RANK(P9,P$8:P$14,0)</f>
        <v>5</v>
      </c>
      <c r="R9" s="65">
        <f>VLOOKUP($A9,'Return Data'!$B$7:$R$2292,12,0)</f>
        <v>3.1274999999999999</v>
      </c>
      <c r="S9" s="66">
        <f t="shared" ref="S9:S14" si="7">RANK(R9,R$8:R$14,0)</f>
        <v>6</v>
      </c>
      <c r="T9" s="65">
        <f>VLOOKUP($A9,'Return Data'!$B$7:$R$2292,13,0)</f>
        <v>3.5022000000000002</v>
      </c>
      <c r="U9" s="66">
        <f t="shared" ref="U9:U14" si="8">RANK(T9,T$8:T$14,0)</f>
        <v>5</v>
      </c>
      <c r="V9" s="65">
        <f>VLOOKUP($A9,'Return Data'!$B$7:$R$2292,17,0)</f>
        <v>4.1576000000000004</v>
      </c>
      <c r="W9" s="66">
        <f t="shared" ref="W9:W11" si="9">RANK(V9,V$8:V$14,0)</f>
        <v>6</v>
      </c>
      <c r="X9" s="65">
        <f>VLOOKUP($A9,'Return Data'!$B$7:$R$2292,14,0)</f>
        <v>5.3368000000000002</v>
      </c>
      <c r="Y9" s="66">
        <f t="shared" ref="Y9:Y11" si="10">RANK(X9,X$8:X$14,0)</f>
        <v>5</v>
      </c>
      <c r="Z9" s="65">
        <f>VLOOKUP($A9,'Return Data'!$B$7:$R$2292,16,0)</f>
        <v>5.7899000000000003</v>
      </c>
      <c r="AA9" s="67">
        <f t="shared" ref="AA9:AA14" si="11">RANK(Z9,Z$8:Z$14,0)</f>
        <v>7</v>
      </c>
    </row>
    <row r="10" spans="1:27" x14ac:dyDescent="0.3">
      <c r="A10" s="63" t="s">
        <v>793</v>
      </c>
      <c r="B10" s="64">
        <f>VLOOKUP($A10,'Return Data'!$B$7:$R$2292,3,0)</f>
        <v>44616</v>
      </c>
      <c r="C10" s="65">
        <f>VLOOKUP($A10,'Return Data'!$B$7:$R$2292,4,0)</f>
        <v>39.441699999999997</v>
      </c>
      <c r="D10" s="65">
        <f>VLOOKUP($A10,'Return Data'!$B$7:$R$2292,5,0)</f>
        <v>-11.101599999999999</v>
      </c>
      <c r="E10" s="66">
        <f t="shared" si="0"/>
        <v>6</v>
      </c>
      <c r="F10" s="65">
        <f>VLOOKUP($A10,'Return Data'!$B$7:$R$2292,6,0)</f>
        <v>-0.67859999999999998</v>
      </c>
      <c r="G10" s="66">
        <f t="shared" si="1"/>
        <v>5</v>
      </c>
      <c r="H10" s="65">
        <f>VLOOKUP($A10,'Return Data'!$B$7:$R$2292,7,0)</f>
        <v>2.4866000000000001</v>
      </c>
      <c r="I10" s="66">
        <f t="shared" si="2"/>
        <v>4</v>
      </c>
      <c r="J10" s="65">
        <f>VLOOKUP($A10,'Return Data'!$B$7:$R$2292,8,0)</f>
        <v>1.0779000000000001</v>
      </c>
      <c r="K10" s="66">
        <f t="shared" si="3"/>
        <v>4</v>
      </c>
      <c r="L10" s="65">
        <f>VLOOKUP($A10,'Return Data'!$B$7:$R$2292,9,0)</f>
        <v>2.0245000000000002</v>
      </c>
      <c r="M10" s="66">
        <f t="shared" si="4"/>
        <v>4</v>
      </c>
      <c r="N10" s="65">
        <f>VLOOKUP($A10,'Return Data'!$B$7:$R$2292,10,0)</f>
        <v>2.5552000000000001</v>
      </c>
      <c r="O10" s="66">
        <f t="shared" si="5"/>
        <v>4</v>
      </c>
      <c r="P10" s="65">
        <f>VLOOKUP($A10,'Return Data'!$B$7:$R$2292,11,0)</f>
        <v>2.9916999999999998</v>
      </c>
      <c r="Q10" s="66">
        <f t="shared" si="6"/>
        <v>2</v>
      </c>
      <c r="R10" s="65">
        <f>VLOOKUP($A10,'Return Data'!$B$7:$R$2292,12,0)</f>
        <v>3.9674</v>
      </c>
      <c r="S10" s="66">
        <f t="shared" si="7"/>
        <v>3</v>
      </c>
      <c r="T10" s="65">
        <f>VLOOKUP($A10,'Return Data'!$B$7:$R$2292,13,0)</f>
        <v>4.4694000000000003</v>
      </c>
      <c r="U10" s="66">
        <f t="shared" si="8"/>
        <v>4</v>
      </c>
      <c r="V10" s="65">
        <f>VLOOKUP($A10,'Return Data'!$B$7:$R$2292,17,0)</f>
        <v>6.2176</v>
      </c>
      <c r="W10" s="66">
        <f t="shared" si="9"/>
        <v>2</v>
      </c>
      <c r="X10" s="65">
        <f>VLOOKUP($A10,'Return Data'!$B$7:$R$2292,14,0)</f>
        <v>7.0002000000000004</v>
      </c>
      <c r="Y10" s="66">
        <f t="shared" si="10"/>
        <v>2</v>
      </c>
      <c r="Z10" s="65">
        <f>VLOOKUP($A10,'Return Data'!$B$7:$R$2292,16,0)</f>
        <v>7.9362000000000004</v>
      </c>
      <c r="AA10" s="67">
        <f t="shared" si="11"/>
        <v>2</v>
      </c>
    </row>
    <row r="11" spans="1:27" x14ac:dyDescent="0.3">
      <c r="A11" s="63" t="s">
        <v>795</v>
      </c>
      <c r="B11" s="64">
        <f>VLOOKUP($A11,'Return Data'!$B$7:$R$2292,3,0)</f>
        <v>44616</v>
      </c>
      <c r="C11" s="65">
        <f>VLOOKUP($A11,'Return Data'!$B$7:$R$2292,4,0)</f>
        <v>335.5421</v>
      </c>
      <c r="D11" s="65">
        <f>VLOOKUP($A11,'Return Data'!$B$7:$R$2292,5,0)</f>
        <v>-30.030999999999999</v>
      </c>
      <c r="E11" s="66">
        <f t="shared" si="0"/>
        <v>7</v>
      </c>
      <c r="F11" s="65">
        <f>VLOOKUP($A11,'Return Data'!$B$7:$R$2292,6,0)</f>
        <v>-10.719799999999999</v>
      </c>
      <c r="G11" s="66">
        <f t="shared" si="1"/>
        <v>7</v>
      </c>
      <c r="H11" s="65">
        <f>VLOOKUP($A11,'Return Data'!$B$7:$R$2292,7,0)</f>
        <v>-2.7786</v>
      </c>
      <c r="I11" s="66">
        <f t="shared" si="2"/>
        <v>7</v>
      </c>
      <c r="J11" s="65">
        <f>VLOOKUP($A11,'Return Data'!$B$7:$R$2292,8,0)</f>
        <v>-6.9480000000000004</v>
      </c>
      <c r="K11" s="66">
        <f t="shared" si="3"/>
        <v>7</v>
      </c>
      <c r="L11" s="65">
        <f>VLOOKUP($A11,'Return Data'!$B$7:$R$2292,9,0)</f>
        <v>-2.7925</v>
      </c>
      <c r="M11" s="66">
        <f t="shared" si="4"/>
        <v>7</v>
      </c>
      <c r="N11" s="65">
        <f>VLOOKUP($A11,'Return Data'!$B$7:$R$2292,10,0)</f>
        <v>-1.1528</v>
      </c>
      <c r="O11" s="66">
        <f t="shared" si="5"/>
        <v>7</v>
      </c>
      <c r="P11" s="65">
        <f>VLOOKUP($A11,'Return Data'!$B$7:$R$2292,11,0)</f>
        <v>1.0293000000000001</v>
      </c>
      <c r="Q11" s="66">
        <f t="shared" si="6"/>
        <v>7</v>
      </c>
      <c r="R11" s="65">
        <f>VLOOKUP($A11,'Return Data'!$B$7:$R$2292,12,0)</f>
        <v>3.3553000000000002</v>
      </c>
      <c r="S11" s="66">
        <f t="shared" si="7"/>
        <v>5</v>
      </c>
      <c r="T11" s="65">
        <f>VLOOKUP($A11,'Return Data'!$B$7:$R$2292,13,0)</f>
        <v>3.3511000000000002</v>
      </c>
      <c r="U11" s="66">
        <f t="shared" si="8"/>
        <v>7</v>
      </c>
      <c r="V11" s="65">
        <f>VLOOKUP($A11,'Return Data'!$B$7:$R$2292,17,0)</f>
        <v>5.7637999999999998</v>
      </c>
      <c r="W11" s="66">
        <f t="shared" si="9"/>
        <v>3</v>
      </c>
      <c r="X11" s="65">
        <f>VLOOKUP($A11,'Return Data'!$B$7:$R$2292,14,0)</f>
        <v>6.7945000000000002</v>
      </c>
      <c r="Y11" s="66">
        <f t="shared" si="10"/>
        <v>3</v>
      </c>
      <c r="Z11" s="65">
        <f>VLOOKUP($A11,'Return Data'!$B$7:$R$2292,16,0)</f>
        <v>7.7183999999999999</v>
      </c>
      <c r="AA11" s="67">
        <f t="shared" si="11"/>
        <v>3</v>
      </c>
    </row>
    <row r="12" spans="1:27" x14ac:dyDescent="0.3">
      <c r="A12" s="63" t="s">
        <v>798</v>
      </c>
      <c r="B12" s="64">
        <f>VLOOKUP($A12,'Return Data'!$B$7:$R$2292,3,0)</f>
        <v>44616</v>
      </c>
      <c r="C12" s="65">
        <f>VLOOKUP($A12,'Return Data'!$B$7:$R$2292,4,0)</f>
        <v>1210.2224000000001</v>
      </c>
      <c r="D12" s="65">
        <f>VLOOKUP($A12,'Return Data'!$B$7:$R$2292,5,0)</f>
        <v>-10.5679</v>
      </c>
      <c r="E12" s="66">
        <f t="shared" si="0"/>
        <v>5</v>
      </c>
      <c r="F12" s="65">
        <f>VLOOKUP($A12,'Return Data'!$B$7:$R$2292,6,0)</f>
        <v>1.1794</v>
      </c>
      <c r="G12" s="66">
        <f t="shared" si="1"/>
        <v>3</v>
      </c>
      <c r="H12" s="65">
        <f>VLOOKUP($A12,'Return Data'!$B$7:$R$2292,7,0)</f>
        <v>3.4028999999999998</v>
      </c>
      <c r="I12" s="66">
        <f t="shared" si="2"/>
        <v>3</v>
      </c>
      <c r="J12" s="65">
        <f>VLOOKUP($A12,'Return Data'!$B$7:$R$2292,8,0)</f>
        <v>2.4266999999999999</v>
      </c>
      <c r="K12" s="66">
        <f t="shared" si="3"/>
        <v>3</v>
      </c>
      <c r="L12" s="65">
        <f>VLOOKUP($A12,'Return Data'!$B$7:$R$2292,9,0)</f>
        <v>3.6638000000000002</v>
      </c>
      <c r="M12" s="66">
        <f t="shared" si="4"/>
        <v>2</v>
      </c>
      <c r="N12" s="65">
        <f>VLOOKUP($A12,'Return Data'!$B$7:$R$2292,10,0)</f>
        <v>2.9039999999999999</v>
      </c>
      <c r="O12" s="66">
        <f t="shared" si="5"/>
        <v>3</v>
      </c>
      <c r="P12" s="65">
        <f>VLOOKUP($A12,'Return Data'!$B$7:$R$2292,11,0)</f>
        <v>3.3292000000000002</v>
      </c>
      <c r="Q12" s="66">
        <f t="shared" si="6"/>
        <v>1</v>
      </c>
      <c r="R12" s="65">
        <f>VLOOKUP($A12,'Return Data'!$B$7:$R$2292,12,0)</f>
        <v>4.4874000000000001</v>
      </c>
      <c r="S12" s="66">
        <f t="shared" si="7"/>
        <v>1</v>
      </c>
      <c r="T12" s="65">
        <f>VLOOKUP($A12,'Return Data'!$B$7:$R$2292,13,0)</f>
        <v>5.9268000000000001</v>
      </c>
      <c r="U12" s="66">
        <f t="shared" si="8"/>
        <v>1</v>
      </c>
      <c r="V12" s="65"/>
      <c r="W12" s="66"/>
      <c r="X12" s="65"/>
      <c r="Y12" s="66"/>
      <c r="Z12" s="65">
        <f>VLOOKUP($A12,'Return Data'!$B$7:$R$2292,16,0)</f>
        <v>7.0879000000000003</v>
      </c>
      <c r="AA12" s="67">
        <f t="shared" si="11"/>
        <v>5</v>
      </c>
    </row>
    <row r="13" spans="1:27" x14ac:dyDescent="0.3">
      <c r="A13" s="63" t="s">
        <v>799</v>
      </c>
      <c r="B13" s="64">
        <f>VLOOKUP($A13,'Return Data'!$B$7:$R$2292,3,0)</f>
        <v>44616</v>
      </c>
      <c r="C13" s="65">
        <f>VLOOKUP($A13,'Return Data'!$B$7:$R$2292,4,0)</f>
        <v>36.116999999999997</v>
      </c>
      <c r="D13" s="65">
        <f>VLOOKUP($A13,'Return Data'!$B$7:$R$2292,5,0)</f>
        <v>-1.7179</v>
      </c>
      <c r="E13" s="66">
        <f t="shared" si="0"/>
        <v>3</v>
      </c>
      <c r="F13" s="65">
        <f>VLOOKUP($A13,'Return Data'!$B$7:$R$2292,6,0)</f>
        <v>3.8077999999999999</v>
      </c>
      <c r="G13" s="66">
        <f t="shared" si="1"/>
        <v>1</v>
      </c>
      <c r="H13" s="65">
        <f>VLOOKUP($A13,'Return Data'!$B$7:$R$2292,7,0)</f>
        <v>4.3925999999999998</v>
      </c>
      <c r="I13" s="66">
        <f t="shared" si="2"/>
        <v>1</v>
      </c>
      <c r="J13" s="65">
        <f>VLOOKUP($A13,'Return Data'!$B$7:$R$2292,8,0)</f>
        <v>4.8888999999999996</v>
      </c>
      <c r="K13" s="66">
        <f t="shared" si="3"/>
        <v>1</v>
      </c>
      <c r="L13" s="65">
        <f>VLOOKUP($A13,'Return Data'!$B$7:$R$2292,9,0)</f>
        <v>4.7000999999999999</v>
      </c>
      <c r="M13" s="66">
        <f t="shared" si="4"/>
        <v>1</v>
      </c>
      <c r="N13" s="65">
        <f>VLOOKUP($A13,'Return Data'!$B$7:$R$2292,10,0)</f>
        <v>3.4281000000000001</v>
      </c>
      <c r="O13" s="66">
        <f t="shared" si="5"/>
        <v>1</v>
      </c>
      <c r="P13" s="65">
        <f>VLOOKUP($A13,'Return Data'!$B$7:$R$2292,11,0)</f>
        <v>2.9798</v>
      </c>
      <c r="Q13" s="66">
        <f t="shared" si="6"/>
        <v>3</v>
      </c>
      <c r="R13" s="65">
        <f>VLOOKUP($A13,'Return Data'!$B$7:$R$2292,12,0)</f>
        <v>3.9676</v>
      </c>
      <c r="S13" s="66">
        <f t="shared" si="7"/>
        <v>2</v>
      </c>
      <c r="T13" s="65">
        <f>VLOOKUP($A13,'Return Data'!$B$7:$R$2292,13,0)</f>
        <v>5.0731000000000002</v>
      </c>
      <c r="U13" s="66">
        <f t="shared" si="8"/>
        <v>2</v>
      </c>
      <c r="V13" s="65">
        <f>VLOOKUP($A13,'Return Data'!$B$7:$R$2292,17,0)</f>
        <v>6.7923</v>
      </c>
      <c r="W13" s="66">
        <f t="shared" ref="W13:W14" si="12">RANK(V13,V$8:V$14,0)</f>
        <v>1</v>
      </c>
      <c r="X13" s="65">
        <f>VLOOKUP($A13,'Return Data'!$B$7:$R$2292,14,0)</f>
        <v>7.7337999999999996</v>
      </c>
      <c r="Y13" s="66">
        <f t="shared" ref="Y13" si="13">RANK(X13,X$8:X$14,0)</f>
        <v>1</v>
      </c>
      <c r="Z13" s="65">
        <f>VLOOKUP($A13,'Return Data'!$B$7:$R$2292,16,0)</f>
        <v>7.6184000000000003</v>
      </c>
      <c r="AA13" s="67">
        <f t="shared" si="11"/>
        <v>4</v>
      </c>
    </row>
    <row r="14" spans="1:27" x14ac:dyDescent="0.3">
      <c r="A14" s="63" t="s">
        <v>802</v>
      </c>
      <c r="B14" s="64">
        <f>VLOOKUP($A14,'Return Data'!$B$7:$R$2292,3,0)</f>
        <v>44616</v>
      </c>
      <c r="C14" s="65">
        <f>VLOOKUP($A14,'Return Data'!$B$7:$R$2292,4,0)</f>
        <v>1216.5182</v>
      </c>
      <c r="D14" s="65">
        <f>VLOOKUP($A14,'Return Data'!$B$7:$R$2292,5,0)</f>
        <v>-4.4219999999999997</v>
      </c>
      <c r="E14" s="66">
        <f t="shared" si="0"/>
        <v>4</v>
      </c>
      <c r="F14" s="65">
        <f>VLOOKUP($A14,'Return Data'!$B$7:$R$2292,6,0)</f>
        <v>-0.39900000000000002</v>
      </c>
      <c r="G14" s="66">
        <f t="shared" si="1"/>
        <v>4</v>
      </c>
      <c r="H14" s="65">
        <f>VLOOKUP($A14,'Return Data'!$B$7:$R$2292,7,0)</f>
        <v>1.9750000000000001</v>
      </c>
      <c r="I14" s="66">
        <f t="shared" si="2"/>
        <v>5</v>
      </c>
      <c r="J14" s="65">
        <f>VLOOKUP($A14,'Return Data'!$B$7:$R$2292,8,0)</f>
        <v>-2.8899999999999999E-2</v>
      </c>
      <c r="K14" s="66">
        <f t="shared" si="3"/>
        <v>6</v>
      </c>
      <c r="L14" s="65">
        <f>VLOOKUP($A14,'Return Data'!$B$7:$R$2292,9,0)</f>
        <v>0.49559999999999998</v>
      </c>
      <c r="M14" s="66">
        <f t="shared" si="4"/>
        <v>6</v>
      </c>
      <c r="N14" s="65">
        <f>VLOOKUP($A14,'Return Data'!$B$7:$R$2292,10,0)</f>
        <v>1.4623999999999999</v>
      </c>
      <c r="O14" s="66">
        <f t="shared" si="5"/>
        <v>6</v>
      </c>
      <c r="P14" s="65">
        <f>VLOOKUP($A14,'Return Data'!$B$7:$R$2292,11,0)</f>
        <v>2.1208999999999998</v>
      </c>
      <c r="Q14" s="66">
        <f t="shared" si="6"/>
        <v>6</v>
      </c>
      <c r="R14" s="65">
        <f>VLOOKUP($A14,'Return Data'!$B$7:$R$2292,12,0)</f>
        <v>3.0226999999999999</v>
      </c>
      <c r="S14" s="66">
        <f t="shared" si="7"/>
        <v>7</v>
      </c>
      <c r="T14" s="65">
        <f>VLOOKUP($A14,'Return Data'!$B$7:$R$2292,13,0)</f>
        <v>3.4904000000000002</v>
      </c>
      <c r="U14" s="66">
        <f t="shared" si="8"/>
        <v>6</v>
      </c>
      <c r="V14" s="65">
        <f>VLOOKUP($A14,'Return Data'!$B$7:$R$2292,17,0)</f>
        <v>4.8760000000000003</v>
      </c>
      <c r="W14" s="66">
        <f t="shared" si="12"/>
        <v>5</v>
      </c>
      <c r="X14" s="65"/>
      <c r="Y14" s="66"/>
      <c r="Z14" s="65">
        <f>VLOOKUP($A14,'Return Data'!$B$7:$R$2292,16,0)</f>
        <v>6.0749000000000004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-8.3847714285714279</v>
      </c>
      <c r="E16" s="74"/>
      <c r="F16" s="75">
        <f>AVERAGE(F8:F14)</f>
        <v>-0.82461428571428574</v>
      </c>
      <c r="G16" s="74"/>
      <c r="H16" s="75">
        <f>AVERAGE(H8:H14)</f>
        <v>2.2614571428571426</v>
      </c>
      <c r="I16" s="74"/>
      <c r="J16" s="75">
        <f>AVERAGE(J8:J14)</f>
        <v>0.74721428571428561</v>
      </c>
      <c r="K16" s="74"/>
      <c r="L16" s="75">
        <f>AVERAGE(L8:L14)</f>
        <v>1.8291999999999997</v>
      </c>
      <c r="M16" s="74"/>
      <c r="N16" s="75">
        <f>AVERAGE(N8:N14)</f>
        <v>2.0166285714285714</v>
      </c>
      <c r="O16" s="74"/>
      <c r="P16" s="75">
        <f>AVERAGE(P8:P14)</f>
        <v>2.526157142857143</v>
      </c>
      <c r="Q16" s="74"/>
      <c r="R16" s="75">
        <f>AVERAGE(R8:R14)</f>
        <v>3.6633285714285715</v>
      </c>
      <c r="S16" s="74"/>
      <c r="T16" s="75">
        <f>AVERAGE(T8:T14)</f>
        <v>4.3470285714285719</v>
      </c>
      <c r="U16" s="74"/>
      <c r="V16" s="75">
        <f>AVERAGE(V8:V14)</f>
        <v>5.5828999999999995</v>
      </c>
      <c r="W16" s="74"/>
      <c r="X16" s="75">
        <f>AVERAGE(X8:X14)</f>
        <v>6.7135400000000001</v>
      </c>
      <c r="Y16" s="74"/>
      <c r="Z16" s="75">
        <f>AVERAGE(Z8:Z14)</f>
        <v>7.1997</v>
      </c>
      <c r="AA16" s="76"/>
    </row>
    <row r="17" spans="1:27" x14ac:dyDescent="0.3">
      <c r="A17" s="73" t="s">
        <v>28</v>
      </c>
      <c r="B17" s="74"/>
      <c r="C17" s="74"/>
      <c r="D17" s="75">
        <f>MIN(D8:D14)</f>
        <v>-30.030999999999999</v>
      </c>
      <c r="E17" s="74"/>
      <c r="F17" s="75">
        <f>MIN(F8:F14)</f>
        <v>-10.719799999999999</v>
      </c>
      <c r="G17" s="74"/>
      <c r="H17" s="75">
        <f>MIN(H8:H14)</f>
        <v>-2.7786</v>
      </c>
      <c r="I17" s="74"/>
      <c r="J17" s="75">
        <f>MIN(J8:J14)</f>
        <v>-6.9480000000000004</v>
      </c>
      <c r="K17" s="74"/>
      <c r="L17" s="75">
        <f>MIN(L8:L14)</f>
        <v>-2.7925</v>
      </c>
      <c r="M17" s="74"/>
      <c r="N17" s="75">
        <f>MIN(N8:N14)</f>
        <v>-1.1528</v>
      </c>
      <c r="O17" s="74"/>
      <c r="P17" s="75">
        <f>MIN(P8:P14)</f>
        <v>1.0293000000000001</v>
      </c>
      <c r="Q17" s="74"/>
      <c r="R17" s="75">
        <f>MIN(R8:R14)</f>
        <v>3.0226999999999999</v>
      </c>
      <c r="S17" s="74"/>
      <c r="T17" s="75">
        <f>MIN(T8:T14)</f>
        <v>3.3511000000000002</v>
      </c>
      <c r="U17" s="74"/>
      <c r="V17" s="75">
        <f>MIN(V8:V14)</f>
        <v>4.1576000000000004</v>
      </c>
      <c r="W17" s="74"/>
      <c r="X17" s="75">
        <f>MIN(X8:X14)</f>
        <v>5.3368000000000002</v>
      </c>
      <c r="Y17" s="74"/>
      <c r="Z17" s="75">
        <f>MIN(Z8:Z14)</f>
        <v>5.7899000000000003</v>
      </c>
      <c r="AA17" s="76"/>
    </row>
    <row r="18" spans="1:27" ht="15" thickBot="1" x14ac:dyDescent="0.35">
      <c r="A18" s="77" t="s">
        <v>29</v>
      </c>
      <c r="B18" s="78"/>
      <c r="C18" s="78"/>
      <c r="D18" s="79">
        <f>MAX(D8:D14)</f>
        <v>0.72689999999999999</v>
      </c>
      <c r="E18" s="78"/>
      <c r="F18" s="79">
        <f>MAX(F8:F14)</f>
        <v>3.8077999999999999</v>
      </c>
      <c r="G18" s="78"/>
      <c r="H18" s="79">
        <f>MAX(H8:H14)</f>
        <v>4.3925999999999998</v>
      </c>
      <c r="I18" s="78"/>
      <c r="J18" s="79">
        <f>MAX(J8:J14)</f>
        <v>4.8888999999999996</v>
      </c>
      <c r="K18" s="78"/>
      <c r="L18" s="79">
        <f>MAX(L8:L14)</f>
        <v>4.7000999999999999</v>
      </c>
      <c r="M18" s="78"/>
      <c r="N18" s="79">
        <f>MAX(N8:N14)</f>
        <v>3.4281000000000001</v>
      </c>
      <c r="O18" s="78"/>
      <c r="P18" s="79">
        <f>MAX(P8:P14)</f>
        <v>3.3292000000000002</v>
      </c>
      <c r="Q18" s="78"/>
      <c r="R18" s="79">
        <f>MAX(R8:R14)</f>
        <v>4.4874000000000001</v>
      </c>
      <c r="S18" s="78"/>
      <c r="T18" s="79">
        <f>MAX(T8:T14)</f>
        <v>5.9268000000000001</v>
      </c>
      <c r="U18" s="78"/>
      <c r="V18" s="79">
        <f>MAX(V8:V14)</f>
        <v>6.7923</v>
      </c>
      <c r="W18" s="78"/>
      <c r="X18" s="79">
        <f>MAX(X8:X14)</f>
        <v>7.7337999999999996</v>
      </c>
      <c r="Y18" s="78"/>
      <c r="Z18" s="79">
        <f>MAX(Z8:Z14)</f>
        <v>8.1722000000000001</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44616</v>
      </c>
      <c r="C8" s="65">
        <f>VLOOKUP($A8,'Return Data'!$B$7:$R$2292,4,0)</f>
        <v>341.86399999999998</v>
      </c>
      <c r="D8" s="65">
        <f>VLOOKUP($A8,'Return Data'!$B$7:$R$2292,5,0)</f>
        <v>3.4382000000000001</v>
      </c>
      <c r="E8" s="66">
        <f t="shared" ref="E8:E44" si="0">RANK(D8,D$8:D$44,0)</f>
        <v>18</v>
      </c>
      <c r="F8" s="65">
        <f>VLOOKUP($A8,'Return Data'!$B$7:$R$2292,6,0)</f>
        <v>3.4923000000000002</v>
      </c>
      <c r="G8" s="66">
        <f t="shared" ref="G8:G44" si="1">RANK(F8,F$8:F$44,0)</f>
        <v>13</v>
      </c>
      <c r="H8" s="65">
        <f>VLOOKUP($A8,'Return Data'!$B$7:$R$2292,7,0)</f>
        <v>3.4523999999999999</v>
      </c>
      <c r="I8" s="66">
        <f t="shared" ref="I8:I44" si="2">RANK(H8,H$8:H$44,0)</f>
        <v>14</v>
      </c>
      <c r="J8" s="65">
        <f>VLOOKUP($A8,'Return Data'!$B$7:$R$2292,8,0)</f>
        <v>3.8027000000000002</v>
      </c>
      <c r="K8" s="66">
        <f t="shared" ref="K8:K44" si="3">RANK(J8,J$8:J$44,0)</f>
        <v>5</v>
      </c>
      <c r="L8" s="65">
        <f>VLOOKUP($A8,'Return Data'!$B$7:$R$2292,9,0)</f>
        <v>3.6703999999999999</v>
      </c>
      <c r="M8" s="66">
        <f t="shared" ref="M8:M44" si="4">RANK(L8,L$8:L$44,0)</f>
        <v>11</v>
      </c>
      <c r="N8" s="65">
        <f>VLOOKUP($A8,'Return Data'!$B$7:$R$2292,10,0)</f>
        <v>3.5918999999999999</v>
      </c>
      <c r="O8" s="66">
        <f t="shared" ref="O8:O44" si="5">RANK(N8,N$8:N$44,0)</f>
        <v>8</v>
      </c>
      <c r="P8" s="65">
        <f>VLOOKUP($A8,'Return Data'!$B$7:$R$2292,11,0)</f>
        <v>3.4601000000000002</v>
      </c>
      <c r="Q8" s="66">
        <f t="shared" ref="Q8:Q44" si="6">RANK(P8,P$8:P$44,0)</f>
        <v>11</v>
      </c>
      <c r="R8" s="65">
        <f>VLOOKUP($A8,'Return Data'!$B$7:$R$2292,12,0)</f>
        <v>3.4735999999999998</v>
      </c>
      <c r="S8" s="66">
        <f t="shared" ref="S8:S44" si="7">RANK(R8,R$8:R$44,0)</f>
        <v>11</v>
      </c>
      <c r="T8" s="65">
        <f>VLOOKUP($A8,'Return Data'!$B$7:$R$2292,13,0)</f>
        <v>3.4411</v>
      </c>
      <c r="U8" s="66">
        <f t="shared" ref="U8:U44" si="8">RANK(T8,T$8:T$44,0)</f>
        <v>13</v>
      </c>
      <c r="V8" s="65">
        <f>VLOOKUP($A8,'Return Data'!$B$7:$R$2292,17,0)</f>
        <v>3.7505000000000002</v>
      </c>
      <c r="W8" s="66">
        <f t="shared" ref="W8:W44" si="9">RANK(V8,V$8:V$44,0)</f>
        <v>8</v>
      </c>
      <c r="X8" s="65">
        <f>VLOOKUP($A8,'Return Data'!$B$7:$R$2292,14,0)</f>
        <v>4.6520999999999999</v>
      </c>
      <c r="Y8" s="66">
        <f t="shared" ref="Y8:Y24" si="10">RANK(X8,X$8:X$44,0)</f>
        <v>6</v>
      </c>
      <c r="Z8" s="65">
        <f>VLOOKUP($A8,'Return Data'!$B$7:$R$2292,16,0)</f>
        <v>7.0016999999999996</v>
      </c>
      <c r="AA8" s="67">
        <f t="shared" ref="AA8:AA44" si="11">RANK(Z8,Z$8:Z$44,0)</f>
        <v>3</v>
      </c>
    </row>
    <row r="9" spans="1:27" x14ac:dyDescent="0.3">
      <c r="A9" s="63" t="s">
        <v>119</v>
      </c>
      <c r="B9" s="64">
        <f>VLOOKUP($A9,'Return Data'!$B$7:$R$2292,3,0)</f>
        <v>44616</v>
      </c>
      <c r="C9" s="65">
        <f>VLOOKUP($A9,'Return Data'!$B$7:$R$2292,4,0)</f>
        <v>2355.5432000000001</v>
      </c>
      <c r="D9" s="65">
        <f>VLOOKUP($A9,'Return Data'!$B$7:$R$2292,5,0)</f>
        <v>3.4697</v>
      </c>
      <c r="E9" s="66">
        <f t="shared" si="0"/>
        <v>16</v>
      </c>
      <c r="F9" s="65">
        <f>VLOOKUP($A9,'Return Data'!$B$7:$R$2292,6,0)</f>
        <v>3.4699</v>
      </c>
      <c r="G9" s="66">
        <f t="shared" si="1"/>
        <v>17</v>
      </c>
      <c r="H9" s="65">
        <f>VLOOKUP($A9,'Return Data'!$B$7:$R$2292,7,0)</f>
        <v>3.4885999999999999</v>
      </c>
      <c r="I9" s="66">
        <f t="shared" si="2"/>
        <v>7</v>
      </c>
      <c r="J9" s="65">
        <f>VLOOKUP($A9,'Return Data'!$B$7:$R$2292,8,0)</f>
        <v>3.7029000000000001</v>
      </c>
      <c r="K9" s="66">
        <f t="shared" si="3"/>
        <v>10</v>
      </c>
      <c r="L9" s="65">
        <f>VLOOKUP($A9,'Return Data'!$B$7:$R$2292,9,0)</f>
        <v>3.6467000000000001</v>
      </c>
      <c r="M9" s="66">
        <f t="shared" si="4"/>
        <v>18</v>
      </c>
      <c r="N9" s="65">
        <f>VLOOKUP($A9,'Return Data'!$B$7:$R$2292,10,0)</f>
        <v>3.5505</v>
      </c>
      <c r="O9" s="66">
        <f t="shared" si="5"/>
        <v>16</v>
      </c>
      <c r="P9" s="65">
        <f>VLOOKUP($A9,'Return Data'!$B$7:$R$2292,11,0)</f>
        <v>3.4405000000000001</v>
      </c>
      <c r="Q9" s="66">
        <f t="shared" si="6"/>
        <v>18</v>
      </c>
      <c r="R9" s="65">
        <f>VLOOKUP($A9,'Return Data'!$B$7:$R$2292,12,0)</f>
        <v>3.4590999999999998</v>
      </c>
      <c r="S9" s="66">
        <f t="shared" si="7"/>
        <v>15</v>
      </c>
      <c r="T9" s="65">
        <f>VLOOKUP($A9,'Return Data'!$B$7:$R$2292,13,0)</f>
        <v>3.4209000000000001</v>
      </c>
      <c r="U9" s="66">
        <f t="shared" si="8"/>
        <v>19</v>
      </c>
      <c r="V9" s="65">
        <f>VLOOKUP($A9,'Return Data'!$B$7:$R$2292,17,0)</f>
        <v>3.7132999999999998</v>
      </c>
      <c r="W9" s="66">
        <f t="shared" si="9"/>
        <v>13</v>
      </c>
      <c r="X9" s="65">
        <f>VLOOKUP($A9,'Return Data'!$B$7:$R$2292,14,0)</f>
        <v>4.5982000000000003</v>
      </c>
      <c r="Y9" s="66">
        <f t="shared" si="10"/>
        <v>13</v>
      </c>
      <c r="Z9" s="65">
        <f>VLOOKUP($A9,'Return Data'!$B$7:$R$2292,16,0)</f>
        <v>6.9523999999999999</v>
      </c>
      <c r="AA9" s="67">
        <f t="shared" si="11"/>
        <v>10</v>
      </c>
    </row>
    <row r="10" spans="1:27" x14ac:dyDescent="0.3">
      <c r="A10" s="63" t="s">
        <v>120</v>
      </c>
      <c r="B10" s="64">
        <f>VLOOKUP($A10,'Return Data'!$B$7:$R$2292,3,0)</f>
        <v>44616</v>
      </c>
      <c r="C10" s="65">
        <f>VLOOKUP($A10,'Return Data'!$B$7:$R$2292,4,0)</f>
        <v>2443.9450999999999</v>
      </c>
      <c r="D10" s="65">
        <f>VLOOKUP($A10,'Return Data'!$B$7:$R$2292,5,0)</f>
        <v>3.516</v>
      </c>
      <c r="E10" s="66">
        <f t="shared" si="0"/>
        <v>13</v>
      </c>
      <c r="F10" s="65">
        <f>VLOOKUP($A10,'Return Data'!$B$7:$R$2292,6,0)</f>
        <v>3.4295</v>
      </c>
      <c r="G10" s="66">
        <f t="shared" si="1"/>
        <v>23</v>
      </c>
      <c r="H10" s="65">
        <f>VLOOKUP($A10,'Return Data'!$B$7:$R$2292,7,0)</f>
        <v>3.4845000000000002</v>
      </c>
      <c r="I10" s="66">
        <f t="shared" si="2"/>
        <v>8</v>
      </c>
      <c r="J10" s="65">
        <f>VLOOKUP($A10,'Return Data'!$B$7:$R$2292,8,0)</f>
        <v>3.6133999999999999</v>
      </c>
      <c r="K10" s="66">
        <f t="shared" si="3"/>
        <v>23</v>
      </c>
      <c r="L10" s="65">
        <f>VLOOKUP($A10,'Return Data'!$B$7:$R$2292,9,0)</f>
        <v>3.6720000000000002</v>
      </c>
      <c r="M10" s="66">
        <f t="shared" si="4"/>
        <v>10</v>
      </c>
      <c r="N10" s="65">
        <f>VLOOKUP($A10,'Return Data'!$B$7:$R$2292,10,0)</f>
        <v>3.5893000000000002</v>
      </c>
      <c r="O10" s="66">
        <f t="shared" si="5"/>
        <v>11</v>
      </c>
      <c r="P10" s="65">
        <f>VLOOKUP($A10,'Return Data'!$B$7:$R$2292,11,0)</f>
        <v>3.4849000000000001</v>
      </c>
      <c r="Q10" s="66">
        <f t="shared" si="6"/>
        <v>4</v>
      </c>
      <c r="R10" s="65">
        <f>VLOOKUP($A10,'Return Data'!$B$7:$R$2292,12,0)</f>
        <v>3.5026999999999999</v>
      </c>
      <c r="S10" s="66">
        <f t="shared" si="7"/>
        <v>5</v>
      </c>
      <c r="T10" s="65">
        <f>VLOOKUP($A10,'Return Data'!$B$7:$R$2292,13,0)</f>
        <v>3.4929000000000001</v>
      </c>
      <c r="U10" s="66">
        <f t="shared" si="8"/>
        <v>4</v>
      </c>
      <c r="V10" s="65">
        <f>VLOOKUP($A10,'Return Data'!$B$7:$R$2292,17,0)</f>
        <v>3.6970000000000001</v>
      </c>
      <c r="W10" s="66">
        <f t="shared" si="9"/>
        <v>16</v>
      </c>
      <c r="X10" s="65">
        <f>VLOOKUP($A10,'Return Data'!$B$7:$R$2292,14,0)</f>
        <v>4.5909000000000004</v>
      </c>
      <c r="Y10" s="66">
        <f t="shared" si="10"/>
        <v>14</v>
      </c>
      <c r="Z10" s="65">
        <f>VLOOKUP($A10,'Return Data'!$B$7:$R$2292,16,0)</f>
        <v>6.9927999999999999</v>
      </c>
      <c r="AA10" s="67">
        <f t="shared" si="11"/>
        <v>4</v>
      </c>
    </row>
    <row r="11" spans="1:27" x14ac:dyDescent="0.3">
      <c r="A11" s="63" t="s">
        <v>121</v>
      </c>
      <c r="B11" s="64">
        <f>VLOOKUP($A11,'Return Data'!$B$7:$R$2292,3,0)</f>
        <v>44616</v>
      </c>
      <c r="C11" s="65">
        <f>VLOOKUP($A11,'Return Data'!$B$7:$R$2292,4,0)</f>
        <v>3266.0772000000002</v>
      </c>
      <c r="D11" s="65">
        <f>VLOOKUP($A11,'Return Data'!$B$7:$R$2292,5,0)</f>
        <v>3.4167000000000001</v>
      </c>
      <c r="E11" s="66">
        <f t="shared" si="0"/>
        <v>20</v>
      </c>
      <c r="F11" s="65">
        <f>VLOOKUP($A11,'Return Data'!$B$7:$R$2292,6,0)</f>
        <v>3.4933000000000001</v>
      </c>
      <c r="G11" s="66">
        <f t="shared" si="1"/>
        <v>12</v>
      </c>
      <c r="H11" s="65">
        <f>VLOOKUP($A11,'Return Data'!$B$7:$R$2292,7,0)</f>
        <v>3.4624999999999999</v>
      </c>
      <c r="I11" s="66">
        <f t="shared" si="2"/>
        <v>10</v>
      </c>
      <c r="J11" s="65">
        <f>VLOOKUP($A11,'Return Data'!$B$7:$R$2292,8,0)</f>
        <v>3.6433</v>
      </c>
      <c r="K11" s="66">
        <f t="shared" si="3"/>
        <v>20</v>
      </c>
      <c r="L11" s="65">
        <f>VLOOKUP($A11,'Return Data'!$B$7:$R$2292,9,0)</f>
        <v>3.6120999999999999</v>
      </c>
      <c r="M11" s="66">
        <f t="shared" si="4"/>
        <v>24</v>
      </c>
      <c r="N11" s="65">
        <f>VLOOKUP($A11,'Return Data'!$B$7:$R$2292,10,0)</f>
        <v>3.6107</v>
      </c>
      <c r="O11" s="66">
        <f t="shared" si="5"/>
        <v>3</v>
      </c>
      <c r="P11" s="65">
        <f>VLOOKUP($A11,'Return Data'!$B$7:$R$2292,11,0)</f>
        <v>3.4653</v>
      </c>
      <c r="Q11" s="66">
        <f t="shared" si="6"/>
        <v>7</v>
      </c>
      <c r="R11" s="65">
        <f>VLOOKUP($A11,'Return Data'!$B$7:$R$2292,12,0)</f>
        <v>3.4857</v>
      </c>
      <c r="S11" s="66">
        <f t="shared" si="7"/>
        <v>7</v>
      </c>
      <c r="T11" s="65">
        <f>VLOOKUP($A11,'Return Data'!$B$7:$R$2292,13,0)</f>
        <v>3.4653</v>
      </c>
      <c r="U11" s="66">
        <f t="shared" si="8"/>
        <v>7</v>
      </c>
      <c r="V11" s="65">
        <f>VLOOKUP($A11,'Return Data'!$B$7:$R$2292,17,0)</f>
        <v>3.6932</v>
      </c>
      <c r="W11" s="66">
        <f t="shared" si="9"/>
        <v>17</v>
      </c>
      <c r="X11" s="65">
        <f>VLOOKUP($A11,'Return Data'!$B$7:$R$2292,14,0)</f>
        <v>4.6218000000000004</v>
      </c>
      <c r="Y11" s="66">
        <f t="shared" si="10"/>
        <v>10</v>
      </c>
      <c r="Z11" s="65">
        <f>VLOOKUP($A11,'Return Data'!$B$7:$R$2292,16,0)</f>
        <v>6.9372999999999996</v>
      </c>
      <c r="AA11" s="67">
        <f t="shared" si="11"/>
        <v>14</v>
      </c>
    </row>
    <row r="12" spans="1:27" x14ac:dyDescent="0.3">
      <c r="A12" s="63" t="s">
        <v>122</v>
      </c>
      <c r="B12" s="64">
        <f>VLOOKUP($A12,'Return Data'!$B$7:$R$2292,3,0)</f>
        <v>44616</v>
      </c>
      <c r="C12" s="65">
        <f>VLOOKUP($A12,'Return Data'!$B$7:$R$2292,4,0)</f>
        <v>2440.1887999999999</v>
      </c>
      <c r="D12" s="65">
        <f>VLOOKUP($A12,'Return Data'!$B$7:$R$2292,5,0)</f>
        <v>3.6920000000000002</v>
      </c>
      <c r="E12" s="66">
        <f t="shared" si="0"/>
        <v>4</v>
      </c>
      <c r="F12" s="65">
        <f>VLOOKUP($A12,'Return Data'!$B$7:$R$2292,6,0)</f>
        <v>3.3814000000000002</v>
      </c>
      <c r="G12" s="66">
        <f t="shared" si="1"/>
        <v>28</v>
      </c>
      <c r="H12" s="65">
        <f>VLOOKUP($A12,'Return Data'!$B$7:$R$2292,7,0)</f>
        <v>3.3094999999999999</v>
      </c>
      <c r="I12" s="66">
        <f t="shared" si="2"/>
        <v>31</v>
      </c>
      <c r="J12" s="65">
        <f>VLOOKUP($A12,'Return Data'!$B$7:$R$2292,8,0)</f>
        <v>3.5516000000000001</v>
      </c>
      <c r="K12" s="66">
        <f t="shared" si="3"/>
        <v>32</v>
      </c>
      <c r="L12" s="65">
        <f>VLOOKUP($A12,'Return Data'!$B$7:$R$2292,9,0)</f>
        <v>3.6922999999999999</v>
      </c>
      <c r="M12" s="66">
        <f t="shared" si="4"/>
        <v>7</v>
      </c>
      <c r="N12" s="65">
        <f>VLOOKUP($A12,'Return Data'!$B$7:$R$2292,10,0)</f>
        <v>3.6015000000000001</v>
      </c>
      <c r="O12" s="66">
        <f t="shared" si="5"/>
        <v>5</v>
      </c>
      <c r="P12" s="65">
        <f>VLOOKUP($A12,'Return Data'!$B$7:$R$2292,11,0)</f>
        <v>3.4899</v>
      </c>
      <c r="Q12" s="66">
        <f t="shared" si="6"/>
        <v>3</v>
      </c>
      <c r="R12" s="65">
        <f>VLOOKUP($A12,'Return Data'!$B$7:$R$2292,12,0)</f>
        <v>3.4451999999999998</v>
      </c>
      <c r="S12" s="66">
        <f t="shared" si="7"/>
        <v>22</v>
      </c>
      <c r="T12" s="65">
        <f>VLOOKUP($A12,'Return Data'!$B$7:$R$2292,13,0)</f>
        <v>3.4123999999999999</v>
      </c>
      <c r="U12" s="66">
        <f t="shared" si="8"/>
        <v>23</v>
      </c>
      <c r="V12" s="65">
        <f>VLOOKUP($A12,'Return Data'!$B$7:$R$2292,17,0)</f>
        <v>3.6553</v>
      </c>
      <c r="W12" s="66">
        <f t="shared" si="9"/>
        <v>20</v>
      </c>
      <c r="X12" s="65">
        <f>VLOOKUP($A12,'Return Data'!$B$7:$R$2292,14,0)</f>
        <v>4.4890999999999996</v>
      </c>
      <c r="Y12" s="66">
        <f t="shared" si="10"/>
        <v>25</v>
      </c>
      <c r="Z12" s="65">
        <f>VLOOKUP($A12,'Return Data'!$B$7:$R$2292,16,0)</f>
        <v>6.9225000000000003</v>
      </c>
      <c r="AA12" s="67">
        <f t="shared" si="11"/>
        <v>16</v>
      </c>
    </row>
    <row r="13" spans="1:27" x14ac:dyDescent="0.3">
      <c r="A13" s="63" t="s">
        <v>123</v>
      </c>
      <c r="B13" s="64">
        <f>VLOOKUP($A13,'Return Data'!$B$7:$R$2292,3,0)</f>
        <v>44616</v>
      </c>
      <c r="C13" s="65">
        <f>VLOOKUP($A13,'Return Data'!$B$7:$R$2292,4,0)</f>
        <v>2541.0428000000002</v>
      </c>
      <c r="D13" s="65">
        <f>VLOOKUP($A13,'Return Data'!$B$7:$R$2292,5,0)</f>
        <v>3.4203999999999999</v>
      </c>
      <c r="E13" s="66">
        <f t="shared" si="0"/>
        <v>19</v>
      </c>
      <c r="F13" s="65">
        <f>VLOOKUP($A13,'Return Data'!$B$7:$R$2292,6,0)</f>
        <v>3.5571000000000002</v>
      </c>
      <c r="G13" s="66">
        <f t="shared" si="1"/>
        <v>5</v>
      </c>
      <c r="H13" s="65">
        <f>VLOOKUP($A13,'Return Data'!$B$7:$R$2292,7,0)</f>
        <v>3.4077999999999999</v>
      </c>
      <c r="I13" s="66">
        <f t="shared" si="2"/>
        <v>22</v>
      </c>
      <c r="J13" s="65">
        <f>VLOOKUP($A13,'Return Data'!$B$7:$R$2292,8,0)</f>
        <v>3.5754000000000001</v>
      </c>
      <c r="K13" s="66">
        <f t="shared" si="3"/>
        <v>29</v>
      </c>
      <c r="L13" s="65">
        <f>VLOOKUP($A13,'Return Data'!$B$7:$R$2292,9,0)</f>
        <v>3.5831</v>
      </c>
      <c r="M13" s="66">
        <f t="shared" si="4"/>
        <v>31</v>
      </c>
      <c r="N13" s="65">
        <f>VLOOKUP($A13,'Return Data'!$B$7:$R$2292,10,0)</f>
        <v>3.4405000000000001</v>
      </c>
      <c r="O13" s="66">
        <f t="shared" si="5"/>
        <v>30</v>
      </c>
      <c r="P13" s="65">
        <f>VLOOKUP($A13,'Return Data'!$B$7:$R$2292,11,0)</f>
        <v>3.3494999999999999</v>
      </c>
      <c r="Q13" s="66">
        <f t="shared" si="6"/>
        <v>30</v>
      </c>
      <c r="R13" s="65">
        <f>VLOOKUP($A13,'Return Data'!$B$7:$R$2292,12,0)</f>
        <v>3.3439999999999999</v>
      </c>
      <c r="S13" s="66">
        <f t="shared" si="7"/>
        <v>30</v>
      </c>
      <c r="T13" s="65">
        <f>VLOOKUP($A13,'Return Data'!$B$7:$R$2292,13,0)</f>
        <v>3.3201000000000001</v>
      </c>
      <c r="U13" s="66">
        <f t="shared" si="8"/>
        <v>30</v>
      </c>
      <c r="V13" s="65">
        <f>VLOOKUP($A13,'Return Data'!$B$7:$R$2292,17,0)</f>
        <v>3.3536000000000001</v>
      </c>
      <c r="W13" s="66">
        <f t="shared" si="9"/>
        <v>32</v>
      </c>
      <c r="X13" s="65">
        <f>VLOOKUP($A13,'Return Data'!$B$7:$R$2292,14,0)</f>
        <v>4.2506000000000004</v>
      </c>
      <c r="Y13" s="66">
        <f t="shared" si="10"/>
        <v>32</v>
      </c>
      <c r="Z13" s="65">
        <f>VLOOKUP($A13,'Return Data'!$B$7:$R$2292,16,0)</f>
        <v>6.7533000000000003</v>
      </c>
      <c r="AA13" s="67">
        <f t="shared" si="11"/>
        <v>28</v>
      </c>
    </row>
    <row r="14" spans="1:27" x14ac:dyDescent="0.3">
      <c r="A14" s="63" t="s">
        <v>124</v>
      </c>
      <c r="B14" s="64">
        <f>VLOOKUP($A14,'Return Data'!$B$7:$R$2292,3,0)</f>
        <v>44616</v>
      </c>
      <c r="C14" s="65">
        <f>VLOOKUP($A14,'Return Data'!$B$7:$R$2292,4,0)</f>
        <v>3032.08</v>
      </c>
      <c r="D14" s="65">
        <f>VLOOKUP($A14,'Return Data'!$B$7:$R$2292,5,0)</f>
        <v>3.5371000000000001</v>
      </c>
      <c r="E14" s="66">
        <f t="shared" si="0"/>
        <v>8</v>
      </c>
      <c r="F14" s="65">
        <f>VLOOKUP($A14,'Return Data'!$B$7:$R$2292,6,0)</f>
        <v>3.6217000000000001</v>
      </c>
      <c r="G14" s="66">
        <f t="shared" si="1"/>
        <v>3</v>
      </c>
      <c r="H14" s="65">
        <f>VLOOKUP($A14,'Return Data'!$B$7:$R$2292,7,0)</f>
        <v>3.5758000000000001</v>
      </c>
      <c r="I14" s="66">
        <f t="shared" si="2"/>
        <v>3</v>
      </c>
      <c r="J14" s="65">
        <f>VLOOKUP($A14,'Return Data'!$B$7:$R$2292,8,0)</f>
        <v>3.7084000000000001</v>
      </c>
      <c r="K14" s="66">
        <f t="shared" si="3"/>
        <v>9</v>
      </c>
      <c r="L14" s="65">
        <f>VLOOKUP($A14,'Return Data'!$B$7:$R$2292,9,0)</f>
        <v>3.6492</v>
      </c>
      <c r="M14" s="66">
        <f t="shared" si="4"/>
        <v>16</v>
      </c>
      <c r="N14" s="65">
        <f>VLOOKUP($A14,'Return Data'!$B$7:$R$2292,10,0)</f>
        <v>3.5632999999999999</v>
      </c>
      <c r="O14" s="66">
        <f t="shared" si="5"/>
        <v>14</v>
      </c>
      <c r="P14" s="65">
        <f>VLOOKUP($A14,'Return Data'!$B$7:$R$2292,11,0)</f>
        <v>3.4420000000000002</v>
      </c>
      <c r="Q14" s="66">
        <f t="shared" si="6"/>
        <v>17</v>
      </c>
      <c r="R14" s="65">
        <f>VLOOKUP($A14,'Return Data'!$B$7:$R$2292,12,0)</f>
        <v>3.4418000000000002</v>
      </c>
      <c r="S14" s="66">
        <f t="shared" si="7"/>
        <v>23</v>
      </c>
      <c r="T14" s="65">
        <f>VLOOKUP($A14,'Return Data'!$B$7:$R$2292,13,0)</f>
        <v>3.4174000000000002</v>
      </c>
      <c r="U14" s="66">
        <f t="shared" si="8"/>
        <v>21</v>
      </c>
      <c r="V14" s="65">
        <f>VLOOKUP($A14,'Return Data'!$B$7:$R$2292,17,0)</f>
        <v>3.6698</v>
      </c>
      <c r="W14" s="66">
        <f t="shared" si="9"/>
        <v>19</v>
      </c>
      <c r="X14" s="65">
        <f>VLOOKUP($A14,'Return Data'!$B$7:$R$2292,14,0)</f>
        <v>4.5327000000000002</v>
      </c>
      <c r="Y14" s="66">
        <f t="shared" si="10"/>
        <v>20</v>
      </c>
      <c r="Z14" s="65">
        <f>VLOOKUP($A14,'Return Data'!$B$7:$R$2292,16,0)</f>
        <v>6.9162999999999997</v>
      </c>
      <c r="AA14" s="67">
        <f t="shared" si="11"/>
        <v>18</v>
      </c>
    </row>
    <row r="15" spans="1:27" x14ac:dyDescent="0.3">
      <c r="A15" s="63" t="s">
        <v>125</v>
      </c>
      <c r="B15" s="64">
        <f>VLOOKUP($A15,'Return Data'!$B$7:$R$2292,3,0)</f>
        <v>44616</v>
      </c>
      <c r="C15" s="65">
        <f>VLOOKUP($A15,'Return Data'!$B$7:$R$2292,4,0)</f>
        <v>2737.8636000000001</v>
      </c>
      <c r="D15" s="65">
        <f>VLOOKUP($A15,'Return Data'!$B$7:$R$2292,5,0)</f>
        <v>3.0398000000000001</v>
      </c>
      <c r="E15" s="66">
        <f t="shared" si="0"/>
        <v>33</v>
      </c>
      <c r="F15" s="65">
        <f>VLOOKUP($A15,'Return Data'!$B$7:$R$2292,6,0)</f>
        <v>3.2435</v>
      </c>
      <c r="G15" s="66">
        <f t="shared" si="1"/>
        <v>33</v>
      </c>
      <c r="H15" s="65">
        <f>VLOOKUP($A15,'Return Data'!$B$7:$R$2292,7,0)</f>
        <v>3.2923</v>
      </c>
      <c r="I15" s="66">
        <f t="shared" si="2"/>
        <v>34</v>
      </c>
      <c r="J15" s="65">
        <f>VLOOKUP($A15,'Return Data'!$B$7:$R$2292,8,0)</f>
        <v>3.6554000000000002</v>
      </c>
      <c r="K15" s="66">
        <f t="shared" si="3"/>
        <v>17</v>
      </c>
      <c r="L15" s="65">
        <f>VLOOKUP($A15,'Return Data'!$B$7:$R$2292,9,0)</f>
        <v>3.5943000000000001</v>
      </c>
      <c r="M15" s="66">
        <f t="shared" si="4"/>
        <v>28</v>
      </c>
      <c r="N15" s="65">
        <f>VLOOKUP($A15,'Return Data'!$B$7:$R$2292,10,0)</f>
        <v>3.5295999999999998</v>
      </c>
      <c r="O15" s="66">
        <f t="shared" si="5"/>
        <v>20</v>
      </c>
      <c r="P15" s="65">
        <f>VLOOKUP($A15,'Return Data'!$B$7:$R$2292,11,0)</f>
        <v>3.4535</v>
      </c>
      <c r="Q15" s="66">
        <f t="shared" si="6"/>
        <v>13</v>
      </c>
      <c r="R15" s="65">
        <f>VLOOKUP($A15,'Return Data'!$B$7:$R$2292,12,0)</f>
        <v>3.5101</v>
      </c>
      <c r="S15" s="66">
        <f t="shared" si="7"/>
        <v>3</v>
      </c>
      <c r="T15" s="65">
        <f>VLOOKUP($A15,'Return Data'!$B$7:$R$2292,13,0)</f>
        <v>3.5148000000000001</v>
      </c>
      <c r="U15" s="66">
        <f t="shared" si="8"/>
        <v>3</v>
      </c>
      <c r="V15" s="65">
        <f>VLOOKUP($A15,'Return Data'!$B$7:$R$2292,17,0)</f>
        <v>3.7993000000000001</v>
      </c>
      <c r="W15" s="66">
        <f t="shared" si="9"/>
        <v>3</v>
      </c>
      <c r="X15" s="65">
        <f>VLOOKUP($A15,'Return Data'!$B$7:$R$2292,14,0)</f>
        <v>4.6889000000000003</v>
      </c>
      <c r="Y15" s="66">
        <f t="shared" si="10"/>
        <v>4</v>
      </c>
      <c r="Z15" s="65">
        <f>VLOOKUP($A15,'Return Data'!$B$7:$R$2292,16,0)</f>
        <v>6.8780999999999999</v>
      </c>
      <c r="AA15" s="67">
        <f t="shared" si="11"/>
        <v>25</v>
      </c>
    </row>
    <row r="16" spans="1:27" x14ac:dyDescent="0.3">
      <c r="A16" s="63" t="s">
        <v>127</v>
      </c>
      <c r="B16" s="64">
        <f>VLOOKUP($A16,'Return Data'!$B$7:$R$2292,3,0)</f>
        <v>44616</v>
      </c>
      <c r="C16" s="65">
        <f>VLOOKUP($A16,'Return Data'!$B$7:$R$2292,4,0)</f>
        <v>3187.61</v>
      </c>
      <c r="D16" s="65">
        <f>VLOOKUP($A16,'Return Data'!$B$7:$R$2292,5,0)</f>
        <v>3.5306000000000002</v>
      </c>
      <c r="E16" s="66">
        <f t="shared" si="0"/>
        <v>10</v>
      </c>
      <c r="F16" s="65">
        <f>VLOOKUP($A16,'Return Data'!$B$7:$R$2292,6,0)</f>
        <v>3.5369999999999999</v>
      </c>
      <c r="G16" s="66">
        <f t="shared" si="1"/>
        <v>6</v>
      </c>
      <c r="H16" s="65">
        <f>VLOOKUP($A16,'Return Data'!$B$7:$R$2292,7,0)</f>
        <v>3.4571000000000001</v>
      </c>
      <c r="I16" s="66">
        <f t="shared" si="2"/>
        <v>12</v>
      </c>
      <c r="J16" s="65">
        <f>VLOOKUP($A16,'Return Data'!$B$7:$R$2292,8,0)</f>
        <v>3.6322999999999999</v>
      </c>
      <c r="K16" s="66">
        <f t="shared" si="3"/>
        <v>21</v>
      </c>
      <c r="L16" s="65">
        <f>VLOOKUP($A16,'Return Data'!$B$7:$R$2292,9,0)</f>
        <v>3.6858</v>
      </c>
      <c r="M16" s="66">
        <f t="shared" si="4"/>
        <v>8</v>
      </c>
      <c r="N16" s="65">
        <f>VLOOKUP($A16,'Return Data'!$B$7:$R$2292,10,0)</f>
        <v>3.5981999999999998</v>
      </c>
      <c r="O16" s="66">
        <f t="shared" si="5"/>
        <v>6</v>
      </c>
      <c r="P16" s="65">
        <f>VLOOKUP($A16,'Return Data'!$B$7:$R$2292,11,0)</f>
        <v>3.4577</v>
      </c>
      <c r="Q16" s="66">
        <f t="shared" si="6"/>
        <v>12</v>
      </c>
      <c r="R16" s="65">
        <f>VLOOKUP($A16,'Return Data'!$B$7:$R$2292,12,0)</f>
        <v>3.4615</v>
      </c>
      <c r="S16" s="66">
        <f t="shared" si="7"/>
        <v>13</v>
      </c>
      <c r="T16" s="65">
        <f>VLOOKUP($A16,'Return Data'!$B$7:$R$2292,13,0)</f>
        <v>3.4224999999999999</v>
      </c>
      <c r="U16" s="66">
        <f t="shared" si="8"/>
        <v>18</v>
      </c>
      <c r="V16" s="65">
        <f>VLOOKUP($A16,'Return Data'!$B$7:$R$2292,17,0)</f>
        <v>3.7296999999999998</v>
      </c>
      <c r="W16" s="66">
        <f t="shared" si="9"/>
        <v>11</v>
      </c>
      <c r="X16" s="65">
        <f>VLOOKUP($A16,'Return Data'!$B$7:$R$2292,14,0)</f>
        <v>4.6936999999999998</v>
      </c>
      <c r="Y16" s="66">
        <f t="shared" si="10"/>
        <v>3</v>
      </c>
      <c r="Z16" s="65">
        <f>VLOOKUP($A16,'Return Data'!$B$7:$R$2292,16,0)</f>
        <v>7.0416999999999996</v>
      </c>
      <c r="AA16" s="67">
        <f t="shared" si="11"/>
        <v>2</v>
      </c>
    </row>
    <row r="17" spans="1:27" x14ac:dyDescent="0.3">
      <c r="A17" s="63" t="s">
        <v>128</v>
      </c>
      <c r="B17" s="64">
        <f>VLOOKUP($A17,'Return Data'!$B$7:$R$2292,3,0)</f>
        <v>44616</v>
      </c>
      <c r="C17" s="65">
        <f>VLOOKUP($A17,'Return Data'!$B$7:$R$2292,4,0)</f>
        <v>4169.6225999999997</v>
      </c>
      <c r="D17" s="65">
        <f>VLOOKUP($A17,'Return Data'!$B$7:$R$2292,5,0)</f>
        <v>3.1315</v>
      </c>
      <c r="E17" s="66">
        <f t="shared" si="0"/>
        <v>30</v>
      </c>
      <c r="F17" s="65">
        <f>VLOOKUP($A17,'Return Data'!$B$7:$R$2292,6,0)</f>
        <v>3.4053</v>
      </c>
      <c r="G17" s="66">
        <f t="shared" si="1"/>
        <v>26</v>
      </c>
      <c r="H17" s="65">
        <f>VLOOKUP($A17,'Return Data'!$B$7:$R$2292,7,0)</f>
        <v>3.4117000000000002</v>
      </c>
      <c r="I17" s="66">
        <f t="shared" si="2"/>
        <v>21</v>
      </c>
      <c r="J17" s="65">
        <f>VLOOKUP($A17,'Return Data'!$B$7:$R$2292,8,0)</f>
        <v>3.6972999999999998</v>
      </c>
      <c r="K17" s="66">
        <f t="shared" si="3"/>
        <v>11</v>
      </c>
      <c r="L17" s="65">
        <f>VLOOKUP($A17,'Return Data'!$B$7:$R$2292,9,0)</f>
        <v>3.6379000000000001</v>
      </c>
      <c r="M17" s="66">
        <f t="shared" si="4"/>
        <v>21</v>
      </c>
      <c r="N17" s="65">
        <f>VLOOKUP($A17,'Return Data'!$B$7:$R$2292,10,0)</f>
        <v>3.5127999999999999</v>
      </c>
      <c r="O17" s="66">
        <f t="shared" si="5"/>
        <v>24</v>
      </c>
      <c r="P17" s="65">
        <f>VLOOKUP($A17,'Return Data'!$B$7:$R$2292,11,0)</f>
        <v>3.4108000000000001</v>
      </c>
      <c r="Q17" s="66">
        <f t="shared" si="6"/>
        <v>25</v>
      </c>
      <c r="R17" s="65">
        <f>VLOOKUP($A17,'Return Data'!$B$7:$R$2292,12,0)</f>
        <v>3.4335</v>
      </c>
      <c r="S17" s="66">
        <f t="shared" si="7"/>
        <v>25</v>
      </c>
      <c r="T17" s="65">
        <f>VLOOKUP($A17,'Return Data'!$B$7:$R$2292,13,0)</f>
        <v>3.3818999999999999</v>
      </c>
      <c r="U17" s="66">
        <f t="shared" si="8"/>
        <v>26</v>
      </c>
      <c r="V17" s="65">
        <f>VLOOKUP($A17,'Return Data'!$B$7:$R$2292,17,0)</f>
        <v>3.6326999999999998</v>
      </c>
      <c r="W17" s="66">
        <f t="shared" si="9"/>
        <v>23</v>
      </c>
      <c r="X17" s="65">
        <f>VLOOKUP($A17,'Return Data'!$B$7:$R$2292,14,0)</f>
        <v>4.5156000000000001</v>
      </c>
      <c r="Y17" s="66">
        <f t="shared" si="10"/>
        <v>21</v>
      </c>
      <c r="Z17" s="65">
        <f>VLOOKUP($A17,'Return Data'!$B$7:$R$2292,16,0)</f>
        <v>6.8909000000000002</v>
      </c>
      <c r="AA17" s="67">
        <f t="shared" si="11"/>
        <v>22</v>
      </c>
    </row>
    <row r="18" spans="1:27" x14ac:dyDescent="0.3">
      <c r="A18" s="63" t="s">
        <v>129</v>
      </c>
      <c r="B18" s="64">
        <f>VLOOKUP($A18,'Return Data'!$B$7:$R$2292,3,0)</f>
        <v>44616</v>
      </c>
      <c r="C18" s="65">
        <f>VLOOKUP($A18,'Return Data'!$B$7:$R$2292,4,0)</f>
        <v>2112.1662000000001</v>
      </c>
      <c r="D18" s="65">
        <f>VLOOKUP($A18,'Return Data'!$B$7:$R$2292,5,0)</f>
        <v>3.4721000000000002</v>
      </c>
      <c r="E18" s="66">
        <f t="shared" si="0"/>
        <v>15</v>
      </c>
      <c r="F18" s="65">
        <f>VLOOKUP($A18,'Return Data'!$B$7:$R$2292,6,0)</f>
        <v>3.4144999999999999</v>
      </c>
      <c r="G18" s="66">
        <f t="shared" si="1"/>
        <v>25</v>
      </c>
      <c r="H18" s="65">
        <f>VLOOKUP($A18,'Return Data'!$B$7:$R$2292,7,0)</f>
        <v>3.3395999999999999</v>
      </c>
      <c r="I18" s="66">
        <f t="shared" si="2"/>
        <v>29</v>
      </c>
      <c r="J18" s="65">
        <f>VLOOKUP($A18,'Return Data'!$B$7:$R$2292,8,0)</f>
        <v>3.5834000000000001</v>
      </c>
      <c r="K18" s="66">
        <f t="shared" si="3"/>
        <v>27</v>
      </c>
      <c r="L18" s="65">
        <f>VLOOKUP($A18,'Return Data'!$B$7:$R$2292,9,0)</f>
        <v>3.6486999999999998</v>
      </c>
      <c r="M18" s="66">
        <f t="shared" si="4"/>
        <v>17</v>
      </c>
      <c r="N18" s="65">
        <f>VLOOKUP($A18,'Return Data'!$B$7:$R$2292,10,0)</f>
        <v>3.5609999999999999</v>
      </c>
      <c r="O18" s="66">
        <f t="shared" si="5"/>
        <v>15</v>
      </c>
      <c r="P18" s="65">
        <f>VLOOKUP($A18,'Return Data'!$B$7:$R$2292,11,0)</f>
        <v>3.4390999999999998</v>
      </c>
      <c r="Q18" s="66">
        <f t="shared" si="6"/>
        <v>20</v>
      </c>
      <c r="R18" s="65">
        <f>VLOOKUP($A18,'Return Data'!$B$7:$R$2292,12,0)</f>
        <v>3.4518</v>
      </c>
      <c r="S18" s="66">
        <f t="shared" si="7"/>
        <v>19</v>
      </c>
      <c r="T18" s="65">
        <f>VLOOKUP($A18,'Return Data'!$B$7:$R$2292,13,0)</f>
        <v>3.4144999999999999</v>
      </c>
      <c r="U18" s="66">
        <f t="shared" si="8"/>
        <v>22</v>
      </c>
      <c r="V18" s="65">
        <f>VLOOKUP($A18,'Return Data'!$B$7:$R$2292,17,0)</f>
        <v>3.5988000000000002</v>
      </c>
      <c r="W18" s="66">
        <f t="shared" si="9"/>
        <v>25</v>
      </c>
      <c r="X18" s="65">
        <f>VLOOKUP($A18,'Return Data'!$B$7:$R$2292,14,0)</f>
        <v>4.5370999999999997</v>
      </c>
      <c r="Y18" s="66">
        <f t="shared" si="10"/>
        <v>19</v>
      </c>
      <c r="Z18" s="65">
        <f>VLOOKUP($A18,'Return Data'!$B$7:$R$2292,16,0)</f>
        <v>6.9112</v>
      </c>
      <c r="AA18" s="67">
        <f t="shared" si="11"/>
        <v>20</v>
      </c>
    </row>
    <row r="19" spans="1:27" x14ac:dyDescent="0.3">
      <c r="A19" s="63" t="s">
        <v>130</v>
      </c>
      <c r="B19" s="64">
        <f>VLOOKUP($A19,'Return Data'!$B$7:$R$2292,3,0)</f>
        <v>44616</v>
      </c>
      <c r="C19" s="65">
        <f>VLOOKUP($A19,'Return Data'!$B$7:$R$2292,4,0)</f>
        <v>314.11630000000002</v>
      </c>
      <c r="D19" s="65">
        <f>VLOOKUP($A19,'Return Data'!$B$7:$R$2292,5,0)</f>
        <v>3.3003</v>
      </c>
      <c r="E19" s="66">
        <f t="shared" si="0"/>
        <v>25</v>
      </c>
      <c r="F19" s="65">
        <f>VLOOKUP($A19,'Return Data'!$B$7:$R$2292,6,0)</f>
        <v>3.4405000000000001</v>
      </c>
      <c r="G19" s="66">
        <f t="shared" si="1"/>
        <v>19</v>
      </c>
      <c r="H19" s="65">
        <f>VLOOKUP($A19,'Return Data'!$B$7:$R$2292,7,0)</f>
        <v>3.3952</v>
      </c>
      <c r="I19" s="66">
        <f t="shared" si="2"/>
        <v>24</v>
      </c>
      <c r="J19" s="65">
        <f>VLOOKUP($A19,'Return Data'!$B$7:$R$2292,8,0)</f>
        <v>3.6105</v>
      </c>
      <c r="K19" s="66">
        <f t="shared" si="3"/>
        <v>24</v>
      </c>
      <c r="L19" s="65">
        <f>VLOOKUP($A19,'Return Data'!$B$7:$R$2292,9,0)</f>
        <v>3.5935999999999999</v>
      </c>
      <c r="M19" s="66">
        <f t="shared" si="4"/>
        <v>29</v>
      </c>
      <c r="N19" s="65">
        <f>VLOOKUP($A19,'Return Data'!$B$7:$R$2292,10,0)</f>
        <v>3.5102000000000002</v>
      </c>
      <c r="O19" s="66">
        <f t="shared" si="5"/>
        <v>25</v>
      </c>
      <c r="P19" s="65">
        <f>VLOOKUP($A19,'Return Data'!$B$7:$R$2292,11,0)</f>
        <v>3.4116</v>
      </c>
      <c r="Q19" s="66">
        <f t="shared" si="6"/>
        <v>24</v>
      </c>
      <c r="R19" s="65">
        <f>VLOOKUP($A19,'Return Data'!$B$7:$R$2292,12,0)</f>
        <v>3.4365000000000001</v>
      </c>
      <c r="S19" s="66">
        <f t="shared" si="7"/>
        <v>24</v>
      </c>
      <c r="T19" s="65">
        <f>VLOOKUP($A19,'Return Data'!$B$7:$R$2292,13,0)</f>
        <v>3.4047000000000001</v>
      </c>
      <c r="U19" s="66">
        <f t="shared" si="8"/>
        <v>24</v>
      </c>
      <c r="V19" s="65">
        <f>VLOOKUP($A19,'Return Data'!$B$7:$R$2292,17,0)</f>
        <v>3.7391999999999999</v>
      </c>
      <c r="W19" s="66">
        <f t="shared" si="9"/>
        <v>9</v>
      </c>
      <c r="X19" s="65">
        <f>VLOOKUP($A19,'Return Data'!$B$7:$R$2292,14,0)</f>
        <v>4.6052999999999997</v>
      </c>
      <c r="Y19" s="66">
        <f t="shared" si="10"/>
        <v>12</v>
      </c>
      <c r="Z19" s="65">
        <f>VLOOKUP($A19,'Return Data'!$B$7:$R$2292,16,0)</f>
        <v>6.9447000000000001</v>
      </c>
      <c r="AA19" s="67">
        <f t="shared" si="11"/>
        <v>11</v>
      </c>
    </row>
    <row r="20" spans="1:27" x14ac:dyDescent="0.3">
      <c r="A20" s="63" t="s">
        <v>131</v>
      </c>
      <c r="B20" s="64">
        <f>VLOOKUP($A20,'Return Data'!$B$7:$R$2292,3,0)</f>
        <v>44616</v>
      </c>
      <c r="C20" s="65">
        <f>VLOOKUP($A20,'Return Data'!$B$7:$R$2292,4,0)</f>
        <v>2283.0268000000001</v>
      </c>
      <c r="D20" s="65">
        <f>VLOOKUP($A20,'Return Data'!$B$7:$R$2292,5,0)</f>
        <v>3.5224000000000002</v>
      </c>
      <c r="E20" s="66">
        <f t="shared" si="0"/>
        <v>12</v>
      </c>
      <c r="F20" s="65">
        <f>VLOOKUP($A20,'Return Data'!$B$7:$R$2292,6,0)</f>
        <v>3.4788000000000001</v>
      </c>
      <c r="G20" s="66">
        <f t="shared" si="1"/>
        <v>15</v>
      </c>
      <c r="H20" s="65">
        <f>VLOOKUP($A20,'Return Data'!$B$7:$R$2292,7,0)</f>
        <v>3.4174000000000002</v>
      </c>
      <c r="I20" s="66">
        <f t="shared" si="2"/>
        <v>19</v>
      </c>
      <c r="J20" s="65">
        <f>VLOOKUP($A20,'Return Data'!$B$7:$R$2292,8,0)</f>
        <v>3.8075999999999999</v>
      </c>
      <c r="K20" s="66">
        <f t="shared" si="3"/>
        <v>4</v>
      </c>
      <c r="L20" s="65">
        <f>VLOOKUP($A20,'Return Data'!$B$7:$R$2292,9,0)</f>
        <v>3.7768000000000002</v>
      </c>
      <c r="M20" s="66">
        <f t="shared" si="4"/>
        <v>3</v>
      </c>
      <c r="N20" s="65">
        <f>VLOOKUP($A20,'Return Data'!$B$7:$R$2292,10,0)</f>
        <v>3.5910000000000002</v>
      </c>
      <c r="O20" s="66">
        <f t="shared" si="5"/>
        <v>9</v>
      </c>
      <c r="P20" s="65">
        <f>VLOOKUP($A20,'Return Data'!$B$7:$R$2292,11,0)</f>
        <v>3.4765000000000001</v>
      </c>
      <c r="Q20" s="66">
        <f t="shared" si="6"/>
        <v>5</v>
      </c>
      <c r="R20" s="65">
        <f>VLOOKUP($A20,'Return Data'!$B$7:$R$2292,12,0)</f>
        <v>3.5070999999999999</v>
      </c>
      <c r="S20" s="66">
        <f t="shared" si="7"/>
        <v>4</v>
      </c>
      <c r="T20" s="65">
        <f>VLOOKUP($A20,'Return Data'!$B$7:$R$2292,13,0)</f>
        <v>3.484</v>
      </c>
      <c r="U20" s="66">
        <f t="shared" si="8"/>
        <v>5</v>
      </c>
      <c r="V20" s="65">
        <f>VLOOKUP($A20,'Return Data'!$B$7:$R$2292,17,0)</f>
        <v>3.8580000000000001</v>
      </c>
      <c r="W20" s="66">
        <f t="shared" si="9"/>
        <v>2</v>
      </c>
      <c r="X20" s="65">
        <f>VLOOKUP($A20,'Return Data'!$B$7:$R$2292,14,0)</f>
        <v>4.7096999999999998</v>
      </c>
      <c r="Y20" s="66">
        <f t="shared" si="10"/>
        <v>2</v>
      </c>
      <c r="Z20" s="65">
        <f>VLOOKUP($A20,'Return Data'!$B$7:$R$2292,16,0)</f>
        <v>6.9626999999999999</v>
      </c>
      <c r="AA20" s="67">
        <f t="shared" si="11"/>
        <v>8</v>
      </c>
    </row>
    <row r="21" spans="1:27" x14ac:dyDescent="0.3">
      <c r="A21" s="63" t="s">
        <v>132</v>
      </c>
      <c r="B21" s="64">
        <f>VLOOKUP($A21,'Return Data'!$B$7:$R$2292,3,0)</f>
        <v>44616</v>
      </c>
      <c r="C21" s="65">
        <f>VLOOKUP($A21,'Return Data'!$B$7:$R$2292,4,0)</f>
        <v>2561.8467999999998</v>
      </c>
      <c r="D21" s="65">
        <f>VLOOKUP($A21,'Return Data'!$B$7:$R$2292,5,0)</f>
        <v>3.5124</v>
      </c>
      <c r="E21" s="66">
        <f t="shared" si="0"/>
        <v>14</v>
      </c>
      <c r="F21" s="65">
        <f>VLOOKUP($A21,'Return Data'!$B$7:$R$2292,6,0)</f>
        <v>3.5268000000000002</v>
      </c>
      <c r="G21" s="66">
        <f t="shared" si="1"/>
        <v>8</v>
      </c>
      <c r="H21" s="65">
        <f>VLOOKUP($A21,'Return Data'!$B$7:$R$2292,7,0)</f>
        <v>3.4496000000000002</v>
      </c>
      <c r="I21" s="66">
        <f t="shared" si="2"/>
        <v>15</v>
      </c>
      <c r="J21" s="65">
        <f>VLOOKUP($A21,'Return Data'!$B$7:$R$2292,8,0)</f>
        <v>3.6812</v>
      </c>
      <c r="K21" s="66">
        <f t="shared" si="3"/>
        <v>14</v>
      </c>
      <c r="L21" s="65">
        <f>VLOOKUP($A21,'Return Data'!$B$7:$R$2292,9,0)</f>
        <v>3.6389999999999998</v>
      </c>
      <c r="M21" s="66">
        <f t="shared" si="4"/>
        <v>19</v>
      </c>
      <c r="N21" s="65">
        <f>VLOOKUP($A21,'Return Data'!$B$7:$R$2292,10,0)</f>
        <v>3.4931000000000001</v>
      </c>
      <c r="O21" s="66">
        <f t="shared" si="5"/>
        <v>28</v>
      </c>
      <c r="P21" s="65">
        <f>VLOOKUP($A21,'Return Data'!$B$7:$R$2292,11,0)</f>
        <v>3.3908999999999998</v>
      </c>
      <c r="Q21" s="66">
        <f t="shared" si="6"/>
        <v>28</v>
      </c>
      <c r="R21" s="65">
        <f>VLOOKUP($A21,'Return Data'!$B$7:$R$2292,12,0)</f>
        <v>3.4028999999999998</v>
      </c>
      <c r="S21" s="66">
        <f t="shared" si="7"/>
        <v>27</v>
      </c>
      <c r="T21" s="65">
        <f>VLOOKUP($A21,'Return Data'!$B$7:$R$2292,13,0)</f>
        <v>3.3746</v>
      </c>
      <c r="U21" s="66">
        <f t="shared" si="8"/>
        <v>27</v>
      </c>
      <c r="V21" s="65">
        <f>VLOOKUP($A21,'Return Data'!$B$7:$R$2292,17,0)</f>
        <v>3.5727000000000002</v>
      </c>
      <c r="W21" s="66">
        <f t="shared" si="9"/>
        <v>27</v>
      </c>
      <c r="X21" s="65">
        <f>VLOOKUP($A21,'Return Data'!$B$7:$R$2292,14,0)</f>
        <v>4.4084000000000003</v>
      </c>
      <c r="Y21" s="66">
        <f t="shared" si="10"/>
        <v>27</v>
      </c>
      <c r="Z21" s="65">
        <f>VLOOKUP($A21,'Return Data'!$B$7:$R$2292,16,0)</f>
        <v>6.8512000000000004</v>
      </c>
      <c r="AA21" s="67">
        <f t="shared" si="11"/>
        <v>26</v>
      </c>
    </row>
    <row r="22" spans="1:27" x14ac:dyDescent="0.3">
      <c r="A22" s="63" t="s">
        <v>133</v>
      </c>
      <c r="B22" s="64">
        <f>VLOOKUP($A22,'Return Data'!$B$7:$R$2292,3,0)</f>
        <v>44616</v>
      </c>
      <c r="C22" s="65">
        <f>VLOOKUP($A22,'Return Data'!$B$7:$R$2292,4,0)</f>
        <v>1635.5477000000001</v>
      </c>
      <c r="D22" s="65">
        <f>VLOOKUP($A22,'Return Data'!$B$7:$R$2292,5,0)</f>
        <v>2.9281999999999999</v>
      </c>
      <c r="E22" s="66">
        <f t="shared" si="0"/>
        <v>35</v>
      </c>
      <c r="F22" s="65">
        <f>VLOOKUP($A22,'Return Data'!$B$7:$R$2292,6,0)</f>
        <v>3.2084999999999999</v>
      </c>
      <c r="G22" s="66">
        <f t="shared" si="1"/>
        <v>35</v>
      </c>
      <c r="H22" s="65">
        <f>VLOOKUP($A22,'Return Data'!$B$7:$R$2292,7,0)</f>
        <v>3.2433999999999998</v>
      </c>
      <c r="I22" s="66">
        <f t="shared" si="2"/>
        <v>36</v>
      </c>
      <c r="J22" s="65">
        <f>VLOOKUP($A22,'Return Data'!$B$7:$R$2292,8,0)</f>
        <v>3.5657999999999999</v>
      </c>
      <c r="K22" s="66">
        <f t="shared" si="3"/>
        <v>30</v>
      </c>
      <c r="L22" s="65">
        <f>VLOOKUP($A22,'Return Data'!$B$7:$R$2292,9,0)</f>
        <v>3.4872999999999998</v>
      </c>
      <c r="M22" s="66">
        <f t="shared" si="4"/>
        <v>34</v>
      </c>
      <c r="N22" s="65">
        <f>VLOOKUP($A22,'Return Data'!$B$7:$R$2292,10,0)</f>
        <v>3.3780000000000001</v>
      </c>
      <c r="O22" s="66">
        <f t="shared" si="5"/>
        <v>33</v>
      </c>
      <c r="P22" s="65">
        <f>VLOOKUP($A22,'Return Data'!$B$7:$R$2292,11,0)</f>
        <v>3.2784</v>
      </c>
      <c r="Q22" s="66">
        <f t="shared" si="6"/>
        <v>33</v>
      </c>
      <c r="R22" s="65">
        <f>VLOOKUP($A22,'Return Data'!$B$7:$R$2292,12,0)</f>
        <v>3.2084999999999999</v>
      </c>
      <c r="S22" s="66">
        <f t="shared" si="7"/>
        <v>34</v>
      </c>
      <c r="T22" s="65">
        <f>VLOOKUP($A22,'Return Data'!$B$7:$R$2292,13,0)</f>
        <v>3.1507999999999998</v>
      </c>
      <c r="U22" s="66">
        <f t="shared" si="8"/>
        <v>34</v>
      </c>
      <c r="V22" s="65">
        <f>VLOOKUP($A22,'Return Data'!$B$7:$R$2292,17,0)</f>
        <v>3.1575000000000002</v>
      </c>
      <c r="W22" s="66">
        <f t="shared" si="9"/>
        <v>36</v>
      </c>
      <c r="X22" s="65">
        <f>VLOOKUP($A22,'Return Data'!$B$7:$R$2292,14,0)</f>
        <v>3.9990000000000001</v>
      </c>
      <c r="Y22" s="66">
        <f t="shared" si="10"/>
        <v>35</v>
      </c>
      <c r="Z22" s="65">
        <f>VLOOKUP($A22,'Return Data'!$B$7:$R$2292,16,0)</f>
        <v>6.1130000000000004</v>
      </c>
      <c r="AA22" s="67">
        <f t="shared" si="11"/>
        <v>31</v>
      </c>
    </row>
    <row r="23" spans="1:27" x14ac:dyDescent="0.3">
      <c r="A23" s="63" t="s">
        <v>134</v>
      </c>
      <c r="B23" s="64">
        <f>VLOOKUP($A23,'Return Data'!$B$7:$R$2292,3,0)</f>
        <v>44616</v>
      </c>
      <c r="C23" s="65">
        <f>VLOOKUP($A23,'Return Data'!$B$7:$R$2292,4,0)</f>
        <v>2062.8724000000002</v>
      </c>
      <c r="D23" s="65">
        <f>VLOOKUP($A23,'Return Data'!$B$7:$R$2292,5,0)</f>
        <v>2.8064</v>
      </c>
      <c r="E23" s="66">
        <f t="shared" si="0"/>
        <v>36</v>
      </c>
      <c r="F23" s="65">
        <f>VLOOKUP($A23,'Return Data'!$B$7:$R$2292,6,0)</f>
        <v>3.1574</v>
      </c>
      <c r="G23" s="66">
        <f t="shared" si="1"/>
        <v>36</v>
      </c>
      <c r="H23" s="65">
        <f>VLOOKUP($A23,'Return Data'!$B$7:$R$2292,7,0)</f>
        <v>3.3068</v>
      </c>
      <c r="I23" s="66">
        <f t="shared" si="2"/>
        <v>32</v>
      </c>
      <c r="J23" s="65">
        <f>VLOOKUP($A23,'Return Data'!$B$7:$R$2292,8,0)</f>
        <v>3.3271000000000002</v>
      </c>
      <c r="K23" s="66">
        <f t="shared" si="3"/>
        <v>36</v>
      </c>
      <c r="L23" s="65">
        <f>VLOOKUP($A23,'Return Data'!$B$7:$R$2292,9,0)</f>
        <v>3.4719000000000002</v>
      </c>
      <c r="M23" s="66">
        <f t="shared" si="4"/>
        <v>35</v>
      </c>
      <c r="N23" s="65">
        <f>VLOOKUP($A23,'Return Data'!$B$7:$R$2292,10,0)</f>
        <v>3.2841999999999998</v>
      </c>
      <c r="O23" s="66">
        <f t="shared" si="5"/>
        <v>36</v>
      </c>
      <c r="P23" s="65">
        <f>VLOOKUP($A23,'Return Data'!$B$7:$R$2292,11,0)</f>
        <v>3.1753</v>
      </c>
      <c r="Q23" s="66">
        <f t="shared" si="6"/>
        <v>36</v>
      </c>
      <c r="R23" s="65">
        <f>VLOOKUP($A23,'Return Data'!$B$7:$R$2292,12,0)</f>
        <v>3.1579999999999999</v>
      </c>
      <c r="S23" s="66">
        <f t="shared" si="7"/>
        <v>36</v>
      </c>
      <c r="T23" s="65">
        <f>VLOOKUP($A23,'Return Data'!$B$7:$R$2292,13,0)</f>
        <v>3.1101999999999999</v>
      </c>
      <c r="U23" s="66">
        <f t="shared" si="8"/>
        <v>36</v>
      </c>
      <c r="V23" s="65">
        <f>VLOOKUP($A23,'Return Data'!$B$7:$R$2292,17,0)</f>
        <v>3.4413999999999998</v>
      </c>
      <c r="W23" s="66">
        <f t="shared" si="9"/>
        <v>29</v>
      </c>
      <c r="X23" s="65">
        <f>VLOOKUP($A23,'Return Data'!$B$7:$R$2292,14,0)</f>
        <v>4.4031000000000002</v>
      </c>
      <c r="Y23" s="66">
        <f t="shared" si="10"/>
        <v>28</v>
      </c>
      <c r="Z23" s="65">
        <f>VLOOKUP($A23,'Return Data'!$B$7:$R$2292,16,0)</f>
        <v>6.9280999999999997</v>
      </c>
      <c r="AA23" s="67">
        <f t="shared" si="11"/>
        <v>15</v>
      </c>
    </row>
    <row r="24" spans="1:27" x14ac:dyDescent="0.3">
      <c r="A24" s="63" t="s">
        <v>139</v>
      </c>
      <c r="B24" s="64">
        <f>VLOOKUP($A24,'Return Data'!$B$7:$R$2292,3,0)</f>
        <v>44616</v>
      </c>
      <c r="C24" s="65">
        <f>VLOOKUP($A24,'Return Data'!$B$7:$R$2292,4,0)</f>
        <v>2912.7523999999999</v>
      </c>
      <c r="D24" s="65">
        <f>VLOOKUP($A24,'Return Data'!$B$7:$R$2292,5,0)</f>
        <v>3.3574000000000002</v>
      </c>
      <c r="E24" s="66">
        <f t="shared" si="0"/>
        <v>22</v>
      </c>
      <c r="F24" s="65">
        <f>VLOOKUP($A24,'Return Data'!$B$7:$R$2292,6,0)</f>
        <v>3.4403000000000001</v>
      </c>
      <c r="G24" s="66">
        <f t="shared" si="1"/>
        <v>20</v>
      </c>
      <c r="H24" s="65">
        <f>VLOOKUP($A24,'Return Data'!$B$7:$R$2292,7,0)</f>
        <v>3.4531999999999998</v>
      </c>
      <c r="I24" s="66">
        <f t="shared" si="2"/>
        <v>13</v>
      </c>
      <c r="J24" s="65">
        <f>VLOOKUP($A24,'Return Data'!$B$7:$R$2292,8,0)</f>
        <v>3.6936</v>
      </c>
      <c r="K24" s="66">
        <f t="shared" si="3"/>
        <v>12</v>
      </c>
      <c r="L24" s="65">
        <f>VLOOKUP($A24,'Return Data'!$B$7:$R$2292,9,0)</f>
        <v>3.6547000000000001</v>
      </c>
      <c r="M24" s="66">
        <f t="shared" si="4"/>
        <v>14</v>
      </c>
      <c r="N24" s="65">
        <f>VLOOKUP($A24,'Return Data'!$B$7:$R$2292,10,0)</f>
        <v>3.4937</v>
      </c>
      <c r="O24" s="66">
        <f t="shared" si="5"/>
        <v>27</v>
      </c>
      <c r="P24" s="65">
        <f>VLOOKUP($A24,'Return Data'!$B$7:$R$2292,11,0)</f>
        <v>3.4075000000000002</v>
      </c>
      <c r="Q24" s="66">
        <f t="shared" si="6"/>
        <v>26</v>
      </c>
      <c r="R24" s="65">
        <f>VLOOKUP($A24,'Return Data'!$B$7:$R$2292,12,0)</f>
        <v>3.4264000000000001</v>
      </c>
      <c r="S24" s="66">
        <f t="shared" si="7"/>
        <v>26</v>
      </c>
      <c r="T24" s="65">
        <f>VLOOKUP($A24,'Return Data'!$B$7:$R$2292,13,0)</f>
        <v>3.3858000000000001</v>
      </c>
      <c r="U24" s="66">
        <f t="shared" si="8"/>
        <v>25</v>
      </c>
      <c r="V24" s="65">
        <f>VLOOKUP($A24,'Return Data'!$B$7:$R$2292,17,0)</f>
        <v>3.6143000000000001</v>
      </c>
      <c r="W24" s="66">
        <f t="shared" si="9"/>
        <v>24</v>
      </c>
      <c r="X24" s="65">
        <f>VLOOKUP($A24,'Return Data'!$B$7:$R$2292,14,0)</f>
        <v>4.4696999999999996</v>
      </c>
      <c r="Y24" s="66">
        <f t="shared" si="10"/>
        <v>26</v>
      </c>
      <c r="Z24" s="65">
        <f>VLOOKUP($A24,'Return Data'!$B$7:$R$2292,16,0)</f>
        <v>6.9151999999999996</v>
      </c>
      <c r="AA24" s="67">
        <f t="shared" si="11"/>
        <v>19</v>
      </c>
    </row>
    <row r="25" spans="1:27" x14ac:dyDescent="0.3">
      <c r="A25" s="63" t="s">
        <v>140</v>
      </c>
      <c r="B25" s="64">
        <f>VLOOKUP($A25,'Return Data'!$B$7:$R$2292,3,0)</f>
        <v>44616</v>
      </c>
      <c r="C25" s="65">
        <f>VLOOKUP($A25,'Return Data'!$B$7:$R$2292,4,0)</f>
        <v>1111.3659</v>
      </c>
      <c r="D25" s="65">
        <f>VLOOKUP($A25,'Return Data'!$B$7:$R$2292,5,0)</f>
        <v>3.4455</v>
      </c>
      <c r="E25" s="66">
        <f t="shared" si="0"/>
        <v>17</v>
      </c>
      <c r="F25" s="65">
        <f>VLOOKUP($A25,'Return Data'!$B$7:$R$2292,6,0)</f>
        <v>3.3717000000000001</v>
      </c>
      <c r="G25" s="66">
        <f t="shared" si="1"/>
        <v>30</v>
      </c>
      <c r="H25" s="65">
        <f>VLOOKUP($A25,'Return Data'!$B$7:$R$2292,7,0)</f>
        <v>3.2938000000000001</v>
      </c>
      <c r="I25" s="66">
        <f t="shared" si="2"/>
        <v>33</v>
      </c>
      <c r="J25" s="65">
        <f>VLOOKUP($A25,'Return Data'!$B$7:$R$2292,8,0)</f>
        <v>3.3921000000000001</v>
      </c>
      <c r="K25" s="66">
        <f t="shared" si="3"/>
        <v>35</v>
      </c>
      <c r="L25" s="65">
        <f>VLOOKUP($A25,'Return Data'!$B$7:$R$2292,9,0)</f>
        <v>3.4281000000000001</v>
      </c>
      <c r="M25" s="66">
        <f t="shared" si="4"/>
        <v>36</v>
      </c>
      <c r="N25" s="65">
        <f>VLOOKUP($A25,'Return Data'!$B$7:$R$2292,10,0)</f>
        <v>3.3485999999999998</v>
      </c>
      <c r="O25" s="66">
        <f t="shared" si="5"/>
        <v>34</v>
      </c>
      <c r="P25" s="65">
        <f>VLOOKUP($A25,'Return Data'!$B$7:$R$2292,11,0)</f>
        <v>3.2547999999999999</v>
      </c>
      <c r="Q25" s="66">
        <f t="shared" si="6"/>
        <v>34</v>
      </c>
      <c r="R25" s="65">
        <f>VLOOKUP($A25,'Return Data'!$B$7:$R$2292,12,0)</f>
        <v>3.2317999999999998</v>
      </c>
      <c r="S25" s="66">
        <f t="shared" si="7"/>
        <v>33</v>
      </c>
      <c r="T25" s="65">
        <f>VLOOKUP($A25,'Return Data'!$B$7:$R$2292,13,0)</f>
        <v>3.2061000000000002</v>
      </c>
      <c r="U25" s="66">
        <f t="shared" si="8"/>
        <v>33</v>
      </c>
      <c r="V25" s="65">
        <f>VLOOKUP($A25,'Return Data'!$B$7:$R$2292,17,0)</f>
        <v>3.1254</v>
      </c>
      <c r="W25" s="66">
        <f t="shared" si="9"/>
        <v>37</v>
      </c>
      <c r="X25" s="65"/>
      <c r="Y25" s="66"/>
      <c r="Z25" s="65">
        <f>VLOOKUP($A25,'Return Data'!$B$7:$R$2292,16,0)</f>
        <v>3.7833000000000001</v>
      </c>
      <c r="AA25" s="67">
        <f t="shared" si="11"/>
        <v>37</v>
      </c>
    </row>
    <row r="26" spans="1:27" x14ac:dyDescent="0.3">
      <c r="A26" s="63" t="s">
        <v>141</v>
      </c>
      <c r="B26" s="64">
        <f>VLOOKUP($A26,'Return Data'!$B$7:$R$2292,3,0)</f>
        <v>44616</v>
      </c>
      <c r="C26" s="65">
        <f>VLOOKUP($A26,'Return Data'!$B$7:$R$2292,4,0)</f>
        <v>58.001600000000003</v>
      </c>
      <c r="D26" s="65">
        <f>VLOOKUP($A26,'Return Data'!$B$7:$R$2292,5,0)</f>
        <v>3.5872999999999999</v>
      </c>
      <c r="E26" s="66">
        <f t="shared" si="0"/>
        <v>6</v>
      </c>
      <c r="F26" s="65">
        <f>VLOOKUP($A26,'Return Data'!$B$7:$R$2292,6,0)</f>
        <v>3.609</v>
      </c>
      <c r="G26" s="66">
        <f t="shared" si="1"/>
        <v>4</v>
      </c>
      <c r="H26" s="65">
        <f>VLOOKUP($A26,'Return Data'!$B$7:$R$2292,7,0)</f>
        <v>3.4904000000000002</v>
      </c>
      <c r="I26" s="66">
        <f t="shared" si="2"/>
        <v>6</v>
      </c>
      <c r="J26" s="65">
        <f>VLOOKUP($A26,'Return Data'!$B$7:$R$2292,8,0)</f>
        <v>3.6234999999999999</v>
      </c>
      <c r="K26" s="66">
        <f t="shared" si="3"/>
        <v>22</v>
      </c>
      <c r="L26" s="65">
        <f>VLOOKUP($A26,'Return Data'!$B$7:$R$2292,9,0)</f>
        <v>3.6837</v>
      </c>
      <c r="M26" s="66">
        <f t="shared" si="4"/>
        <v>9</v>
      </c>
      <c r="N26" s="65">
        <f>VLOOKUP($A26,'Return Data'!$B$7:$R$2292,10,0)</f>
        <v>3.5682</v>
      </c>
      <c r="O26" s="66">
        <f t="shared" si="5"/>
        <v>13</v>
      </c>
      <c r="P26" s="65">
        <f>VLOOKUP($A26,'Return Data'!$B$7:$R$2292,11,0)</f>
        <v>3.4737</v>
      </c>
      <c r="Q26" s="66">
        <f t="shared" si="6"/>
        <v>6</v>
      </c>
      <c r="R26" s="65">
        <f>VLOOKUP($A26,'Return Data'!$B$7:$R$2292,12,0)</f>
        <v>3.4767999999999999</v>
      </c>
      <c r="S26" s="66">
        <f t="shared" si="7"/>
        <v>9</v>
      </c>
      <c r="T26" s="65">
        <f>VLOOKUP($A26,'Return Data'!$B$7:$R$2292,13,0)</f>
        <v>3.4630999999999998</v>
      </c>
      <c r="U26" s="66">
        <f t="shared" si="8"/>
        <v>8</v>
      </c>
      <c r="V26" s="65">
        <f>VLOOKUP($A26,'Return Data'!$B$7:$R$2292,17,0)</f>
        <v>3.5973999999999999</v>
      </c>
      <c r="W26" s="66">
        <f t="shared" si="9"/>
        <v>26</v>
      </c>
      <c r="X26" s="65">
        <f>VLOOKUP($A26,'Return Data'!$B$7:$R$2292,14,0)</f>
        <v>4.5084</v>
      </c>
      <c r="Y26" s="66">
        <f>RANK(X26,X$8:X$44,0)</f>
        <v>23</v>
      </c>
      <c r="Z26" s="65">
        <f>VLOOKUP($A26,'Return Data'!$B$7:$R$2292,16,0)</f>
        <v>6.9641999999999999</v>
      </c>
      <c r="AA26" s="67">
        <f t="shared" si="11"/>
        <v>7</v>
      </c>
    </row>
    <row r="27" spans="1:27" x14ac:dyDescent="0.3">
      <c r="A27" s="63" t="s">
        <v>142</v>
      </c>
      <c r="B27" s="64">
        <f>VLOOKUP($A27,'Return Data'!$B$7:$R$2292,3,0)</f>
        <v>44616</v>
      </c>
      <c r="C27" s="65">
        <f>VLOOKUP($A27,'Return Data'!$B$7:$R$2292,4,0)</f>
        <v>4287.6154999999999</v>
      </c>
      <c r="D27" s="65">
        <f>VLOOKUP($A27,'Return Data'!$B$7:$R$2292,5,0)</f>
        <v>3.1253000000000002</v>
      </c>
      <c r="E27" s="66">
        <f t="shared" si="0"/>
        <v>31</v>
      </c>
      <c r="F27" s="65">
        <f>VLOOKUP($A27,'Return Data'!$B$7:$R$2292,6,0)</f>
        <v>3.3189000000000002</v>
      </c>
      <c r="G27" s="66">
        <f t="shared" si="1"/>
        <v>32</v>
      </c>
      <c r="H27" s="65">
        <f>VLOOKUP($A27,'Return Data'!$B$7:$R$2292,7,0)</f>
        <v>3.3170999999999999</v>
      </c>
      <c r="I27" s="66">
        <f t="shared" si="2"/>
        <v>30</v>
      </c>
      <c r="J27" s="65">
        <f>VLOOKUP($A27,'Return Data'!$B$7:$R$2292,8,0)</f>
        <v>3.6663000000000001</v>
      </c>
      <c r="K27" s="66">
        <f t="shared" si="3"/>
        <v>16</v>
      </c>
      <c r="L27" s="65">
        <f>VLOOKUP($A27,'Return Data'!$B$7:$R$2292,9,0)</f>
        <v>3.6057999999999999</v>
      </c>
      <c r="M27" s="66">
        <f t="shared" si="4"/>
        <v>27</v>
      </c>
      <c r="N27" s="65">
        <f>VLOOKUP($A27,'Return Data'!$B$7:$R$2292,10,0)</f>
        <v>3.5253000000000001</v>
      </c>
      <c r="O27" s="66">
        <f t="shared" si="5"/>
        <v>21</v>
      </c>
      <c r="P27" s="65">
        <f>VLOOKUP($A27,'Return Data'!$B$7:$R$2292,11,0)</f>
        <v>3.4251999999999998</v>
      </c>
      <c r="Q27" s="66">
        <f t="shared" si="6"/>
        <v>22</v>
      </c>
      <c r="R27" s="65">
        <f>VLOOKUP($A27,'Return Data'!$B$7:$R$2292,12,0)</f>
        <v>3.4479000000000002</v>
      </c>
      <c r="S27" s="66">
        <f t="shared" si="7"/>
        <v>21</v>
      </c>
      <c r="T27" s="65">
        <f>VLOOKUP($A27,'Return Data'!$B$7:$R$2292,13,0)</f>
        <v>3.4238</v>
      </c>
      <c r="U27" s="66">
        <f t="shared" si="8"/>
        <v>16</v>
      </c>
      <c r="V27" s="65">
        <f>VLOOKUP($A27,'Return Data'!$B$7:$R$2292,17,0)</f>
        <v>3.6425999999999998</v>
      </c>
      <c r="W27" s="66">
        <f t="shared" si="9"/>
        <v>22</v>
      </c>
      <c r="X27" s="65">
        <f>VLOOKUP($A27,'Return Data'!$B$7:$R$2292,14,0)</f>
        <v>4.4908000000000001</v>
      </c>
      <c r="Y27" s="66">
        <f>RANK(X27,X$8:X$44,0)</f>
        <v>24</v>
      </c>
      <c r="Z27" s="65">
        <f>VLOOKUP($A27,'Return Data'!$B$7:$R$2292,16,0)</f>
        <v>6.8876999999999997</v>
      </c>
      <c r="AA27" s="67">
        <f t="shared" si="11"/>
        <v>23</v>
      </c>
    </row>
    <row r="28" spans="1:27" x14ac:dyDescent="0.3">
      <c r="A28" s="63" t="s">
        <v>143</v>
      </c>
      <c r="B28" s="64">
        <f>VLOOKUP($A28,'Return Data'!$B$7:$R$2292,3,0)</f>
        <v>44616</v>
      </c>
      <c r="C28" s="65">
        <f>VLOOKUP($A28,'Return Data'!$B$7:$R$2292,4,0)</f>
        <v>2904.6437999999998</v>
      </c>
      <c r="D28" s="65">
        <f>VLOOKUP($A28,'Return Data'!$B$7:$R$2292,5,0)</f>
        <v>3.1732</v>
      </c>
      <c r="E28" s="66">
        <f t="shared" si="0"/>
        <v>28</v>
      </c>
      <c r="F28" s="65">
        <f>VLOOKUP($A28,'Return Data'!$B$7:$R$2292,6,0)</f>
        <v>3.4470000000000001</v>
      </c>
      <c r="G28" s="66">
        <f t="shared" si="1"/>
        <v>18</v>
      </c>
      <c r="H28" s="65">
        <f>VLOOKUP($A28,'Return Data'!$B$7:$R$2292,7,0)</f>
        <v>3.3715000000000002</v>
      </c>
      <c r="I28" s="66">
        <f t="shared" si="2"/>
        <v>27</v>
      </c>
      <c r="J28" s="65">
        <f>VLOOKUP($A28,'Return Data'!$B$7:$R$2292,8,0)</f>
        <v>3.6737000000000002</v>
      </c>
      <c r="K28" s="66">
        <f t="shared" si="3"/>
        <v>15</v>
      </c>
      <c r="L28" s="65">
        <f>VLOOKUP($A28,'Return Data'!$B$7:$R$2292,9,0)</f>
        <v>3.589</v>
      </c>
      <c r="M28" s="66">
        <f t="shared" si="4"/>
        <v>30</v>
      </c>
      <c r="N28" s="65">
        <f>VLOOKUP($A28,'Return Data'!$B$7:$R$2292,10,0)</f>
        <v>3.4946000000000002</v>
      </c>
      <c r="O28" s="66">
        <f t="shared" si="5"/>
        <v>26</v>
      </c>
      <c r="P28" s="65">
        <f>VLOOKUP($A28,'Return Data'!$B$7:$R$2292,11,0)</f>
        <v>3.3944000000000001</v>
      </c>
      <c r="Q28" s="66">
        <f t="shared" si="6"/>
        <v>27</v>
      </c>
      <c r="R28" s="65">
        <f>VLOOKUP($A28,'Return Data'!$B$7:$R$2292,12,0)</f>
        <v>3.3950999999999998</v>
      </c>
      <c r="S28" s="66">
        <f t="shared" si="7"/>
        <v>28</v>
      </c>
      <c r="T28" s="65">
        <f>VLOOKUP($A28,'Return Data'!$B$7:$R$2292,13,0)</f>
        <v>3.3591000000000002</v>
      </c>
      <c r="U28" s="66">
        <f t="shared" si="8"/>
        <v>28</v>
      </c>
      <c r="V28" s="65">
        <f>VLOOKUP($A28,'Return Data'!$B$7:$R$2292,17,0)</f>
        <v>3.6467999999999998</v>
      </c>
      <c r="W28" s="66">
        <f t="shared" si="9"/>
        <v>21</v>
      </c>
      <c r="X28" s="65">
        <f>VLOOKUP($A28,'Return Data'!$B$7:$R$2292,14,0)</f>
        <v>4.5137</v>
      </c>
      <c r="Y28" s="66">
        <f>RANK(X28,X$8:X$44,0)</f>
        <v>22</v>
      </c>
      <c r="Z28" s="65">
        <f>VLOOKUP($A28,'Return Data'!$B$7:$R$2292,16,0)</f>
        <v>6.9085999999999999</v>
      </c>
      <c r="AA28" s="67">
        <f t="shared" si="11"/>
        <v>21</v>
      </c>
    </row>
    <row r="29" spans="1:27" x14ac:dyDescent="0.3">
      <c r="A29" s="63" t="s">
        <v>144</v>
      </c>
      <c r="B29" s="64">
        <f>VLOOKUP($A29,'Return Data'!$B$7:$R$2292,3,0)</f>
        <v>44616</v>
      </c>
      <c r="C29" s="65">
        <f>VLOOKUP($A29,'Return Data'!$B$7:$R$2292,4,0)</f>
        <v>3853.1297</v>
      </c>
      <c r="D29" s="65">
        <f>VLOOKUP($A29,'Return Data'!$B$7:$R$2292,5,0)</f>
        <v>3.2759999999999998</v>
      </c>
      <c r="E29" s="66">
        <f t="shared" si="0"/>
        <v>27</v>
      </c>
      <c r="F29" s="65">
        <f>VLOOKUP($A29,'Return Data'!$B$7:$R$2292,6,0)</f>
        <v>3.5312000000000001</v>
      </c>
      <c r="G29" s="66">
        <f t="shared" si="1"/>
        <v>7</v>
      </c>
      <c r="H29" s="65">
        <f>VLOOKUP($A29,'Return Data'!$B$7:$R$2292,7,0)</f>
        <v>3.4342999999999999</v>
      </c>
      <c r="I29" s="66">
        <f t="shared" si="2"/>
        <v>16</v>
      </c>
      <c r="J29" s="65">
        <f>VLOOKUP($A29,'Return Data'!$B$7:$R$2292,8,0)</f>
        <v>3.5827</v>
      </c>
      <c r="K29" s="66">
        <f t="shared" si="3"/>
        <v>28</v>
      </c>
      <c r="L29" s="65">
        <f>VLOOKUP($A29,'Return Data'!$B$7:$R$2292,9,0)</f>
        <v>3.6139000000000001</v>
      </c>
      <c r="M29" s="66">
        <f t="shared" si="4"/>
        <v>23</v>
      </c>
      <c r="N29" s="65">
        <f>VLOOKUP($A29,'Return Data'!$B$7:$R$2292,10,0)</f>
        <v>3.5394000000000001</v>
      </c>
      <c r="O29" s="66">
        <f t="shared" si="5"/>
        <v>18</v>
      </c>
      <c r="P29" s="65">
        <f>VLOOKUP($A29,'Return Data'!$B$7:$R$2292,11,0)</f>
        <v>3.444</v>
      </c>
      <c r="Q29" s="66">
        <f t="shared" si="6"/>
        <v>15</v>
      </c>
      <c r="R29" s="65">
        <f>VLOOKUP($A29,'Return Data'!$B$7:$R$2292,12,0)</f>
        <v>3.4634</v>
      </c>
      <c r="S29" s="66">
        <f t="shared" si="7"/>
        <v>12</v>
      </c>
      <c r="T29" s="65">
        <f>VLOOKUP($A29,'Return Data'!$B$7:$R$2292,13,0)</f>
        <v>3.4432</v>
      </c>
      <c r="U29" s="66">
        <f t="shared" si="8"/>
        <v>11</v>
      </c>
      <c r="V29" s="65">
        <f>VLOOKUP($A29,'Return Data'!$B$7:$R$2292,17,0)</f>
        <v>3.7648000000000001</v>
      </c>
      <c r="W29" s="66">
        <f t="shared" si="9"/>
        <v>4</v>
      </c>
      <c r="X29" s="65">
        <f>VLOOKUP($A29,'Return Data'!$B$7:$R$2292,14,0)</f>
        <v>4.6223000000000001</v>
      </c>
      <c r="Y29" s="66">
        <f>RANK(X29,X$8:X$44,0)</f>
        <v>9</v>
      </c>
      <c r="Z29" s="65">
        <f>VLOOKUP($A29,'Return Data'!$B$7:$R$2292,16,0)</f>
        <v>6.9379999999999997</v>
      </c>
      <c r="AA29" s="67">
        <f t="shared" si="11"/>
        <v>13</v>
      </c>
    </row>
    <row r="30" spans="1:27" x14ac:dyDescent="0.3">
      <c r="A30" s="63" t="s">
        <v>436</v>
      </c>
      <c r="B30" s="64">
        <f>VLOOKUP($A30,'Return Data'!$B$7:$R$2292,3,0)</f>
        <v>44616</v>
      </c>
      <c r="C30" s="65">
        <f>VLOOKUP($A30,'Return Data'!$B$7:$R$2292,4,0)</f>
        <v>1379.2057</v>
      </c>
      <c r="D30" s="65">
        <f>VLOOKUP($A30,'Return Data'!$B$7:$R$2292,5,0)</f>
        <v>3.3321999999999998</v>
      </c>
      <c r="E30" s="66">
        <f t="shared" si="0"/>
        <v>23</v>
      </c>
      <c r="F30" s="65">
        <f>VLOOKUP($A30,'Return Data'!$B$7:$R$2292,6,0)</f>
        <v>3.5049000000000001</v>
      </c>
      <c r="G30" s="66">
        <f t="shared" si="1"/>
        <v>11</v>
      </c>
      <c r="H30" s="65">
        <f>VLOOKUP($A30,'Return Data'!$B$7:$R$2292,7,0)</f>
        <v>3.4611999999999998</v>
      </c>
      <c r="I30" s="66">
        <f t="shared" si="2"/>
        <v>11</v>
      </c>
      <c r="J30" s="65">
        <f>VLOOKUP($A30,'Return Data'!$B$7:$R$2292,8,0)</f>
        <v>3.5834999999999999</v>
      </c>
      <c r="K30" s="66">
        <f t="shared" si="3"/>
        <v>26</v>
      </c>
      <c r="L30" s="65">
        <f>VLOOKUP($A30,'Return Data'!$B$7:$R$2292,9,0)</f>
        <v>3.6585999999999999</v>
      </c>
      <c r="M30" s="66">
        <f t="shared" si="4"/>
        <v>13</v>
      </c>
      <c r="N30" s="65">
        <f>VLOOKUP($A30,'Return Data'!$B$7:$R$2292,10,0)</f>
        <v>3.6036999999999999</v>
      </c>
      <c r="O30" s="66">
        <f t="shared" si="5"/>
        <v>4</v>
      </c>
      <c r="P30" s="65">
        <f>VLOOKUP($A30,'Return Data'!$B$7:$R$2292,11,0)</f>
        <v>3.4653</v>
      </c>
      <c r="Q30" s="66">
        <f t="shared" si="6"/>
        <v>7</v>
      </c>
      <c r="R30" s="65">
        <f>VLOOKUP($A30,'Return Data'!$B$7:$R$2292,12,0)</f>
        <v>3.4908000000000001</v>
      </c>
      <c r="S30" s="66">
        <f t="shared" si="7"/>
        <v>6</v>
      </c>
      <c r="T30" s="65">
        <f>VLOOKUP($A30,'Return Data'!$B$7:$R$2292,13,0)</f>
        <v>3.4805000000000001</v>
      </c>
      <c r="U30" s="66">
        <f t="shared" si="8"/>
        <v>6</v>
      </c>
      <c r="V30" s="65">
        <f>VLOOKUP($A30,'Return Data'!$B$7:$R$2292,17,0)</f>
        <v>3.7648000000000001</v>
      </c>
      <c r="W30" s="66">
        <f t="shared" si="9"/>
        <v>4</v>
      </c>
      <c r="X30" s="65">
        <f>VLOOKUP($A30,'Return Data'!$B$7:$R$2292,14,0)</f>
        <v>4.6768000000000001</v>
      </c>
      <c r="Y30" s="66">
        <f>RANK(X30,X$8:X$44,0)</f>
        <v>5</v>
      </c>
      <c r="Z30" s="65">
        <f>VLOOKUP($A30,'Return Data'!$B$7:$R$2292,16,0)</f>
        <v>5.8560999999999996</v>
      </c>
      <c r="AA30" s="67">
        <f t="shared" si="11"/>
        <v>32</v>
      </c>
    </row>
    <row r="31" spans="1:27" x14ac:dyDescent="0.3">
      <c r="A31" s="63" t="s">
        <v>146</v>
      </c>
      <c r="B31" s="64">
        <f>VLOOKUP($A31,'Return Data'!$B$7:$R$2292,3,0)</f>
        <v>44616</v>
      </c>
      <c r="C31" s="65">
        <f>VLOOKUP($A31,'Return Data'!$B$7:$R$2292,4,0)</f>
        <v>2238.9724000000001</v>
      </c>
      <c r="D31" s="65">
        <f>VLOOKUP($A31,'Return Data'!$B$7:$R$2292,5,0)</f>
        <v>3.2770000000000001</v>
      </c>
      <c r="E31" s="66">
        <f t="shared" si="0"/>
        <v>26</v>
      </c>
      <c r="F31" s="65">
        <f>VLOOKUP($A31,'Return Data'!$B$7:$R$2292,6,0)</f>
        <v>3.4152</v>
      </c>
      <c r="G31" s="66">
        <f t="shared" si="1"/>
        <v>24</v>
      </c>
      <c r="H31" s="65">
        <f>VLOOKUP($A31,'Return Data'!$B$7:$R$2292,7,0)</f>
        <v>3.3839999999999999</v>
      </c>
      <c r="I31" s="66">
        <f t="shared" si="2"/>
        <v>26</v>
      </c>
      <c r="J31" s="65">
        <f>VLOOKUP($A31,'Return Data'!$B$7:$R$2292,8,0)</f>
        <v>3.6469999999999998</v>
      </c>
      <c r="K31" s="66">
        <f t="shared" si="3"/>
        <v>19</v>
      </c>
      <c r="L31" s="65">
        <f>VLOOKUP($A31,'Return Data'!$B$7:$R$2292,9,0)</f>
        <v>3.6387</v>
      </c>
      <c r="M31" s="66">
        <f t="shared" si="4"/>
        <v>20</v>
      </c>
      <c r="N31" s="65">
        <f>VLOOKUP($A31,'Return Data'!$B$7:$R$2292,10,0)</f>
        <v>3.5243000000000002</v>
      </c>
      <c r="O31" s="66">
        <f t="shared" si="5"/>
        <v>22</v>
      </c>
      <c r="P31" s="65">
        <f>VLOOKUP($A31,'Return Data'!$B$7:$R$2292,11,0)</f>
        <v>3.4239000000000002</v>
      </c>
      <c r="Q31" s="66">
        <f t="shared" si="6"/>
        <v>23</v>
      </c>
      <c r="R31" s="65">
        <f>VLOOKUP($A31,'Return Data'!$B$7:$R$2292,12,0)</f>
        <v>3.4537</v>
      </c>
      <c r="S31" s="66">
        <f t="shared" si="7"/>
        <v>17</v>
      </c>
      <c r="T31" s="65">
        <f>VLOOKUP($A31,'Return Data'!$B$7:$R$2292,13,0)</f>
        <v>3.4445000000000001</v>
      </c>
      <c r="U31" s="66">
        <f t="shared" si="8"/>
        <v>10</v>
      </c>
      <c r="V31" s="65">
        <f>VLOOKUP($A31,'Return Data'!$B$7:$R$2292,17,0)</f>
        <v>3.7061000000000002</v>
      </c>
      <c r="W31" s="66">
        <f t="shared" si="9"/>
        <v>14</v>
      </c>
      <c r="X31" s="65">
        <f>VLOOKUP($A31,'Return Data'!$B$7:$R$2292,14,0)</f>
        <v>4.5819999999999999</v>
      </c>
      <c r="Y31" s="66">
        <f t="shared" ref="Y31:Y42" si="12">RANK(X31,X$8:X$44,0)</f>
        <v>16</v>
      </c>
      <c r="Z31" s="65">
        <f>VLOOKUP($A31,'Return Data'!$B$7:$R$2292,16,0)</f>
        <v>6.7408000000000001</v>
      </c>
      <c r="AA31" s="67">
        <f t="shared" si="11"/>
        <v>29</v>
      </c>
    </row>
    <row r="32" spans="1:27" x14ac:dyDescent="0.3">
      <c r="A32" s="63" t="s">
        <v>147</v>
      </c>
      <c r="B32" s="64">
        <f>VLOOKUP($A32,'Return Data'!$B$7:$R$2292,3,0)</f>
        <v>44616</v>
      </c>
      <c r="C32" s="65">
        <f>VLOOKUP($A32,'Return Data'!$B$7:$R$2292,4,0)</f>
        <v>11.3527</v>
      </c>
      <c r="D32" s="65">
        <f>VLOOKUP($A32,'Return Data'!$B$7:$R$2292,5,0)</f>
        <v>3.5369000000000002</v>
      </c>
      <c r="E32" s="66">
        <f t="shared" si="0"/>
        <v>9</v>
      </c>
      <c r="F32" s="65">
        <f>VLOOKUP($A32,'Return Data'!$B$7:$R$2292,6,0)</f>
        <v>3.4304000000000001</v>
      </c>
      <c r="G32" s="66">
        <f t="shared" si="1"/>
        <v>22</v>
      </c>
      <c r="H32" s="65">
        <f>VLOOKUP($A32,'Return Data'!$B$7:$R$2292,7,0)</f>
        <v>3.5390000000000001</v>
      </c>
      <c r="I32" s="66">
        <f t="shared" si="2"/>
        <v>4</v>
      </c>
      <c r="J32" s="65">
        <f>VLOOKUP($A32,'Return Data'!$B$7:$R$2292,8,0)</f>
        <v>3.5874999999999999</v>
      </c>
      <c r="K32" s="66">
        <f t="shared" si="3"/>
        <v>25</v>
      </c>
      <c r="L32" s="65">
        <f>VLOOKUP($A32,'Return Data'!$B$7:$R$2292,9,0)</f>
        <v>3.5472999999999999</v>
      </c>
      <c r="M32" s="66">
        <f t="shared" si="4"/>
        <v>32</v>
      </c>
      <c r="N32" s="65">
        <f>VLOOKUP($A32,'Return Data'!$B$7:$R$2292,10,0)</f>
        <v>3.3018000000000001</v>
      </c>
      <c r="O32" s="66">
        <f t="shared" si="5"/>
        <v>35</v>
      </c>
      <c r="P32" s="65">
        <f>VLOOKUP($A32,'Return Data'!$B$7:$R$2292,11,0)</f>
        <v>3.1941000000000002</v>
      </c>
      <c r="Q32" s="66">
        <f t="shared" si="6"/>
        <v>35</v>
      </c>
      <c r="R32" s="65">
        <f>VLOOKUP($A32,'Return Data'!$B$7:$R$2292,12,0)</f>
        <v>3.1985999999999999</v>
      </c>
      <c r="S32" s="66">
        <f t="shared" si="7"/>
        <v>35</v>
      </c>
      <c r="T32" s="65">
        <f>VLOOKUP($A32,'Return Data'!$B$7:$R$2292,13,0)</f>
        <v>3.1454</v>
      </c>
      <c r="U32" s="66">
        <f t="shared" si="8"/>
        <v>35</v>
      </c>
      <c r="V32" s="65">
        <f>VLOOKUP($A32,'Return Data'!$B$7:$R$2292,17,0)</f>
        <v>3.1978</v>
      </c>
      <c r="W32" s="66">
        <f t="shared" si="9"/>
        <v>34</v>
      </c>
      <c r="X32" s="65">
        <f>VLOOKUP($A32,'Return Data'!$B$7:$R$2292,14,0)</f>
        <v>3.9257</v>
      </c>
      <c r="Y32" s="66">
        <f t="shared" si="12"/>
        <v>36</v>
      </c>
      <c r="Z32" s="65">
        <f>VLOOKUP($A32,'Return Data'!$B$7:$R$2292,16,0)</f>
        <v>4.0621</v>
      </c>
      <c r="AA32" s="67">
        <f t="shared" si="11"/>
        <v>36</v>
      </c>
    </row>
    <row r="33" spans="1:27" x14ac:dyDescent="0.3">
      <c r="A33" s="63" t="s">
        <v>1965</v>
      </c>
      <c r="B33" s="64">
        <f>VLOOKUP($A33,'Return Data'!$B$7:$R$2292,3,0)</f>
        <v>44616</v>
      </c>
      <c r="C33" s="65">
        <f>VLOOKUP($A33,'Return Data'!$B$7:$R$2292,4,0)</f>
        <v>2322.7754</v>
      </c>
      <c r="D33" s="65">
        <f>VLOOKUP($A33,'Return Data'!$B$7:$R$2292,5,0)</f>
        <v>3.7010000000000001</v>
      </c>
      <c r="E33" s="66">
        <f t="shared" si="0"/>
        <v>3</v>
      </c>
      <c r="F33" s="65">
        <f>VLOOKUP($A33,'Return Data'!$B$7:$R$2292,6,0)</f>
        <v>4.1478000000000002</v>
      </c>
      <c r="G33" s="66">
        <f t="shared" si="1"/>
        <v>1</v>
      </c>
      <c r="H33" s="65">
        <f>VLOOKUP($A33,'Return Data'!$B$7:$R$2292,7,0)</f>
        <v>4.2053000000000003</v>
      </c>
      <c r="I33" s="66">
        <f t="shared" si="2"/>
        <v>1</v>
      </c>
      <c r="J33" s="65">
        <f>VLOOKUP($A33,'Return Data'!$B$7:$R$2292,8,0)</f>
        <v>4.4626000000000001</v>
      </c>
      <c r="K33" s="66">
        <f t="shared" si="3"/>
        <v>1</v>
      </c>
      <c r="L33" s="65">
        <f>VLOOKUP($A33,'Return Data'!$B$7:$R$2292,9,0)</f>
        <v>4.3089000000000004</v>
      </c>
      <c r="M33" s="66">
        <f t="shared" si="4"/>
        <v>1</v>
      </c>
      <c r="N33" s="65">
        <f>VLOOKUP($A33,'Return Data'!$B$7:$R$2292,10,0)</f>
        <v>4.0640999999999998</v>
      </c>
      <c r="O33" s="66">
        <f t="shared" si="5"/>
        <v>2</v>
      </c>
      <c r="P33" s="65">
        <f>VLOOKUP($A33,'Return Data'!$B$7:$R$2292,11,0)</f>
        <v>3.9226999999999999</v>
      </c>
      <c r="Q33" s="66">
        <f t="shared" si="6"/>
        <v>2</v>
      </c>
      <c r="R33" s="65">
        <f>VLOOKUP($A33,'Return Data'!$B$7:$R$2292,12,0)</f>
        <v>3.7225000000000001</v>
      </c>
      <c r="S33" s="66">
        <f t="shared" si="7"/>
        <v>2</v>
      </c>
      <c r="T33" s="65">
        <f>VLOOKUP($A33,'Return Data'!$B$7:$R$2292,13,0)</f>
        <v>3.6116000000000001</v>
      </c>
      <c r="U33" s="66">
        <f t="shared" si="8"/>
        <v>2</v>
      </c>
      <c r="V33" s="65">
        <f>VLOOKUP($A33,'Return Data'!$B$7:$R$2292,17,0)</f>
        <v>3.5179</v>
      </c>
      <c r="W33" s="66">
        <f t="shared" si="9"/>
        <v>28</v>
      </c>
      <c r="X33" s="65">
        <f>VLOOKUP($A33,'Return Data'!$B$7:$R$2292,14,0)</f>
        <v>4.3167999999999997</v>
      </c>
      <c r="Y33" s="66">
        <f t="shared" si="12"/>
        <v>29</v>
      </c>
      <c r="Z33" s="65">
        <f>VLOOKUP($A33,'Return Data'!$B$7:$R$2292,16,0)</f>
        <v>6.9420999999999999</v>
      </c>
      <c r="AA33" s="67">
        <f t="shared" si="11"/>
        <v>12</v>
      </c>
    </row>
    <row r="34" spans="1:27" x14ac:dyDescent="0.3">
      <c r="A34" s="63" t="s">
        <v>148</v>
      </c>
      <c r="B34" s="64">
        <f>VLOOKUP($A34,'Return Data'!$B$7:$R$2292,3,0)</f>
        <v>44616</v>
      </c>
      <c r="C34" s="65">
        <f>VLOOKUP($A34,'Return Data'!$B$7:$R$2292,4,0)</f>
        <v>5189.0918000000001</v>
      </c>
      <c r="D34" s="65">
        <f>VLOOKUP($A34,'Return Data'!$B$7:$R$2292,5,0)</f>
        <v>3.7290999999999999</v>
      </c>
      <c r="E34" s="66">
        <f t="shared" si="0"/>
        <v>2</v>
      </c>
      <c r="F34" s="65">
        <f>VLOOKUP($A34,'Return Data'!$B$7:$R$2292,6,0)</f>
        <v>3.4375</v>
      </c>
      <c r="G34" s="66">
        <f t="shared" si="1"/>
        <v>21</v>
      </c>
      <c r="H34" s="65">
        <f>VLOOKUP($A34,'Return Data'!$B$7:$R$2292,7,0)</f>
        <v>3.4329000000000001</v>
      </c>
      <c r="I34" s="66">
        <f t="shared" si="2"/>
        <v>17</v>
      </c>
      <c r="J34" s="65">
        <f>VLOOKUP($A34,'Return Data'!$B$7:$R$2292,8,0)</f>
        <v>3.7166999999999999</v>
      </c>
      <c r="K34" s="66">
        <f t="shared" si="3"/>
        <v>8</v>
      </c>
      <c r="L34" s="65">
        <f>VLOOKUP($A34,'Return Data'!$B$7:$R$2292,9,0)</f>
        <v>3.7223999999999999</v>
      </c>
      <c r="M34" s="66">
        <f t="shared" si="4"/>
        <v>5</v>
      </c>
      <c r="N34" s="65">
        <f>VLOOKUP($A34,'Return Data'!$B$7:$R$2292,10,0)</f>
        <v>3.5948000000000002</v>
      </c>
      <c r="O34" s="66">
        <f t="shared" si="5"/>
        <v>7</v>
      </c>
      <c r="P34" s="65">
        <f>VLOOKUP($A34,'Return Data'!$B$7:$R$2292,11,0)</f>
        <v>3.4630999999999998</v>
      </c>
      <c r="Q34" s="66">
        <f t="shared" si="6"/>
        <v>10</v>
      </c>
      <c r="R34" s="65">
        <f>VLOOKUP($A34,'Return Data'!$B$7:$R$2292,12,0)</f>
        <v>3.4741</v>
      </c>
      <c r="S34" s="66">
        <f t="shared" si="7"/>
        <v>10</v>
      </c>
      <c r="T34" s="65">
        <f>VLOOKUP($A34,'Return Data'!$B$7:$R$2292,13,0)</f>
        <v>3.4453</v>
      </c>
      <c r="U34" s="66">
        <f t="shared" si="8"/>
        <v>9</v>
      </c>
      <c r="V34" s="65">
        <f>VLOOKUP($A34,'Return Data'!$B$7:$R$2292,17,0)</f>
        <v>3.7387999999999999</v>
      </c>
      <c r="W34" s="66">
        <f t="shared" si="9"/>
        <v>10</v>
      </c>
      <c r="X34" s="65">
        <f>VLOOKUP($A34,'Return Data'!$B$7:$R$2292,14,0)</f>
        <v>4.6414</v>
      </c>
      <c r="Y34" s="66">
        <f t="shared" si="12"/>
        <v>7</v>
      </c>
      <c r="Z34" s="65">
        <f>VLOOKUP($A34,'Return Data'!$B$7:$R$2292,16,0)</f>
        <v>6.9802</v>
      </c>
      <c r="AA34" s="67">
        <f t="shared" si="11"/>
        <v>5</v>
      </c>
    </row>
    <row r="35" spans="1:27" x14ac:dyDescent="0.3">
      <c r="A35" s="63" t="s">
        <v>149</v>
      </c>
      <c r="B35" s="64">
        <f>VLOOKUP($A35,'Return Data'!$B$7:$R$2292,3,0)</f>
        <v>44616</v>
      </c>
      <c r="C35" s="65">
        <f>VLOOKUP($A35,'Return Data'!$B$7:$R$2292,4,0)</f>
        <v>1187.4260999999999</v>
      </c>
      <c r="D35" s="65">
        <f>VLOOKUP($A35,'Return Data'!$B$7:$R$2292,5,0)</f>
        <v>3.3231999999999999</v>
      </c>
      <c r="E35" s="66">
        <f t="shared" si="0"/>
        <v>24</v>
      </c>
      <c r="F35" s="65">
        <f>VLOOKUP($A35,'Return Data'!$B$7:$R$2292,6,0)</f>
        <v>3.5145</v>
      </c>
      <c r="G35" s="66">
        <f t="shared" si="1"/>
        <v>10</v>
      </c>
      <c r="H35" s="65">
        <f>VLOOKUP($A35,'Return Data'!$B$7:$R$2292,7,0)</f>
        <v>3.4203999999999999</v>
      </c>
      <c r="I35" s="66">
        <f t="shared" si="2"/>
        <v>18</v>
      </c>
      <c r="J35" s="65">
        <f>VLOOKUP($A35,'Return Data'!$B$7:$R$2292,8,0)</f>
        <v>3.5278999999999998</v>
      </c>
      <c r="K35" s="66">
        <f t="shared" si="3"/>
        <v>33</v>
      </c>
      <c r="L35" s="65">
        <f>VLOOKUP($A35,'Return Data'!$B$7:$R$2292,9,0)</f>
        <v>3.6303999999999998</v>
      </c>
      <c r="M35" s="66">
        <f t="shared" si="4"/>
        <v>22</v>
      </c>
      <c r="N35" s="65">
        <f>VLOOKUP($A35,'Return Data'!$B$7:$R$2292,10,0)</f>
        <v>3.4348000000000001</v>
      </c>
      <c r="O35" s="66">
        <f t="shared" si="5"/>
        <v>31</v>
      </c>
      <c r="P35" s="65">
        <f>VLOOKUP($A35,'Return Data'!$B$7:$R$2292,11,0)</f>
        <v>3.3119000000000001</v>
      </c>
      <c r="Q35" s="66">
        <f t="shared" si="6"/>
        <v>31</v>
      </c>
      <c r="R35" s="65">
        <f>VLOOKUP($A35,'Return Data'!$B$7:$R$2292,12,0)</f>
        <v>3.3231999999999999</v>
      </c>
      <c r="S35" s="66">
        <f t="shared" si="7"/>
        <v>31</v>
      </c>
      <c r="T35" s="65">
        <f>VLOOKUP($A35,'Return Data'!$B$7:$R$2292,13,0)</f>
        <v>3.2778</v>
      </c>
      <c r="U35" s="66">
        <f t="shared" si="8"/>
        <v>31</v>
      </c>
      <c r="V35" s="65">
        <f>VLOOKUP($A35,'Return Data'!$B$7:$R$2292,17,0)</f>
        <v>3.3628999999999998</v>
      </c>
      <c r="W35" s="66">
        <f t="shared" si="9"/>
        <v>31</v>
      </c>
      <c r="X35" s="65">
        <f>VLOOKUP($A35,'Return Data'!$B$7:$R$2292,14,0)</f>
        <v>4.1336000000000004</v>
      </c>
      <c r="Y35" s="66">
        <f t="shared" si="12"/>
        <v>34</v>
      </c>
      <c r="Z35" s="65">
        <f>VLOOKUP($A35,'Return Data'!$B$7:$R$2292,16,0)</f>
        <v>4.6313000000000004</v>
      </c>
      <c r="AA35" s="67">
        <f t="shared" si="11"/>
        <v>34</v>
      </c>
    </row>
    <row r="36" spans="1:27" x14ac:dyDescent="0.3">
      <c r="A36" s="63" t="s">
        <v>2034</v>
      </c>
      <c r="B36" s="64">
        <f>VLOOKUP($A36,'Return Data'!$B$7:$R$2292,3,0)</f>
        <v>44616</v>
      </c>
      <c r="C36" s="65">
        <f>VLOOKUP($A36,'Return Data'!$B$7:$R$2292,4,0)</f>
        <v>276.41359999999997</v>
      </c>
      <c r="D36" s="65">
        <f>VLOOKUP($A36,'Return Data'!$B$7:$R$2292,5,0)</f>
        <v>3.0506000000000002</v>
      </c>
      <c r="E36" s="66">
        <f t="shared" si="0"/>
        <v>32</v>
      </c>
      <c r="F36" s="65">
        <f>VLOOKUP($A36,'Return Data'!$B$7:$R$2292,6,0)</f>
        <v>3.3902000000000001</v>
      </c>
      <c r="G36" s="66">
        <f t="shared" si="1"/>
        <v>27</v>
      </c>
      <c r="H36" s="65">
        <f>VLOOKUP($A36,'Return Data'!$B$7:$R$2292,7,0)</f>
        <v>3.4165999999999999</v>
      </c>
      <c r="I36" s="66">
        <f t="shared" si="2"/>
        <v>20</v>
      </c>
      <c r="J36" s="65">
        <f>VLOOKUP($A36,'Return Data'!$B$7:$R$2292,8,0)</f>
        <v>3.8388</v>
      </c>
      <c r="K36" s="66">
        <f t="shared" si="3"/>
        <v>3</v>
      </c>
      <c r="L36" s="65">
        <f>VLOOKUP($A36,'Return Data'!$B$7:$R$2292,9,0)</f>
        <v>3.7132999999999998</v>
      </c>
      <c r="M36" s="66">
        <f t="shared" si="4"/>
        <v>6</v>
      </c>
      <c r="N36" s="65">
        <f>VLOOKUP($A36,'Return Data'!$B$7:$R$2292,10,0)</f>
        <v>3.5487000000000002</v>
      </c>
      <c r="O36" s="66">
        <f t="shared" si="5"/>
        <v>17</v>
      </c>
      <c r="P36" s="65">
        <f>VLOOKUP($A36,'Return Data'!$B$7:$R$2292,11,0)</f>
        <v>3.4456000000000002</v>
      </c>
      <c r="Q36" s="66">
        <f t="shared" si="6"/>
        <v>14</v>
      </c>
      <c r="R36" s="65">
        <f>VLOOKUP($A36,'Return Data'!$B$7:$R$2292,12,0)</f>
        <v>3.46</v>
      </c>
      <c r="S36" s="66">
        <f t="shared" si="7"/>
        <v>14</v>
      </c>
      <c r="T36" s="65">
        <f>VLOOKUP($A36,'Return Data'!$B$7:$R$2292,13,0)</f>
        <v>3.4430999999999998</v>
      </c>
      <c r="U36" s="66">
        <f t="shared" si="8"/>
        <v>12</v>
      </c>
      <c r="V36" s="65">
        <f>VLOOKUP($A36,'Return Data'!$B$7:$R$2292,17,0)</f>
        <v>3.7279</v>
      </c>
      <c r="W36" s="66">
        <f t="shared" si="9"/>
        <v>12</v>
      </c>
      <c r="X36" s="65">
        <f>VLOOKUP($A36,'Return Data'!$B$7:$R$2292,14,0)</f>
        <v>4.6394000000000002</v>
      </c>
      <c r="Y36" s="66">
        <f t="shared" si="12"/>
        <v>8</v>
      </c>
      <c r="Z36" s="65">
        <f>VLOOKUP($A36,'Return Data'!$B$7:$R$2292,16,0)</f>
        <v>6.9612999999999996</v>
      </c>
      <c r="AA36" s="67">
        <f t="shared" si="11"/>
        <v>9</v>
      </c>
    </row>
    <row r="37" spans="1:27" x14ac:dyDescent="0.3">
      <c r="A37" s="63" t="s">
        <v>152</v>
      </c>
      <c r="B37" s="64">
        <f>VLOOKUP($A37,'Return Data'!$B$7:$R$2292,3,0)</f>
        <v>44616</v>
      </c>
      <c r="C37" s="65">
        <f>VLOOKUP($A37,'Return Data'!$B$7:$R$2292,4,0)</f>
        <v>34.162300000000002</v>
      </c>
      <c r="D37" s="65">
        <f>VLOOKUP($A37,'Return Data'!$B$7:$R$2292,5,0)</f>
        <v>3.8468</v>
      </c>
      <c r="E37" s="66">
        <f t="shared" si="0"/>
        <v>1</v>
      </c>
      <c r="F37" s="65">
        <f>VLOOKUP($A37,'Return Data'!$B$7:$R$2292,6,0)</f>
        <v>3.7406999999999999</v>
      </c>
      <c r="G37" s="66">
        <f t="shared" si="1"/>
        <v>2</v>
      </c>
      <c r="H37" s="65">
        <f>VLOOKUP($A37,'Return Data'!$B$7:$R$2292,7,0)</f>
        <v>3.8492000000000002</v>
      </c>
      <c r="I37" s="66">
        <f t="shared" si="2"/>
        <v>2</v>
      </c>
      <c r="J37" s="65">
        <f>VLOOKUP($A37,'Return Data'!$B$7:$R$2292,8,0)</f>
        <v>4.1505999999999998</v>
      </c>
      <c r="K37" s="66">
        <f t="shared" si="3"/>
        <v>2</v>
      </c>
      <c r="L37" s="65">
        <f>VLOOKUP($A37,'Return Data'!$B$7:$R$2292,9,0)</f>
        <v>4.0983999999999998</v>
      </c>
      <c r="M37" s="66">
        <f t="shared" si="4"/>
        <v>2</v>
      </c>
      <c r="N37" s="65">
        <f>VLOOKUP($A37,'Return Data'!$B$7:$R$2292,10,0)</f>
        <v>4.2004000000000001</v>
      </c>
      <c r="O37" s="66">
        <f t="shared" si="5"/>
        <v>1</v>
      </c>
      <c r="P37" s="65">
        <f>VLOOKUP($A37,'Return Data'!$B$7:$R$2292,11,0)</f>
        <v>4.1158000000000001</v>
      </c>
      <c r="Q37" s="66">
        <f t="shared" si="6"/>
        <v>1</v>
      </c>
      <c r="R37" s="65">
        <f>VLOOKUP($A37,'Return Data'!$B$7:$R$2292,12,0)</f>
        <v>4.0627000000000004</v>
      </c>
      <c r="S37" s="66">
        <f t="shared" si="7"/>
        <v>1</v>
      </c>
      <c r="T37" s="65">
        <f>VLOOKUP($A37,'Return Data'!$B$7:$R$2292,13,0)</f>
        <v>4.2477</v>
      </c>
      <c r="U37" s="66">
        <f t="shared" si="8"/>
        <v>1</v>
      </c>
      <c r="V37" s="65">
        <f>VLOOKUP($A37,'Return Data'!$B$7:$R$2292,17,0)</f>
        <v>4.6249000000000002</v>
      </c>
      <c r="W37" s="66">
        <f t="shared" si="9"/>
        <v>1</v>
      </c>
      <c r="X37" s="65">
        <f>VLOOKUP($A37,'Return Data'!$B$7:$R$2292,14,0)</f>
        <v>5.4688999999999997</v>
      </c>
      <c r="Y37" s="66">
        <f t="shared" si="12"/>
        <v>1</v>
      </c>
      <c r="Z37" s="65">
        <f>VLOOKUP($A37,'Return Data'!$B$7:$R$2292,16,0)</f>
        <v>7.4435000000000002</v>
      </c>
      <c r="AA37" s="67">
        <f t="shared" si="11"/>
        <v>1</v>
      </c>
    </row>
    <row r="38" spans="1:27" x14ac:dyDescent="0.3">
      <c r="A38" s="63" t="s">
        <v>153</v>
      </c>
      <c r="B38" s="64">
        <f>VLOOKUP($A38,'Return Data'!$B$7:$R$2292,3,0)</f>
        <v>44616</v>
      </c>
      <c r="C38" s="65">
        <f>VLOOKUP($A38,'Return Data'!$B$7:$R$2292,4,0)</f>
        <v>28.608499999999999</v>
      </c>
      <c r="D38" s="65">
        <f>VLOOKUP($A38,'Return Data'!$B$7:$R$2292,5,0)</f>
        <v>2.5518999999999998</v>
      </c>
      <c r="E38" s="66">
        <f t="shared" si="0"/>
        <v>37</v>
      </c>
      <c r="F38" s="65">
        <f>VLOOKUP($A38,'Return Data'!$B$7:$R$2292,6,0)</f>
        <v>3.2330000000000001</v>
      </c>
      <c r="G38" s="66">
        <f t="shared" si="1"/>
        <v>34</v>
      </c>
      <c r="H38" s="65">
        <f>VLOOKUP($A38,'Return Data'!$B$7:$R$2292,7,0)</f>
        <v>3.2827999999999999</v>
      </c>
      <c r="I38" s="66">
        <f t="shared" si="2"/>
        <v>35</v>
      </c>
      <c r="J38" s="65">
        <f>VLOOKUP($A38,'Return Data'!$B$7:$R$2292,8,0)</f>
        <v>3.5042</v>
      </c>
      <c r="K38" s="66">
        <f t="shared" si="3"/>
        <v>34</v>
      </c>
      <c r="L38" s="65">
        <f>VLOOKUP($A38,'Return Data'!$B$7:$R$2292,9,0)</f>
        <v>3.5377000000000001</v>
      </c>
      <c r="M38" s="66">
        <f t="shared" si="4"/>
        <v>33</v>
      </c>
      <c r="N38" s="65">
        <f>VLOOKUP($A38,'Return Data'!$B$7:$R$2292,10,0)</f>
        <v>3.3875000000000002</v>
      </c>
      <c r="O38" s="66">
        <f t="shared" si="5"/>
        <v>32</v>
      </c>
      <c r="P38" s="65">
        <f>VLOOKUP($A38,'Return Data'!$B$7:$R$2292,11,0)</f>
        <v>3.2869000000000002</v>
      </c>
      <c r="Q38" s="66">
        <f t="shared" si="6"/>
        <v>32</v>
      </c>
      <c r="R38" s="65">
        <f>VLOOKUP($A38,'Return Data'!$B$7:$R$2292,12,0)</f>
        <v>3.3018999999999998</v>
      </c>
      <c r="S38" s="66">
        <f t="shared" si="7"/>
        <v>32</v>
      </c>
      <c r="T38" s="65">
        <f>VLOOKUP($A38,'Return Data'!$B$7:$R$2292,13,0)</f>
        <v>3.2551999999999999</v>
      </c>
      <c r="U38" s="66">
        <f t="shared" si="8"/>
        <v>32</v>
      </c>
      <c r="V38" s="65">
        <f>VLOOKUP($A38,'Return Data'!$B$7:$R$2292,17,0)</f>
        <v>3.3233999999999999</v>
      </c>
      <c r="W38" s="66">
        <f t="shared" si="9"/>
        <v>33</v>
      </c>
      <c r="X38" s="65">
        <f>VLOOKUP($A38,'Return Data'!$B$7:$R$2292,14,0)</f>
        <v>4.1510999999999996</v>
      </c>
      <c r="Y38" s="66">
        <f t="shared" si="12"/>
        <v>33</v>
      </c>
      <c r="Z38" s="65">
        <f>VLOOKUP($A38,'Return Data'!$B$7:$R$2292,16,0)</f>
        <v>6.8360000000000003</v>
      </c>
      <c r="AA38" s="67">
        <f t="shared" si="11"/>
        <v>27</v>
      </c>
    </row>
    <row r="39" spans="1:27" x14ac:dyDescent="0.3">
      <c r="A39" s="63" t="s">
        <v>156</v>
      </c>
      <c r="B39" s="64">
        <f>VLOOKUP($A39,'Return Data'!$B$7:$R$2292,3,0)</f>
        <v>44616</v>
      </c>
      <c r="C39" s="65">
        <f>VLOOKUP($A39,'Return Data'!$B$7:$R$2292,4,0)</f>
        <v>3321.2854000000002</v>
      </c>
      <c r="D39" s="65">
        <f>VLOOKUP($A39,'Return Data'!$B$7:$R$2292,5,0)</f>
        <v>3.1642000000000001</v>
      </c>
      <c r="E39" s="66">
        <f t="shared" si="0"/>
        <v>29</v>
      </c>
      <c r="F39" s="65">
        <f>VLOOKUP($A39,'Return Data'!$B$7:$R$2292,6,0)</f>
        <v>3.3330000000000002</v>
      </c>
      <c r="G39" s="66">
        <f t="shared" si="1"/>
        <v>31</v>
      </c>
      <c r="H39" s="65">
        <f>VLOOKUP($A39,'Return Data'!$B$7:$R$2292,7,0)</f>
        <v>3.3917000000000002</v>
      </c>
      <c r="I39" s="66">
        <f t="shared" si="2"/>
        <v>25</v>
      </c>
      <c r="J39" s="65">
        <f>VLOOKUP($A39,'Return Data'!$B$7:$R$2292,8,0)</f>
        <v>3.6518000000000002</v>
      </c>
      <c r="K39" s="66">
        <f t="shared" si="3"/>
        <v>18</v>
      </c>
      <c r="L39" s="65">
        <f>VLOOKUP($A39,'Return Data'!$B$7:$R$2292,9,0)</f>
        <v>3.6091000000000002</v>
      </c>
      <c r="M39" s="66">
        <f t="shared" si="4"/>
        <v>25</v>
      </c>
      <c r="N39" s="65">
        <f>VLOOKUP($A39,'Return Data'!$B$7:$R$2292,10,0)</f>
        <v>3.5190000000000001</v>
      </c>
      <c r="O39" s="66">
        <f t="shared" si="5"/>
        <v>23</v>
      </c>
      <c r="P39" s="65">
        <f>VLOOKUP($A39,'Return Data'!$B$7:$R$2292,11,0)</f>
        <v>3.4390000000000001</v>
      </c>
      <c r="Q39" s="66">
        <f t="shared" si="6"/>
        <v>21</v>
      </c>
      <c r="R39" s="65">
        <f>VLOOKUP($A39,'Return Data'!$B$7:$R$2292,12,0)</f>
        <v>3.4590999999999998</v>
      </c>
      <c r="S39" s="66">
        <f t="shared" si="7"/>
        <v>15</v>
      </c>
      <c r="T39" s="65">
        <f>VLOOKUP($A39,'Return Data'!$B$7:$R$2292,13,0)</f>
        <v>3.4236</v>
      </c>
      <c r="U39" s="66">
        <f t="shared" si="8"/>
        <v>17</v>
      </c>
      <c r="V39" s="65">
        <f>VLOOKUP($A39,'Return Data'!$B$7:$R$2292,17,0)</f>
        <v>3.6827000000000001</v>
      </c>
      <c r="W39" s="66">
        <f t="shared" si="9"/>
        <v>18</v>
      </c>
      <c r="X39" s="65">
        <f>VLOOKUP($A39,'Return Data'!$B$7:$R$2292,14,0)</f>
        <v>4.5382999999999996</v>
      </c>
      <c r="Y39" s="66">
        <f t="shared" si="12"/>
        <v>18</v>
      </c>
      <c r="Z39" s="65">
        <f>VLOOKUP($A39,'Return Data'!$B$7:$R$2292,16,0)</f>
        <v>6.8834999999999997</v>
      </c>
      <c r="AA39" s="67">
        <f t="shared" si="11"/>
        <v>24</v>
      </c>
    </row>
    <row r="40" spans="1:27" x14ac:dyDescent="0.3">
      <c r="A40" s="63" t="s">
        <v>2007</v>
      </c>
      <c r="B40" s="64">
        <f>VLOOKUP($A40,'Return Data'!$B$7:$R$2292,3,0)</f>
        <v>44616</v>
      </c>
      <c r="C40" s="65">
        <f>VLOOKUP($A40,'Return Data'!$B$7:$R$2292,4,0)</f>
        <v>2995.5220800000002</v>
      </c>
      <c r="D40" s="65">
        <f>VLOOKUP($A40,'Return Data'!$B$7:$R$2292,5,0)</f>
        <v>3.5291000000000001</v>
      </c>
      <c r="E40" s="66">
        <f t="shared" si="0"/>
        <v>11</v>
      </c>
      <c r="F40" s="65">
        <f>VLOOKUP($A40,'Return Data'!$B$7:$R$2292,6,0)</f>
        <v>3.5173999999999999</v>
      </c>
      <c r="G40" s="66">
        <f t="shared" si="1"/>
        <v>9</v>
      </c>
      <c r="H40" s="65">
        <f>VLOOKUP($A40,'Return Data'!$B$7:$R$2292,7,0)</f>
        <v>3.4820000000000002</v>
      </c>
      <c r="I40" s="66">
        <f t="shared" si="2"/>
        <v>9</v>
      </c>
      <c r="J40" s="65">
        <f>VLOOKUP($A40,'Return Data'!$B$7:$R$2292,8,0)</f>
        <v>3.7301000000000002</v>
      </c>
      <c r="K40" s="66">
        <f t="shared" si="3"/>
        <v>7</v>
      </c>
      <c r="L40" s="65">
        <f>VLOOKUP($A40,'Return Data'!$B$7:$R$2292,9,0)</f>
        <v>3.6520000000000001</v>
      </c>
      <c r="M40" s="66">
        <f t="shared" si="4"/>
        <v>15</v>
      </c>
      <c r="N40" s="65">
        <f>VLOOKUP($A40,'Return Data'!$B$7:$R$2292,10,0)</f>
        <v>3.46</v>
      </c>
      <c r="O40" s="66">
        <f t="shared" si="5"/>
        <v>29</v>
      </c>
      <c r="P40" s="65">
        <f>VLOOKUP($A40,'Return Data'!$B$7:$R$2292,11,0)</f>
        <v>3.3586</v>
      </c>
      <c r="Q40" s="66">
        <f t="shared" si="6"/>
        <v>29</v>
      </c>
      <c r="R40" s="65">
        <f>VLOOKUP($A40,'Return Data'!$B$7:$R$2292,12,0)</f>
        <v>3.3571</v>
      </c>
      <c r="S40" s="66">
        <f t="shared" si="7"/>
        <v>29</v>
      </c>
      <c r="T40" s="65">
        <f>VLOOKUP($A40,'Return Data'!$B$7:$R$2292,13,0)</f>
        <v>3.3328000000000002</v>
      </c>
      <c r="U40" s="66">
        <f t="shared" si="8"/>
        <v>29</v>
      </c>
      <c r="V40" s="65">
        <f>VLOOKUP($A40,'Return Data'!$B$7:$R$2292,17,0)</f>
        <v>3.4350000000000001</v>
      </c>
      <c r="W40" s="66">
        <f t="shared" si="9"/>
        <v>30</v>
      </c>
      <c r="X40" s="65">
        <f>VLOOKUP($A40,'Return Data'!$B$7:$R$2292,14,0)</f>
        <v>4.2576999999999998</v>
      </c>
      <c r="Y40" s="66">
        <f t="shared" si="12"/>
        <v>31</v>
      </c>
      <c r="Z40" s="65">
        <f>VLOOKUP($A40,'Return Data'!$B$7:$R$2292,16,0)</f>
        <v>5.8051000000000004</v>
      </c>
      <c r="AA40" s="67">
        <f t="shared" si="11"/>
        <v>33</v>
      </c>
    </row>
    <row r="41" spans="1:27" x14ac:dyDescent="0.3">
      <c r="A41" s="63" t="s">
        <v>158</v>
      </c>
      <c r="B41" s="64">
        <f>VLOOKUP($A41,'Return Data'!$B$7:$R$2292,3,0)</f>
        <v>44616</v>
      </c>
      <c r="C41" s="65">
        <f>VLOOKUP($A41,'Return Data'!$B$7:$R$2292,4,0)</f>
        <v>3348.1541000000002</v>
      </c>
      <c r="D41" s="65">
        <f>VLOOKUP($A41,'Return Data'!$B$7:$R$2292,5,0)</f>
        <v>3.5564</v>
      </c>
      <c r="E41" s="66">
        <f t="shared" si="0"/>
        <v>7</v>
      </c>
      <c r="F41" s="65">
        <f>VLOOKUP($A41,'Return Data'!$B$7:$R$2292,6,0)</f>
        <v>3.4796999999999998</v>
      </c>
      <c r="G41" s="66">
        <f t="shared" si="1"/>
        <v>14</v>
      </c>
      <c r="H41" s="65">
        <f>VLOOKUP($A41,'Return Data'!$B$7:$R$2292,7,0)</f>
        <v>3.3965000000000001</v>
      </c>
      <c r="I41" s="66">
        <f t="shared" si="2"/>
        <v>23</v>
      </c>
      <c r="J41" s="65">
        <f>VLOOKUP($A41,'Return Data'!$B$7:$R$2292,8,0)</f>
        <v>3.7776999999999998</v>
      </c>
      <c r="K41" s="66">
        <f t="shared" si="3"/>
        <v>6</v>
      </c>
      <c r="L41" s="65">
        <f>VLOOKUP($A41,'Return Data'!$B$7:$R$2292,9,0)</f>
        <v>3.7526000000000002</v>
      </c>
      <c r="M41" s="66">
        <f t="shared" si="4"/>
        <v>4</v>
      </c>
      <c r="N41" s="65">
        <f>VLOOKUP($A41,'Return Data'!$B$7:$R$2292,10,0)</f>
        <v>3.5903999999999998</v>
      </c>
      <c r="O41" s="66">
        <f t="shared" si="5"/>
        <v>10</v>
      </c>
      <c r="P41" s="65">
        <f>VLOOKUP($A41,'Return Data'!$B$7:$R$2292,11,0)</f>
        <v>3.4424000000000001</v>
      </c>
      <c r="Q41" s="66">
        <f t="shared" si="6"/>
        <v>16</v>
      </c>
      <c r="R41" s="65">
        <f>VLOOKUP($A41,'Return Data'!$B$7:$R$2292,12,0)</f>
        <v>3.4525000000000001</v>
      </c>
      <c r="S41" s="66">
        <f t="shared" si="7"/>
        <v>18</v>
      </c>
      <c r="T41" s="65">
        <f>VLOOKUP($A41,'Return Data'!$B$7:$R$2292,13,0)</f>
        <v>3.4188999999999998</v>
      </c>
      <c r="U41" s="66">
        <f t="shared" si="8"/>
        <v>20</v>
      </c>
      <c r="V41" s="65">
        <f>VLOOKUP($A41,'Return Data'!$B$7:$R$2292,17,0)</f>
        <v>3.7534000000000001</v>
      </c>
      <c r="W41" s="66">
        <f t="shared" si="9"/>
        <v>7</v>
      </c>
      <c r="X41" s="65">
        <f>VLOOKUP($A41,'Return Data'!$B$7:$R$2292,14,0)</f>
        <v>4.6178999999999997</v>
      </c>
      <c r="Y41" s="66">
        <f t="shared" si="12"/>
        <v>11</v>
      </c>
      <c r="Z41" s="65">
        <f>VLOOKUP($A41,'Return Data'!$B$7:$R$2292,16,0)</f>
        <v>6.9779999999999998</v>
      </c>
      <c r="AA41" s="67">
        <f t="shared" si="11"/>
        <v>6</v>
      </c>
    </row>
    <row r="42" spans="1:27" x14ac:dyDescent="0.3">
      <c r="A42" s="63" t="s">
        <v>160</v>
      </c>
      <c r="B42" s="64">
        <f>VLOOKUP($A42,'Return Data'!$B$7:$R$2292,3,0)</f>
        <v>44616</v>
      </c>
      <c r="C42" s="65">
        <f>VLOOKUP($A42,'Return Data'!$B$7:$R$2292,4,0)</f>
        <v>2043.5589</v>
      </c>
      <c r="D42" s="65">
        <f>VLOOKUP($A42,'Return Data'!$B$7:$R$2292,5,0)</f>
        <v>3.3653</v>
      </c>
      <c r="E42" s="66">
        <f t="shared" si="0"/>
        <v>21</v>
      </c>
      <c r="F42" s="65">
        <f>VLOOKUP($A42,'Return Data'!$B$7:$R$2292,6,0)</f>
        <v>3.3778999999999999</v>
      </c>
      <c r="G42" s="66">
        <f t="shared" si="1"/>
        <v>29</v>
      </c>
      <c r="H42" s="65">
        <f>VLOOKUP($A42,'Return Data'!$B$7:$R$2292,7,0)</f>
        <v>3.3628</v>
      </c>
      <c r="I42" s="66">
        <f t="shared" si="2"/>
        <v>28</v>
      </c>
      <c r="J42" s="65">
        <f>VLOOKUP($A42,'Return Data'!$B$7:$R$2292,8,0)</f>
        <v>3.5632999999999999</v>
      </c>
      <c r="K42" s="66">
        <f t="shared" si="3"/>
        <v>31</v>
      </c>
      <c r="L42" s="65">
        <f>VLOOKUP($A42,'Return Data'!$B$7:$R$2292,9,0)</f>
        <v>3.6089000000000002</v>
      </c>
      <c r="M42" s="66">
        <f t="shared" si="4"/>
        <v>26</v>
      </c>
      <c r="N42" s="65">
        <f>VLOOKUP($A42,'Return Data'!$B$7:$R$2292,10,0)</f>
        <v>3.5346000000000002</v>
      </c>
      <c r="O42" s="66">
        <f t="shared" si="5"/>
        <v>19</v>
      </c>
      <c r="P42" s="65">
        <f>VLOOKUP($A42,'Return Data'!$B$7:$R$2292,11,0)</f>
        <v>3.4397000000000002</v>
      </c>
      <c r="Q42" s="66">
        <f t="shared" si="6"/>
        <v>19</v>
      </c>
      <c r="R42" s="65">
        <f>VLOOKUP($A42,'Return Data'!$B$7:$R$2292,12,0)</f>
        <v>3.4504999999999999</v>
      </c>
      <c r="S42" s="66">
        <f t="shared" si="7"/>
        <v>20</v>
      </c>
      <c r="T42" s="65">
        <f>VLOOKUP($A42,'Return Data'!$B$7:$R$2292,13,0)</f>
        <v>3.4323000000000001</v>
      </c>
      <c r="U42" s="66">
        <f t="shared" si="8"/>
        <v>15</v>
      </c>
      <c r="V42" s="65">
        <f>VLOOKUP($A42,'Return Data'!$B$7:$R$2292,17,0)</f>
        <v>3.7627999999999999</v>
      </c>
      <c r="W42" s="66">
        <f t="shared" si="9"/>
        <v>6</v>
      </c>
      <c r="X42" s="65">
        <f>VLOOKUP($A42,'Return Data'!$B$7:$R$2292,14,0)</f>
        <v>4.58</v>
      </c>
      <c r="Y42" s="66">
        <f t="shared" si="12"/>
        <v>17</v>
      </c>
      <c r="Z42" s="65">
        <f>VLOOKUP($A42,'Return Data'!$B$7:$R$2292,16,0)</f>
        <v>6.4734999999999996</v>
      </c>
      <c r="AA42" s="67">
        <f t="shared" si="11"/>
        <v>30</v>
      </c>
    </row>
    <row r="43" spans="1:27" x14ac:dyDescent="0.3">
      <c r="A43" s="63" t="s">
        <v>161</v>
      </c>
      <c r="B43" s="64">
        <f>VLOOKUP($A43,'Return Data'!$B$7:$R$2292,3,0)</f>
        <v>44616</v>
      </c>
      <c r="C43" s="65">
        <f>VLOOKUP($A43,'Return Data'!$B$7:$R$2292,4,0)</f>
        <v>3475.4755</v>
      </c>
      <c r="D43" s="65">
        <f>VLOOKUP($A43,'Return Data'!$B$7:$R$2292,5,0)</f>
        <v>3.6331000000000002</v>
      </c>
      <c r="E43" s="66">
        <f t="shared" si="0"/>
        <v>5</v>
      </c>
      <c r="F43" s="65">
        <f>VLOOKUP($A43,'Return Data'!$B$7:$R$2292,6,0)</f>
        <v>3.4708999999999999</v>
      </c>
      <c r="G43" s="66">
        <f t="shared" si="1"/>
        <v>16</v>
      </c>
      <c r="H43" s="65">
        <f>VLOOKUP($A43,'Return Data'!$B$7:$R$2292,7,0)</f>
        <v>3.4948999999999999</v>
      </c>
      <c r="I43" s="66">
        <f t="shared" si="2"/>
        <v>5</v>
      </c>
      <c r="J43" s="65">
        <f>VLOOKUP($A43,'Return Data'!$B$7:$R$2292,8,0)</f>
        <v>3.6879</v>
      </c>
      <c r="K43" s="66">
        <f t="shared" si="3"/>
        <v>13</v>
      </c>
      <c r="L43" s="65">
        <f>VLOOKUP($A43,'Return Data'!$B$7:$R$2292,9,0)</f>
        <v>3.6591999999999998</v>
      </c>
      <c r="M43" s="66">
        <f t="shared" si="4"/>
        <v>12</v>
      </c>
      <c r="N43" s="65">
        <f>VLOOKUP($A43,'Return Data'!$B$7:$R$2292,10,0)</f>
        <v>3.5775000000000001</v>
      </c>
      <c r="O43" s="66">
        <f t="shared" si="5"/>
        <v>12</v>
      </c>
      <c r="P43" s="65">
        <f>VLOOKUP($A43,'Return Data'!$B$7:$R$2292,11,0)</f>
        <v>3.464</v>
      </c>
      <c r="Q43" s="66">
        <f t="shared" si="6"/>
        <v>9</v>
      </c>
      <c r="R43" s="65">
        <f>VLOOKUP($A43,'Return Data'!$B$7:$R$2292,12,0)</f>
        <v>3.4775999999999998</v>
      </c>
      <c r="S43" s="66">
        <f t="shared" si="7"/>
        <v>8</v>
      </c>
      <c r="T43" s="65">
        <f>VLOOKUP($A43,'Return Data'!$B$7:$R$2292,13,0)</f>
        <v>3.4388000000000001</v>
      </c>
      <c r="U43" s="66">
        <f t="shared" si="8"/>
        <v>14</v>
      </c>
      <c r="V43" s="65">
        <f>VLOOKUP($A43,'Return Data'!$B$7:$R$2292,17,0)</f>
        <v>3.7006000000000001</v>
      </c>
      <c r="W43" s="66">
        <f t="shared" si="9"/>
        <v>15</v>
      </c>
      <c r="X43" s="65">
        <f>VLOOKUP($A43,'Return Data'!$B$7:$R$2292,14,0)</f>
        <v>4.5826000000000002</v>
      </c>
      <c r="Y43" s="66">
        <f>RANK(X43,X$8:X$44,0)</f>
        <v>15</v>
      </c>
      <c r="Z43" s="65">
        <f>VLOOKUP($A43,'Return Data'!$B$7:$R$2292,16,0)</f>
        <v>6.9165999999999999</v>
      </c>
      <c r="AA43" s="67">
        <f t="shared" si="11"/>
        <v>17</v>
      </c>
    </row>
    <row r="44" spans="1:27" x14ac:dyDescent="0.3">
      <c r="A44" s="63" t="s">
        <v>2025</v>
      </c>
      <c r="B44" s="64">
        <f>VLOOKUP($A44,'Return Data'!$B$7:$R$2292,3,0)</f>
        <v>44616</v>
      </c>
      <c r="C44" s="65">
        <f>VLOOKUP($A44,'Return Data'!$B$7:$R$2292,4,0)</f>
        <v>1142.4526000000001</v>
      </c>
      <c r="D44" s="65">
        <f>VLOOKUP($A44,'Return Data'!$B$7:$R$2292,5,0)</f>
        <v>2.9394999999999998</v>
      </c>
      <c r="E44" s="66">
        <f t="shared" si="0"/>
        <v>34</v>
      </c>
      <c r="F44" s="65">
        <f>VLOOKUP($A44,'Return Data'!$B$7:$R$2292,6,0)</f>
        <v>2.9315000000000002</v>
      </c>
      <c r="G44" s="66">
        <f t="shared" si="1"/>
        <v>37</v>
      </c>
      <c r="H44" s="65">
        <f>VLOOKUP($A44,'Return Data'!$B$7:$R$2292,7,0)</f>
        <v>2.9990000000000001</v>
      </c>
      <c r="I44" s="66">
        <f t="shared" si="2"/>
        <v>37</v>
      </c>
      <c r="J44" s="65">
        <f>VLOOKUP($A44,'Return Data'!$B$7:$R$2292,8,0)</f>
        <v>3.1208</v>
      </c>
      <c r="K44" s="66">
        <f t="shared" si="3"/>
        <v>37</v>
      </c>
      <c r="L44" s="65">
        <f>VLOOKUP($A44,'Return Data'!$B$7:$R$2292,9,0)</f>
        <v>3.1073</v>
      </c>
      <c r="M44" s="66">
        <f t="shared" si="4"/>
        <v>37</v>
      </c>
      <c r="N44" s="65">
        <f>VLOOKUP($A44,'Return Data'!$B$7:$R$2292,10,0)</f>
        <v>3.0975000000000001</v>
      </c>
      <c r="O44" s="66">
        <f t="shared" si="5"/>
        <v>37</v>
      </c>
      <c r="P44" s="65">
        <f>VLOOKUP($A44,'Return Data'!$B$7:$R$2292,11,0)</f>
        <v>3.0341</v>
      </c>
      <c r="Q44" s="66">
        <f t="shared" si="6"/>
        <v>37</v>
      </c>
      <c r="R44" s="65">
        <f>VLOOKUP($A44,'Return Data'!$B$7:$R$2292,12,0)</f>
        <v>3.01</v>
      </c>
      <c r="S44" s="66">
        <f t="shared" si="7"/>
        <v>37</v>
      </c>
      <c r="T44" s="65">
        <f>VLOOKUP($A44,'Return Data'!$B$7:$R$2292,13,0)</f>
        <v>3.0225</v>
      </c>
      <c r="U44" s="66">
        <f t="shared" si="8"/>
        <v>37</v>
      </c>
      <c r="V44" s="65">
        <f>VLOOKUP($A44,'Return Data'!$B$7:$R$2292,17,0)</f>
        <v>3.1859999999999999</v>
      </c>
      <c r="W44" s="66">
        <f t="shared" si="9"/>
        <v>35</v>
      </c>
      <c r="X44" s="65">
        <f>VLOOKUP($A44,'Return Data'!$B$7:$R$2292,14,0)</f>
        <v>4.2728000000000002</v>
      </c>
      <c r="Y44" s="66">
        <f t="shared" ref="Y44" si="13">RANK(X44,X$8:X$44,0)</f>
        <v>30</v>
      </c>
      <c r="Z44" s="65">
        <f>VLOOKUP($A44,'Return Data'!$B$7:$R$2292,16,0)</f>
        <v>4.3674999999999997</v>
      </c>
      <c r="AA44" s="67">
        <f t="shared" si="11"/>
        <v>35</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3.3576972972972969</v>
      </c>
      <c r="E46" s="74"/>
      <c r="F46" s="75">
        <f>AVERAGE(F8:F44)</f>
        <v>3.4459513513513511</v>
      </c>
      <c r="G46" s="74"/>
      <c r="H46" s="75">
        <f>AVERAGE(H8:H44)</f>
        <v>3.4316972972972968</v>
      </c>
      <c r="I46" s="74"/>
      <c r="J46" s="75">
        <f>AVERAGE(J8:J44)</f>
        <v>3.6578540540540554</v>
      </c>
      <c r="K46" s="74"/>
      <c r="L46" s="75">
        <f>AVERAGE(L8:L44)</f>
        <v>3.6454351351351351</v>
      </c>
      <c r="M46" s="74"/>
      <c r="N46" s="75">
        <f>AVERAGE(N8:N44)</f>
        <v>3.535532432432432</v>
      </c>
      <c r="O46" s="74"/>
      <c r="P46" s="75">
        <f>AVERAGE(P8:P44)</f>
        <v>3.4279108108108112</v>
      </c>
      <c r="Q46" s="74"/>
      <c r="R46" s="75">
        <f>AVERAGE(R8:R44)</f>
        <v>3.4285864864864877</v>
      </c>
      <c r="S46" s="74"/>
      <c r="T46" s="75">
        <f>AVERAGE(T8:T44)</f>
        <v>3.4034918918918913</v>
      </c>
      <c r="U46" s="74"/>
      <c r="V46" s="75">
        <f>AVERAGE(V8:V44)</f>
        <v>3.6199540540540531</v>
      </c>
      <c r="W46" s="74"/>
      <c r="X46" s="75">
        <f>AVERAGE(X8:X44)</f>
        <v>4.5079472222222225</v>
      </c>
      <c r="Y46" s="74"/>
      <c r="Z46" s="75">
        <f>AVERAGE(Z8:Z44)</f>
        <v>6.5479054054054053</v>
      </c>
      <c r="AA46" s="76"/>
    </row>
    <row r="47" spans="1:27" x14ac:dyDescent="0.3">
      <c r="A47" s="73" t="s">
        <v>28</v>
      </c>
      <c r="B47" s="74"/>
      <c r="C47" s="74"/>
      <c r="D47" s="75">
        <f>MIN(D8:D44)</f>
        <v>2.5518999999999998</v>
      </c>
      <c r="E47" s="74"/>
      <c r="F47" s="75">
        <f>MIN(F8:F44)</f>
        <v>2.9315000000000002</v>
      </c>
      <c r="G47" s="74"/>
      <c r="H47" s="75">
        <f>MIN(H8:H44)</f>
        <v>2.9990000000000001</v>
      </c>
      <c r="I47" s="74"/>
      <c r="J47" s="75">
        <f>MIN(J8:J44)</f>
        <v>3.1208</v>
      </c>
      <c r="K47" s="74"/>
      <c r="L47" s="75">
        <f>MIN(L8:L44)</f>
        <v>3.1073</v>
      </c>
      <c r="M47" s="74"/>
      <c r="N47" s="75">
        <f>MIN(N8:N44)</f>
        <v>3.0975000000000001</v>
      </c>
      <c r="O47" s="74"/>
      <c r="P47" s="75">
        <f>MIN(P8:P44)</f>
        <v>3.0341</v>
      </c>
      <c r="Q47" s="74"/>
      <c r="R47" s="75">
        <f>MIN(R8:R44)</f>
        <v>3.01</v>
      </c>
      <c r="S47" s="74"/>
      <c r="T47" s="75">
        <f>MIN(T8:T44)</f>
        <v>3.0225</v>
      </c>
      <c r="U47" s="74"/>
      <c r="V47" s="75">
        <f>MIN(V8:V44)</f>
        <v>3.1254</v>
      </c>
      <c r="W47" s="74"/>
      <c r="X47" s="75">
        <f>MIN(X8:X44)</f>
        <v>3.9257</v>
      </c>
      <c r="Y47" s="74"/>
      <c r="Z47" s="75">
        <f>MIN(Z8:Z44)</f>
        <v>3.7833000000000001</v>
      </c>
      <c r="AA47" s="76"/>
    </row>
    <row r="48" spans="1:27" ht="15" thickBot="1" x14ac:dyDescent="0.35">
      <c r="A48" s="77" t="s">
        <v>29</v>
      </c>
      <c r="B48" s="78"/>
      <c r="C48" s="78"/>
      <c r="D48" s="79">
        <f>MAX(D8:D44)</f>
        <v>3.8468</v>
      </c>
      <c r="E48" s="78"/>
      <c r="F48" s="79">
        <f>MAX(F8:F44)</f>
        <v>4.1478000000000002</v>
      </c>
      <c r="G48" s="78"/>
      <c r="H48" s="79">
        <f>MAX(H8:H44)</f>
        <v>4.2053000000000003</v>
      </c>
      <c r="I48" s="78"/>
      <c r="J48" s="79">
        <f>MAX(J8:J44)</f>
        <v>4.4626000000000001</v>
      </c>
      <c r="K48" s="78"/>
      <c r="L48" s="79">
        <f>MAX(L8:L44)</f>
        <v>4.3089000000000004</v>
      </c>
      <c r="M48" s="78"/>
      <c r="N48" s="79">
        <f>MAX(N8:N44)</f>
        <v>4.2004000000000001</v>
      </c>
      <c r="O48" s="78"/>
      <c r="P48" s="79">
        <f>MAX(P8:P44)</f>
        <v>4.1158000000000001</v>
      </c>
      <c r="Q48" s="78"/>
      <c r="R48" s="79">
        <f>MAX(R8:R44)</f>
        <v>4.0627000000000004</v>
      </c>
      <c r="S48" s="78"/>
      <c r="T48" s="79">
        <f>MAX(T8:T44)</f>
        <v>4.2477</v>
      </c>
      <c r="U48" s="78"/>
      <c r="V48" s="79">
        <f>MAX(V8:V44)</f>
        <v>4.6249000000000002</v>
      </c>
      <c r="W48" s="78"/>
      <c r="X48" s="79">
        <f>MAX(X8:X44)</f>
        <v>5.4688999999999997</v>
      </c>
      <c r="Y48" s="78"/>
      <c r="Z48" s="79">
        <f>MAX(Z8:Z44)</f>
        <v>7.4435000000000002</v>
      </c>
      <c r="AA48" s="80"/>
    </row>
    <row r="49" spans="1:1" x14ac:dyDescent="0.3">
      <c r="A49" s="112" t="s">
        <v>433</v>
      </c>
    </row>
    <row r="50" spans="1:1" x14ac:dyDescent="0.3">
      <c r="A50" s="14" t="s">
        <v>340</v>
      </c>
    </row>
  </sheetData>
  <sheetProtection algorithmName="SHA-512" hashValue="NdX9ejhib1EyVpB/2xeZ3xihqUDfJ/kjw2AxoHs5im802c0eELNc6NRHHisKr74TtPR2YghbObK0cwNt4u671w==" saltValue="AtoMH6qEFTiUjddZKnLsp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44616</v>
      </c>
      <c r="C8" s="65">
        <f>VLOOKUP($A8,'Return Data'!$B$7:$R$2292,4,0)</f>
        <v>339.2235</v>
      </c>
      <c r="D8" s="65">
        <f>VLOOKUP($A8,'Return Data'!$B$7:$R$2292,5,0)</f>
        <v>3.3142999999999998</v>
      </c>
      <c r="E8" s="66">
        <f t="shared" ref="E8:E43" si="0">RANK(D8,D$8:D$43,0)</f>
        <v>18</v>
      </c>
      <c r="F8" s="65">
        <f>VLOOKUP($A8,'Return Data'!$B$7:$R$2292,6,0)</f>
        <v>3.3723999999999998</v>
      </c>
      <c r="G8" s="66">
        <f t="shared" ref="G8:G43" si="1">RANK(F8,F$8:F$43,0)</f>
        <v>15</v>
      </c>
      <c r="H8" s="65">
        <f>VLOOKUP($A8,'Return Data'!$B$7:$R$2292,7,0)</f>
        <v>3.3331</v>
      </c>
      <c r="I8" s="66">
        <f t="shared" ref="I8:I43" si="2">RANK(H8,H$8:H$43,0)</f>
        <v>16</v>
      </c>
      <c r="J8" s="65">
        <f>VLOOKUP($A8,'Return Data'!$B$7:$R$2292,8,0)</f>
        <v>3.6827999999999999</v>
      </c>
      <c r="K8" s="66">
        <f t="shared" ref="K8:K43" si="3">RANK(J8,J$8:J$43,0)</f>
        <v>5</v>
      </c>
      <c r="L8" s="65">
        <f>VLOOKUP($A8,'Return Data'!$B$7:$R$2292,9,0)</f>
        <v>3.5516999999999999</v>
      </c>
      <c r="M8" s="66">
        <f t="shared" ref="M8:M43" si="4">RANK(L8,L$8:L$43,0)</f>
        <v>15</v>
      </c>
      <c r="N8" s="65">
        <f>VLOOKUP($A8,'Return Data'!$B$7:$R$2292,10,0)</f>
        <v>3.4746999999999999</v>
      </c>
      <c r="O8" s="66">
        <f t="shared" ref="O8:O43" si="5">RANK(N8,N$8:N$43,0)</f>
        <v>12</v>
      </c>
      <c r="P8" s="65">
        <f>VLOOKUP($A8,'Return Data'!$B$7:$R$2292,11,0)</f>
        <v>3.3475999999999999</v>
      </c>
      <c r="Q8" s="66">
        <f t="shared" ref="Q8:Q43" si="6">RANK(P8,P$8:P$43,0)</f>
        <v>12</v>
      </c>
      <c r="R8" s="65">
        <f>VLOOKUP($A8,'Return Data'!$B$7:$R$2292,12,0)</f>
        <v>3.3595999999999999</v>
      </c>
      <c r="S8" s="66">
        <f t="shared" ref="S8:S43" si="7">RANK(R8,R$8:R$43,0)</f>
        <v>11</v>
      </c>
      <c r="T8" s="65">
        <f>VLOOKUP($A8,'Return Data'!$B$7:$R$2292,13,0)</f>
        <v>3.3239000000000001</v>
      </c>
      <c r="U8" s="66">
        <f t="shared" ref="U8:U43" si="8">RANK(T8,T$8:T$43,0)</f>
        <v>15</v>
      </c>
      <c r="V8" s="65">
        <f>VLOOKUP($A8,'Return Data'!$B$7:$R$2292,17,0)</f>
        <v>3.6392000000000002</v>
      </c>
      <c r="W8" s="66">
        <f t="shared" ref="W8:W43" si="9">RANK(V8,V$8:V$43,0)</f>
        <v>6</v>
      </c>
      <c r="X8" s="65">
        <f>VLOOKUP($A8,'Return Data'!$B$7:$R$2292,14,0)</f>
        <v>4.5452000000000004</v>
      </c>
      <c r="Y8" s="66">
        <f t="shared" ref="Y8:Y23" si="10">RANK(X8,X$8:X$43,0)</f>
        <v>4</v>
      </c>
      <c r="Z8" s="65">
        <f>VLOOKUP($A8,'Return Data'!$B$7:$R$2292,16,0)</f>
        <v>7.0541999999999998</v>
      </c>
      <c r="AA8" s="67">
        <f t="shared" ref="AA8:AA43" si="11">RANK(Z8,Z$8:Z$43,0)</f>
        <v>12</v>
      </c>
    </row>
    <row r="9" spans="1:27" x14ac:dyDescent="0.3">
      <c r="A9" s="63" t="s">
        <v>228</v>
      </c>
      <c r="B9" s="64">
        <f>VLOOKUP($A9,'Return Data'!$B$7:$R$2292,3,0)</f>
        <v>44616</v>
      </c>
      <c r="C9" s="65">
        <f>VLOOKUP($A9,'Return Data'!$B$7:$R$2292,4,0)</f>
        <v>2341.6010999999999</v>
      </c>
      <c r="D9" s="65">
        <f>VLOOKUP($A9,'Return Data'!$B$7:$R$2292,5,0)</f>
        <v>3.4</v>
      </c>
      <c r="E9" s="66">
        <f t="shared" si="0"/>
        <v>14</v>
      </c>
      <c r="F9" s="65">
        <f>VLOOKUP($A9,'Return Data'!$B$7:$R$2292,6,0)</f>
        <v>3.3996</v>
      </c>
      <c r="G9" s="66">
        <f t="shared" si="1"/>
        <v>10</v>
      </c>
      <c r="H9" s="65">
        <f>VLOOKUP($A9,'Return Data'!$B$7:$R$2292,7,0)</f>
        <v>3.4184000000000001</v>
      </c>
      <c r="I9" s="66">
        <f t="shared" si="2"/>
        <v>4</v>
      </c>
      <c r="J9" s="65">
        <f>VLOOKUP($A9,'Return Data'!$B$7:$R$2292,8,0)</f>
        <v>3.6324999999999998</v>
      </c>
      <c r="K9" s="66">
        <f t="shared" si="3"/>
        <v>8</v>
      </c>
      <c r="L9" s="65">
        <f>VLOOKUP($A9,'Return Data'!$B$7:$R$2292,9,0)</f>
        <v>3.5762999999999998</v>
      </c>
      <c r="M9" s="66">
        <f t="shared" si="4"/>
        <v>11</v>
      </c>
      <c r="N9" s="65">
        <f>VLOOKUP($A9,'Return Data'!$B$7:$R$2292,10,0)</f>
        <v>3.4798</v>
      </c>
      <c r="O9" s="66">
        <f t="shared" si="5"/>
        <v>9</v>
      </c>
      <c r="P9" s="65">
        <f>VLOOKUP($A9,'Return Data'!$B$7:$R$2292,11,0)</f>
        <v>3.3681000000000001</v>
      </c>
      <c r="Q9" s="66">
        <f t="shared" si="6"/>
        <v>7</v>
      </c>
      <c r="R9" s="65">
        <f>VLOOKUP($A9,'Return Data'!$B$7:$R$2292,12,0)</f>
        <v>3.3860999999999999</v>
      </c>
      <c r="S9" s="66">
        <f t="shared" si="7"/>
        <v>6</v>
      </c>
      <c r="T9" s="65">
        <f>VLOOKUP($A9,'Return Data'!$B$7:$R$2292,13,0)</f>
        <v>3.3473999999999999</v>
      </c>
      <c r="U9" s="66">
        <f t="shared" si="8"/>
        <v>8</v>
      </c>
      <c r="V9" s="65">
        <f>VLOOKUP($A9,'Return Data'!$B$7:$R$2292,17,0)</f>
        <v>3.6419999999999999</v>
      </c>
      <c r="W9" s="66">
        <f t="shared" si="9"/>
        <v>5</v>
      </c>
      <c r="X9" s="65">
        <f>VLOOKUP($A9,'Return Data'!$B$7:$R$2292,14,0)</f>
        <v>4.5315000000000003</v>
      </c>
      <c r="Y9" s="66">
        <f t="shared" si="10"/>
        <v>5</v>
      </c>
      <c r="Z9" s="65">
        <f>VLOOKUP($A9,'Return Data'!$B$7:$R$2292,16,0)</f>
        <v>7.1105999999999998</v>
      </c>
      <c r="AA9" s="67">
        <f t="shared" si="11"/>
        <v>10</v>
      </c>
    </row>
    <row r="10" spans="1:27" x14ac:dyDescent="0.3">
      <c r="A10" s="63" t="s">
        <v>229</v>
      </c>
      <c r="B10" s="64">
        <f>VLOOKUP($A10,'Return Data'!$B$7:$R$2292,3,0)</f>
        <v>44616</v>
      </c>
      <c r="C10" s="65">
        <f>VLOOKUP($A10,'Return Data'!$B$7:$R$2292,4,0)</f>
        <v>2422.5230999999999</v>
      </c>
      <c r="D10" s="65">
        <f>VLOOKUP($A10,'Return Data'!$B$7:$R$2292,5,0)</f>
        <v>3.4175</v>
      </c>
      <c r="E10" s="66">
        <f t="shared" si="0"/>
        <v>13</v>
      </c>
      <c r="F10" s="65">
        <f>VLOOKUP($A10,'Return Data'!$B$7:$R$2292,6,0)</f>
        <v>3.3296999999999999</v>
      </c>
      <c r="G10" s="66">
        <f t="shared" si="1"/>
        <v>22</v>
      </c>
      <c r="H10" s="65">
        <f>VLOOKUP($A10,'Return Data'!$B$7:$R$2292,7,0)</f>
        <v>3.3845000000000001</v>
      </c>
      <c r="I10" s="66">
        <f t="shared" si="2"/>
        <v>7</v>
      </c>
      <c r="J10" s="65">
        <f>VLOOKUP($A10,'Return Data'!$B$7:$R$2292,8,0)</f>
        <v>3.5133000000000001</v>
      </c>
      <c r="K10" s="66">
        <f t="shared" si="3"/>
        <v>24</v>
      </c>
      <c r="L10" s="65">
        <f>VLOOKUP($A10,'Return Data'!$B$7:$R$2292,9,0)</f>
        <v>3.5716999999999999</v>
      </c>
      <c r="M10" s="66">
        <f t="shared" si="4"/>
        <v>12</v>
      </c>
      <c r="N10" s="65">
        <f>VLOOKUP($A10,'Return Data'!$B$7:$R$2292,10,0)</f>
        <v>3.4883999999999999</v>
      </c>
      <c r="O10" s="66">
        <f t="shared" si="5"/>
        <v>7</v>
      </c>
      <c r="P10" s="65">
        <f>VLOOKUP($A10,'Return Data'!$B$7:$R$2292,11,0)</f>
        <v>3.3832</v>
      </c>
      <c r="Q10" s="66">
        <f t="shared" si="6"/>
        <v>6</v>
      </c>
      <c r="R10" s="65">
        <f>VLOOKUP($A10,'Return Data'!$B$7:$R$2292,12,0)</f>
        <v>3.4</v>
      </c>
      <c r="S10" s="66">
        <f t="shared" si="7"/>
        <v>4</v>
      </c>
      <c r="T10" s="65">
        <f>VLOOKUP($A10,'Return Data'!$B$7:$R$2292,13,0)</f>
        <v>3.3895</v>
      </c>
      <c r="U10" s="66">
        <f t="shared" si="8"/>
        <v>4</v>
      </c>
      <c r="V10" s="65">
        <f>VLOOKUP($A10,'Return Data'!$B$7:$R$2292,17,0)</f>
        <v>3.5933999999999999</v>
      </c>
      <c r="W10" s="66">
        <f t="shared" si="9"/>
        <v>13</v>
      </c>
      <c r="X10" s="65">
        <f>VLOOKUP($A10,'Return Data'!$B$7:$R$2292,14,0)</f>
        <v>4.4878</v>
      </c>
      <c r="Y10" s="66">
        <f t="shared" si="10"/>
        <v>12</v>
      </c>
      <c r="Z10" s="65">
        <f>VLOOKUP($A10,'Return Data'!$B$7:$R$2292,16,0)</f>
        <v>7.0095999999999998</v>
      </c>
      <c r="AA10" s="67">
        <f t="shared" si="11"/>
        <v>15</v>
      </c>
    </row>
    <row r="11" spans="1:27" x14ac:dyDescent="0.3">
      <c r="A11" s="63" t="s">
        <v>230</v>
      </c>
      <c r="B11" s="64">
        <f>VLOOKUP($A11,'Return Data'!$B$7:$R$2292,3,0)</f>
        <v>44616</v>
      </c>
      <c r="C11" s="65">
        <f>VLOOKUP($A11,'Return Data'!$B$7:$R$2292,4,0)</f>
        <v>3236.7766999999999</v>
      </c>
      <c r="D11" s="65">
        <f>VLOOKUP($A11,'Return Data'!$B$7:$R$2292,5,0)</f>
        <v>3.3155999999999999</v>
      </c>
      <c r="E11" s="66">
        <f t="shared" si="0"/>
        <v>17</v>
      </c>
      <c r="F11" s="65">
        <f>VLOOKUP($A11,'Return Data'!$B$7:$R$2292,6,0)</f>
        <v>3.3929999999999998</v>
      </c>
      <c r="G11" s="66">
        <f t="shared" si="1"/>
        <v>12</v>
      </c>
      <c r="H11" s="65">
        <f>VLOOKUP($A11,'Return Data'!$B$7:$R$2292,7,0)</f>
        <v>3.3620999999999999</v>
      </c>
      <c r="I11" s="66">
        <f t="shared" si="2"/>
        <v>14</v>
      </c>
      <c r="J11" s="65">
        <f>VLOOKUP($A11,'Return Data'!$B$7:$R$2292,8,0)</f>
        <v>3.5427</v>
      </c>
      <c r="K11" s="66">
        <f t="shared" si="3"/>
        <v>19</v>
      </c>
      <c r="L11" s="65">
        <f>VLOOKUP($A11,'Return Data'!$B$7:$R$2292,9,0)</f>
        <v>3.5112000000000001</v>
      </c>
      <c r="M11" s="66">
        <f t="shared" si="4"/>
        <v>24</v>
      </c>
      <c r="N11" s="65">
        <f>VLOOKUP($A11,'Return Data'!$B$7:$R$2292,10,0)</f>
        <v>3.5093000000000001</v>
      </c>
      <c r="O11" s="66">
        <f t="shared" si="5"/>
        <v>5</v>
      </c>
      <c r="P11" s="65">
        <f>VLOOKUP($A11,'Return Data'!$B$7:$R$2292,11,0)</f>
        <v>3.3632</v>
      </c>
      <c r="Q11" s="66">
        <f t="shared" si="6"/>
        <v>8</v>
      </c>
      <c r="R11" s="65">
        <f>VLOOKUP($A11,'Return Data'!$B$7:$R$2292,12,0)</f>
        <v>3.3828</v>
      </c>
      <c r="S11" s="66">
        <f t="shared" si="7"/>
        <v>7</v>
      </c>
      <c r="T11" s="65">
        <f>VLOOKUP($A11,'Return Data'!$B$7:$R$2292,13,0)</f>
        <v>3.3616999999999999</v>
      </c>
      <c r="U11" s="66">
        <f t="shared" si="8"/>
        <v>7</v>
      </c>
      <c r="V11" s="65">
        <f>VLOOKUP($A11,'Return Data'!$B$7:$R$2292,17,0)</f>
        <v>3.5893000000000002</v>
      </c>
      <c r="W11" s="66">
        <f t="shared" si="9"/>
        <v>16</v>
      </c>
      <c r="X11" s="65">
        <f>VLOOKUP($A11,'Return Data'!$B$7:$R$2292,14,0)</f>
        <v>4.5088999999999997</v>
      </c>
      <c r="Y11" s="66">
        <f t="shared" si="10"/>
        <v>8</v>
      </c>
      <c r="Z11" s="65">
        <f>VLOOKUP($A11,'Return Data'!$B$7:$R$2292,16,0)</f>
        <v>6.9462000000000002</v>
      </c>
      <c r="AA11" s="67">
        <f t="shared" si="11"/>
        <v>17</v>
      </c>
    </row>
    <row r="12" spans="1:27" x14ac:dyDescent="0.3">
      <c r="A12" s="63" t="s">
        <v>231</v>
      </c>
      <c r="B12" s="64">
        <f>VLOOKUP($A12,'Return Data'!$B$7:$R$2292,3,0)</f>
        <v>44616</v>
      </c>
      <c r="C12" s="65">
        <f>VLOOKUP($A12,'Return Data'!$B$7:$R$2292,4,0)</f>
        <v>2419.7809000000002</v>
      </c>
      <c r="D12" s="65">
        <f>VLOOKUP($A12,'Return Data'!$B$7:$R$2292,5,0)</f>
        <v>3.6446999999999998</v>
      </c>
      <c r="E12" s="66">
        <f t="shared" si="0"/>
        <v>3</v>
      </c>
      <c r="F12" s="65">
        <f>VLOOKUP($A12,'Return Data'!$B$7:$R$2292,6,0)</f>
        <v>3.3344999999999998</v>
      </c>
      <c r="G12" s="66">
        <f t="shared" si="1"/>
        <v>21</v>
      </c>
      <c r="H12" s="65">
        <f>VLOOKUP($A12,'Return Data'!$B$7:$R$2292,7,0)</f>
        <v>3.2429000000000001</v>
      </c>
      <c r="I12" s="66">
        <f t="shared" si="2"/>
        <v>28</v>
      </c>
      <c r="J12" s="65">
        <f>VLOOKUP($A12,'Return Data'!$B$7:$R$2292,8,0)</f>
        <v>3.4775999999999998</v>
      </c>
      <c r="K12" s="66">
        <f t="shared" si="3"/>
        <v>26</v>
      </c>
      <c r="L12" s="65">
        <f>VLOOKUP($A12,'Return Data'!$B$7:$R$2292,9,0)</f>
        <v>3.6143999999999998</v>
      </c>
      <c r="M12" s="66">
        <f t="shared" si="4"/>
        <v>5</v>
      </c>
      <c r="N12" s="65">
        <f>VLOOKUP($A12,'Return Data'!$B$7:$R$2292,10,0)</f>
        <v>3.5234000000000001</v>
      </c>
      <c r="O12" s="66">
        <f t="shared" si="5"/>
        <v>4</v>
      </c>
      <c r="P12" s="65">
        <f>VLOOKUP($A12,'Return Data'!$B$7:$R$2292,11,0)</f>
        <v>3.4140999999999999</v>
      </c>
      <c r="Q12" s="66">
        <f t="shared" si="6"/>
        <v>4</v>
      </c>
      <c r="R12" s="65">
        <f>VLOOKUP($A12,'Return Data'!$B$7:$R$2292,12,0)</f>
        <v>3.3704999999999998</v>
      </c>
      <c r="S12" s="66">
        <f t="shared" si="7"/>
        <v>10</v>
      </c>
      <c r="T12" s="65">
        <f>VLOOKUP($A12,'Return Data'!$B$7:$R$2292,13,0)</f>
        <v>3.3359000000000001</v>
      </c>
      <c r="U12" s="66">
        <f t="shared" si="8"/>
        <v>12</v>
      </c>
      <c r="V12" s="65">
        <f>VLOOKUP($A12,'Return Data'!$B$7:$R$2292,17,0)</f>
        <v>3.5741000000000001</v>
      </c>
      <c r="W12" s="66">
        <f t="shared" si="9"/>
        <v>19</v>
      </c>
      <c r="X12" s="65">
        <f>VLOOKUP($A12,'Return Data'!$B$7:$R$2292,14,0)</f>
        <v>4.4055999999999997</v>
      </c>
      <c r="Y12" s="66">
        <f t="shared" si="10"/>
        <v>23</v>
      </c>
      <c r="Z12" s="65">
        <f>VLOOKUP($A12,'Return Data'!$B$7:$R$2292,16,0)</f>
        <v>6.7035999999999998</v>
      </c>
      <c r="AA12" s="67">
        <f t="shared" si="11"/>
        <v>26</v>
      </c>
    </row>
    <row r="13" spans="1:27" x14ac:dyDescent="0.3">
      <c r="A13" s="63" t="s">
        <v>232</v>
      </c>
      <c r="B13" s="64">
        <f>VLOOKUP($A13,'Return Data'!$B$7:$R$2292,3,0)</f>
        <v>44616</v>
      </c>
      <c r="C13" s="65">
        <f>VLOOKUP($A13,'Return Data'!$B$7:$R$2292,4,0)</f>
        <v>2532.4452999999999</v>
      </c>
      <c r="D13" s="65">
        <f>VLOOKUP($A13,'Return Data'!$B$7:$R$2292,5,0)</f>
        <v>3.3887999999999998</v>
      </c>
      <c r="E13" s="66">
        <f t="shared" si="0"/>
        <v>15</v>
      </c>
      <c r="F13" s="65">
        <f>VLOOKUP($A13,'Return Data'!$B$7:$R$2292,6,0)</f>
        <v>3.5259</v>
      </c>
      <c r="G13" s="66">
        <f t="shared" si="1"/>
        <v>4</v>
      </c>
      <c r="H13" s="65">
        <f>VLOOKUP($A13,'Return Data'!$B$7:$R$2292,7,0)</f>
        <v>3.3711000000000002</v>
      </c>
      <c r="I13" s="66">
        <f t="shared" si="2"/>
        <v>12</v>
      </c>
      <c r="J13" s="65">
        <f>VLOOKUP($A13,'Return Data'!$B$7:$R$2292,8,0)</f>
        <v>3.5379</v>
      </c>
      <c r="K13" s="66">
        <f t="shared" si="3"/>
        <v>20</v>
      </c>
      <c r="L13" s="65">
        <f>VLOOKUP($A13,'Return Data'!$B$7:$R$2292,9,0)</f>
        <v>3.5453000000000001</v>
      </c>
      <c r="M13" s="66">
        <f t="shared" si="4"/>
        <v>17</v>
      </c>
      <c r="N13" s="65">
        <f>VLOOKUP($A13,'Return Data'!$B$7:$R$2292,10,0)</f>
        <v>3.4022999999999999</v>
      </c>
      <c r="O13" s="66">
        <f t="shared" si="5"/>
        <v>25</v>
      </c>
      <c r="P13" s="65">
        <f>VLOOKUP($A13,'Return Data'!$B$7:$R$2292,11,0)</f>
        <v>3.3148</v>
      </c>
      <c r="Q13" s="66">
        <f t="shared" si="6"/>
        <v>23</v>
      </c>
      <c r="R13" s="65">
        <f>VLOOKUP($A13,'Return Data'!$B$7:$R$2292,12,0)</f>
        <v>3.3115000000000001</v>
      </c>
      <c r="S13" s="66">
        <f t="shared" si="7"/>
        <v>27</v>
      </c>
      <c r="T13" s="65">
        <f>VLOOKUP($A13,'Return Data'!$B$7:$R$2292,13,0)</f>
        <v>3.2892000000000001</v>
      </c>
      <c r="U13" s="66">
        <f t="shared" si="8"/>
        <v>25</v>
      </c>
      <c r="V13" s="65">
        <f>VLOOKUP($A13,'Return Data'!$B$7:$R$2292,17,0)</f>
        <v>3.3258000000000001</v>
      </c>
      <c r="W13" s="66">
        <f t="shared" si="9"/>
        <v>30</v>
      </c>
      <c r="X13" s="65">
        <f>VLOOKUP($A13,'Return Data'!$B$7:$R$2292,14,0)</f>
        <v>4.2233999999999998</v>
      </c>
      <c r="Y13" s="66">
        <f t="shared" si="10"/>
        <v>29</v>
      </c>
      <c r="Z13" s="65">
        <f>VLOOKUP($A13,'Return Data'!$B$7:$R$2292,16,0)</f>
        <v>7.0251999999999999</v>
      </c>
      <c r="AA13" s="67">
        <f t="shared" si="11"/>
        <v>14</v>
      </c>
    </row>
    <row r="14" spans="1:27" x14ac:dyDescent="0.3">
      <c r="A14" s="63" t="s">
        <v>233</v>
      </c>
      <c r="B14" s="64">
        <f>VLOOKUP($A14,'Return Data'!$B$7:$R$2292,3,0)</f>
        <v>44616</v>
      </c>
      <c r="C14" s="65">
        <f>VLOOKUP($A14,'Return Data'!$B$7:$R$2292,4,0)</f>
        <v>3007.3334</v>
      </c>
      <c r="D14" s="65">
        <f>VLOOKUP($A14,'Return Data'!$B$7:$R$2292,5,0)</f>
        <v>3.4666999999999999</v>
      </c>
      <c r="E14" s="66">
        <f t="shared" si="0"/>
        <v>9</v>
      </c>
      <c r="F14" s="65">
        <f>VLOOKUP($A14,'Return Data'!$B$7:$R$2292,6,0)</f>
        <v>3.5514999999999999</v>
      </c>
      <c r="G14" s="66">
        <f t="shared" si="1"/>
        <v>3</v>
      </c>
      <c r="H14" s="65">
        <f>VLOOKUP($A14,'Return Data'!$B$7:$R$2292,7,0)</f>
        <v>3.5057999999999998</v>
      </c>
      <c r="I14" s="66">
        <f t="shared" si="2"/>
        <v>3</v>
      </c>
      <c r="J14" s="65">
        <f>VLOOKUP($A14,'Return Data'!$B$7:$R$2292,8,0)</f>
        <v>3.6383999999999999</v>
      </c>
      <c r="K14" s="66">
        <f t="shared" si="3"/>
        <v>7</v>
      </c>
      <c r="L14" s="65">
        <f>VLOOKUP($A14,'Return Data'!$B$7:$R$2292,9,0)</f>
        <v>3.5764</v>
      </c>
      <c r="M14" s="66">
        <f t="shared" si="4"/>
        <v>10</v>
      </c>
      <c r="N14" s="65">
        <f>VLOOKUP($A14,'Return Data'!$B$7:$R$2292,10,0)</f>
        <v>3.4842</v>
      </c>
      <c r="O14" s="66">
        <f t="shared" si="5"/>
        <v>8</v>
      </c>
      <c r="P14" s="65">
        <f>VLOOKUP($A14,'Return Data'!$B$7:$R$2292,11,0)</f>
        <v>3.3490000000000002</v>
      </c>
      <c r="Q14" s="66">
        <f t="shared" si="6"/>
        <v>11</v>
      </c>
      <c r="R14" s="65">
        <f>VLOOKUP($A14,'Return Data'!$B$7:$R$2292,12,0)</f>
        <v>3.3433000000000002</v>
      </c>
      <c r="S14" s="66">
        <f t="shared" si="7"/>
        <v>19</v>
      </c>
      <c r="T14" s="65">
        <f>VLOOKUP($A14,'Return Data'!$B$7:$R$2292,13,0)</f>
        <v>3.3180999999999998</v>
      </c>
      <c r="U14" s="66">
        <f t="shared" si="8"/>
        <v>16</v>
      </c>
      <c r="V14" s="65">
        <f>VLOOKUP($A14,'Return Data'!$B$7:$R$2292,17,0)</f>
        <v>3.5798999999999999</v>
      </c>
      <c r="W14" s="66">
        <f t="shared" si="9"/>
        <v>18</v>
      </c>
      <c r="X14" s="65">
        <f>VLOOKUP($A14,'Return Data'!$B$7:$R$2292,14,0)</f>
        <v>4.4379999999999997</v>
      </c>
      <c r="Y14" s="66">
        <f t="shared" si="10"/>
        <v>20</v>
      </c>
      <c r="Z14" s="65">
        <f>VLOOKUP($A14,'Return Data'!$B$7:$R$2292,16,0)</f>
        <v>7.0023</v>
      </c>
      <c r="AA14" s="67">
        <f t="shared" si="11"/>
        <v>16</v>
      </c>
    </row>
    <row r="15" spans="1:27" x14ac:dyDescent="0.3">
      <c r="A15" s="63" t="s">
        <v>234</v>
      </c>
      <c r="B15" s="64">
        <f>VLOOKUP($A15,'Return Data'!$B$7:$R$2292,3,0)</f>
        <v>44616</v>
      </c>
      <c r="C15" s="65">
        <f>VLOOKUP($A15,'Return Data'!$B$7:$R$2292,4,0)</f>
        <v>2700.7274000000002</v>
      </c>
      <c r="D15" s="65">
        <f>VLOOKUP($A15,'Return Data'!$B$7:$R$2292,5,0)</f>
        <v>2.7991000000000001</v>
      </c>
      <c r="E15" s="66">
        <f t="shared" si="0"/>
        <v>34</v>
      </c>
      <c r="F15" s="65">
        <f>VLOOKUP($A15,'Return Data'!$B$7:$R$2292,6,0)</f>
        <v>3.0032999999999999</v>
      </c>
      <c r="G15" s="66">
        <f t="shared" si="1"/>
        <v>35</v>
      </c>
      <c r="H15" s="65">
        <f>VLOOKUP($A15,'Return Data'!$B$7:$R$2292,7,0)</f>
        <v>3.0520999999999998</v>
      </c>
      <c r="I15" s="66">
        <f t="shared" si="2"/>
        <v>35</v>
      </c>
      <c r="J15" s="65">
        <f>VLOOKUP($A15,'Return Data'!$B$7:$R$2292,8,0)</f>
        <v>3.4148999999999998</v>
      </c>
      <c r="K15" s="66">
        <f t="shared" si="3"/>
        <v>32</v>
      </c>
      <c r="L15" s="65">
        <f>VLOOKUP($A15,'Return Data'!$B$7:$R$2292,9,0)</f>
        <v>3.3534999999999999</v>
      </c>
      <c r="M15" s="66">
        <f t="shared" si="4"/>
        <v>34</v>
      </c>
      <c r="N15" s="65">
        <f>VLOOKUP($A15,'Return Data'!$B$7:$R$2292,10,0)</f>
        <v>3.2875000000000001</v>
      </c>
      <c r="O15" s="66">
        <f t="shared" si="5"/>
        <v>31</v>
      </c>
      <c r="P15" s="65">
        <f>VLOOKUP($A15,'Return Data'!$B$7:$R$2292,11,0)</f>
        <v>3.2094</v>
      </c>
      <c r="Q15" s="66">
        <f t="shared" si="6"/>
        <v>31</v>
      </c>
      <c r="R15" s="65">
        <f>VLOOKUP($A15,'Return Data'!$B$7:$R$2292,12,0)</f>
        <v>3.2606000000000002</v>
      </c>
      <c r="S15" s="66">
        <f t="shared" si="7"/>
        <v>29</v>
      </c>
      <c r="T15" s="65">
        <f>VLOOKUP($A15,'Return Data'!$B$7:$R$2292,13,0)</f>
        <v>3.2616000000000001</v>
      </c>
      <c r="U15" s="66">
        <f t="shared" si="8"/>
        <v>28</v>
      </c>
      <c r="V15" s="65">
        <f>VLOOKUP($A15,'Return Data'!$B$7:$R$2292,17,0)</f>
        <v>3.5409000000000002</v>
      </c>
      <c r="W15" s="66">
        <f t="shared" si="9"/>
        <v>22</v>
      </c>
      <c r="X15" s="65">
        <f>VLOOKUP($A15,'Return Data'!$B$7:$R$2292,14,0)</f>
        <v>4.4421999999999997</v>
      </c>
      <c r="Y15" s="66">
        <f t="shared" si="10"/>
        <v>18</v>
      </c>
      <c r="Z15" s="65">
        <f>VLOOKUP($A15,'Return Data'!$B$7:$R$2292,16,0)</f>
        <v>7.0263999999999998</v>
      </c>
      <c r="AA15" s="67">
        <f t="shared" si="11"/>
        <v>13</v>
      </c>
    </row>
    <row r="16" spans="1:27" x14ac:dyDescent="0.3">
      <c r="A16" s="63" t="s">
        <v>236</v>
      </c>
      <c r="B16" s="64">
        <f>VLOOKUP($A16,'Return Data'!$B$7:$R$2292,3,0)</f>
        <v>44616</v>
      </c>
      <c r="C16" s="65">
        <f>VLOOKUP($A16,'Return Data'!$B$7:$R$2292,4,0)</f>
        <v>4137.1940999999997</v>
      </c>
      <c r="D16" s="65">
        <f>VLOOKUP($A16,'Return Data'!$B$7:$R$2292,5,0)</f>
        <v>3.0316000000000001</v>
      </c>
      <c r="E16" s="66">
        <f t="shared" si="0"/>
        <v>29</v>
      </c>
      <c r="F16" s="65">
        <f>VLOOKUP($A16,'Return Data'!$B$7:$R$2292,6,0)</f>
        <v>3.3054999999999999</v>
      </c>
      <c r="G16" s="66">
        <f t="shared" si="1"/>
        <v>25</v>
      </c>
      <c r="H16" s="65">
        <f>VLOOKUP($A16,'Return Data'!$B$7:$R$2292,7,0)</f>
        <v>3.3115999999999999</v>
      </c>
      <c r="I16" s="66">
        <f t="shared" si="2"/>
        <v>18</v>
      </c>
      <c r="J16" s="65">
        <f>VLOOKUP($A16,'Return Data'!$B$7:$R$2292,8,0)</f>
        <v>3.5983000000000001</v>
      </c>
      <c r="K16" s="66">
        <f t="shared" si="3"/>
        <v>13</v>
      </c>
      <c r="L16" s="65">
        <f>VLOOKUP($A16,'Return Data'!$B$7:$R$2292,9,0)</f>
        <v>3.5377999999999998</v>
      </c>
      <c r="M16" s="66">
        <f t="shared" si="4"/>
        <v>21</v>
      </c>
      <c r="N16" s="65">
        <f>VLOOKUP($A16,'Return Data'!$B$7:$R$2292,10,0)</f>
        <v>3.4119000000000002</v>
      </c>
      <c r="O16" s="66">
        <f t="shared" si="5"/>
        <v>23</v>
      </c>
      <c r="P16" s="65">
        <f>VLOOKUP($A16,'Return Data'!$B$7:$R$2292,11,0)</f>
        <v>3.3092000000000001</v>
      </c>
      <c r="Q16" s="66">
        <f t="shared" si="6"/>
        <v>24</v>
      </c>
      <c r="R16" s="65">
        <f>VLOOKUP($A16,'Return Data'!$B$7:$R$2292,12,0)</f>
        <v>3.3308</v>
      </c>
      <c r="S16" s="66">
        <f t="shared" si="7"/>
        <v>23</v>
      </c>
      <c r="T16" s="65">
        <f>VLOOKUP($A16,'Return Data'!$B$7:$R$2292,13,0)</f>
        <v>3.2789999999999999</v>
      </c>
      <c r="U16" s="66">
        <f t="shared" si="8"/>
        <v>27</v>
      </c>
      <c r="V16" s="65">
        <f>VLOOKUP($A16,'Return Data'!$B$7:$R$2292,17,0)</f>
        <v>3.5291000000000001</v>
      </c>
      <c r="W16" s="66">
        <f t="shared" si="9"/>
        <v>23</v>
      </c>
      <c r="X16" s="65">
        <f>VLOOKUP($A16,'Return Data'!$B$7:$R$2292,14,0)</f>
        <v>4.4112</v>
      </c>
      <c r="Y16" s="66">
        <f t="shared" si="10"/>
        <v>22</v>
      </c>
      <c r="Z16" s="65">
        <f>VLOOKUP($A16,'Return Data'!$B$7:$R$2292,16,0)</f>
        <v>6.8707000000000003</v>
      </c>
      <c r="AA16" s="67">
        <f t="shared" si="11"/>
        <v>22</v>
      </c>
    </row>
    <row r="17" spans="1:27" x14ac:dyDescent="0.3">
      <c r="A17" s="63" t="s">
        <v>237</v>
      </c>
      <c r="B17" s="64">
        <f>VLOOKUP($A17,'Return Data'!$B$7:$R$2292,3,0)</f>
        <v>44616</v>
      </c>
      <c r="C17" s="65">
        <f>VLOOKUP($A17,'Return Data'!$B$7:$R$2292,4,0)</f>
        <v>2099.5931</v>
      </c>
      <c r="D17" s="65">
        <f>VLOOKUP($A17,'Return Data'!$B$7:$R$2292,5,0)</f>
        <v>3.3677000000000001</v>
      </c>
      <c r="E17" s="66">
        <f t="shared" si="0"/>
        <v>16</v>
      </c>
      <c r="F17" s="65">
        <f>VLOOKUP($A17,'Return Data'!$B$7:$R$2292,6,0)</f>
        <v>3.3090999999999999</v>
      </c>
      <c r="G17" s="66">
        <f t="shared" si="1"/>
        <v>24</v>
      </c>
      <c r="H17" s="65">
        <f>VLOOKUP($A17,'Return Data'!$B$7:$R$2292,7,0)</f>
        <v>3.2347000000000001</v>
      </c>
      <c r="I17" s="66">
        <f t="shared" si="2"/>
        <v>29</v>
      </c>
      <c r="J17" s="65">
        <f>VLOOKUP($A17,'Return Data'!$B$7:$R$2292,8,0)</f>
        <v>3.4786000000000001</v>
      </c>
      <c r="K17" s="66">
        <f t="shared" si="3"/>
        <v>25</v>
      </c>
      <c r="L17" s="65">
        <f>VLOOKUP($A17,'Return Data'!$B$7:$R$2292,9,0)</f>
        <v>3.5438999999999998</v>
      </c>
      <c r="M17" s="66">
        <f t="shared" si="4"/>
        <v>18</v>
      </c>
      <c r="N17" s="65">
        <f>VLOOKUP($A17,'Return Data'!$B$7:$R$2292,10,0)</f>
        <v>3.4569999999999999</v>
      </c>
      <c r="O17" s="66">
        <f t="shared" si="5"/>
        <v>14</v>
      </c>
      <c r="P17" s="65">
        <f>VLOOKUP($A17,'Return Data'!$B$7:$R$2292,11,0)</f>
        <v>3.3378999999999999</v>
      </c>
      <c r="Q17" s="66">
        <f t="shared" si="6"/>
        <v>15</v>
      </c>
      <c r="R17" s="65">
        <f>VLOOKUP($A17,'Return Data'!$B$7:$R$2292,12,0)</f>
        <v>3.3511000000000002</v>
      </c>
      <c r="S17" s="66">
        <f t="shared" si="7"/>
        <v>17</v>
      </c>
      <c r="T17" s="65">
        <f>VLOOKUP($A17,'Return Data'!$B$7:$R$2292,13,0)</f>
        <v>3.3132999999999999</v>
      </c>
      <c r="U17" s="66">
        <f t="shared" si="8"/>
        <v>18</v>
      </c>
      <c r="V17" s="65">
        <f>VLOOKUP($A17,'Return Data'!$B$7:$R$2292,17,0)</f>
        <v>3.4962</v>
      </c>
      <c r="W17" s="66">
        <f t="shared" si="9"/>
        <v>26</v>
      </c>
      <c r="X17" s="65">
        <f>VLOOKUP($A17,'Return Data'!$B$7:$R$2292,14,0)</f>
        <v>4.4381000000000004</v>
      </c>
      <c r="Y17" s="66">
        <f t="shared" si="10"/>
        <v>19</v>
      </c>
      <c r="Z17" s="65">
        <f>VLOOKUP($A17,'Return Data'!$B$7:$R$2292,16,0)</f>
        <v>4.2686000000000002</v>
      </c>
      <c r="AA17" s="67">
        <f t="shared" si="11"/>
        <v>34</v>
      </c>
    </row>
    <row r="18" spans="1:27" x14ac:dyDescent="0.3">
      <c r="A18" s="63" t="s">
        <v>238</v>
      </c>
      <c r="B18" s="64">
        <f>VLOOKUP($A18,'Return Data'!$B$7:$R$2292,3,0)</f>
        <v>44616</v>
      </c>
      <c r="C18" s="65">
        <f>VLOOKUP($A18,'Return Data'!$B$7:$R$2292,4,0)</f>
        <v>312.03809999999999</v>
      </c>
      <c r="D18" s="65">
        <f>VLOOKUP($A18,'Return Data'!$B$7:$R$2292,5,0)</f>
        <v>3.2052999999999998</v>
      </c>
      <c r="E18" s="66">
        <f t="shared" si="0"/>
        <v>24</v>
      </c>
      <c r="F18" s="65">
        <f>VLOOKUP($A18,'Return Data'!$B$7:$R$2292,6,0)</f>
        <v>3.3502000000000001</v>
      </c>
      <c r="G18" s="66">
        <f t="shared" si="1"/>
        <v>19</v>
      </c>
      <c r="H18" s="65">
        <f>VLOOKUP($A18,'Return Data'!$B$7:$R$2292,7,0)</f>
        <v>3.3041</v>
      </c>
      <c r="I18" s="66">
        <f t="shared" si="2"/>
        <v>20</v>
      </c>
      <c r="J18" s="65">
        <f>VLOOKUP($A18,'Return Data'!$B$7:$R$2292,8,0)</f>
        <v>3.5198</v>
      </c>
      <c r="K18" s="66">
        <f t="shared" si="3"/>
        <v>21</v>
      </c>
      <c r="L18" s="65">
        <f>VLOOKUP($A18,'Return Data'!$B$7:$R$2292,9,0)</f>
        <v>3.4954000000000001</v>
      </c>
      <c r="M18" s="66">
        <f t="shared" si="4"/>
        <v>27</v>
      </c>
      <c r="N18" s="65">
        <f>VLOOKUP($A18,'Return Data'!$B$7:$R$2292,10,0)</f>
        <v>3.3967999999999998</v>
      </c>
      <c r="O18" s="66">
        <f t="shared" si="5"/>
        <v>27</v>
      </c>
      <c r="P18" s="65">
        <f>VLOOKUP($A18,'Return Data'!$B$7:$R$2292,11,0)</f>
        <v>3.2934000000000001</v>
      </c>
      <c r="Q18" s="66">
        <f t="shared" si="6"/>
        <v>27</v>
      </c>
      <c r="R18" s="65">
        <f>VLOOKUP($A18,'Return Data'!$B$7:$R$2292,12,0)</f>
        <v>3.3159999999999998</v>
      </c>
      <c r="S18" s="66">
        <f t="shared" si="7"/>
        <v>26</v>
      </c>
      <c r="T18" s="65">
        <f>VLOOKUP($A18,'Return Data'!$B$7:$R$2292,13,0)</f>
        <v>3.2826</v>
      </c>
      <c r="U18" s="66">
        <f t="shared" si="8"/>
        <v>26</v>
      </c>
      <c r="V18" s="65">
        <f>VLOOKUP($A18,'Return Data'!$B$7:$R$2292,17,0)</f>
        <v>3.6164999999999998</v>
      </c>
      <c r="W18" s="66">
        <f t="shared" si="9"/>
        <v>9</v>
      </c>
      <c r="X18" s="65">
        <f>VLOOKUP($A18,'Return Data'!$B$7:$R$2292,14,0)</f>
        <v>4.4977</v>
      </c>
      <c r="Y18" s="66">
        <f t="shared" si="10"/>
        <v>9</v>
      </c>
      <c r="Z18" s="65">
        <f>VLOOKUP($A18,'Return Data'!$B$7:$R$2292,16,0)</f>
        <v>7.2389999999999999</v>
      </c>
      <c r="AA18" s="67">
        <f t="shared" si="11"/>
        <v>4</v>
      </c>
    </row>
    <row r="19" spans="1:27" x14ac:dyDescent="0.3">
      <c r="A19" s="63" t="s">
        <v>239</v>
      </c>
      <c r="B19" s="64">
        <f>VLOOKUP($A19,'Return Data'!$B$7:$R$2292,3,0)</f>
        <v>44616</v>
      </c>
      <c r="C19" s="65">
        <f>VLOOKUP($A19,'Return Data'!$B$7:$R$2292,4,0)</f>
        <v>2264.6577000000002</v>
      </c>
      <c r="D19" s="65">
        <f>VLOOKUP($A19,'Return Data'!$B$7:$R$2292,5,0)</f>
        <v>3.4832999999999998</v>
      </c>
      <c r="E19" s="66">
        <f t="shared" si="0"/>
        <v>8</v>
      </c>
      <c r="F19" s="65">
        <f>VLOOKUP($A19,'Return Data'!$B$7:$R$2292,6,0)</f>
        <v>3.4388000000000001</v>
      </c>
      <c r="G19" s="66">
        <f t="shared" si="1"/>
        <v>7</v>
      </c>
      <c r="H19" s="65">
        <f>VLOOKUP($A19,'Return Data'!$B$7:$R$2292,7,0)</f>
        <v>3.3774000000000002</v>
      </c>
      <c r="I19" s="66">
        <f t="shared" si="2"/>
        <v>10</v>
      </c>
      <c r="J19" s="65">
        <f>VLOOKUP($A19,'Return Data'!$B$7:$R$2292,8,0)</f>
        <v>3.7675000000000001</v>
      </c>
      <c r="K19" s="66">
        <f t="shared" si="3"/>
        <v>3</v>
      </c>
      <c r="L19" s="65">
        <f>VLOOKUP($A19,'Return Data'!$B$7:$R$2292,9,0)</f>
        <v>3.7366999999999999</v>
      </c>
      <c r="M19" s="66">
        <f t="shared" si="4"/>
        <v>3</v>
      </c>
      <c r="N19" s="65">
        <f>VLOOKUP($A19,'Return Data'!$B$7:$R$2292,10,0)</f>
        <v>3.5507</v>
      </c>
      <c r="O19" s="66">
        <f t="shared" si="5"/>
        <v>3</v>
      </c>
      <c r="P19" s="65">
        <f>VLOOKUP($A19,'Return Data'!$B$7:$R$2292,11,0)</f>
        <v>3.4358</v>
      </c>
      <c r="Q19" s="66">
        <f t="shared" si="6"/>
        <v>3</v>
      </c>
      <c r="R19" s="65">
        <f>VLOOKUP($A19,'Return Data'!$B$7:$R$2292,12,0)</f>
        <v>3.4661</v>
      </c>
      <c r="S19" s="66">
        <f t="shared" si="7"/>
        <v>3</v>
      </c>
      <c r="T19" s="65">
        <f>VLOOKUP($A19,'Return Data'!$B$7:$R$2292,13,0)</f>
        <v>3.4426000000000001</v>
      </c>
      <c r="U19" s="66">
        <f t="shared" si="8"/>
        <v>3</v>
      </c>
      <c r="V19" s="65">
        <f>VLOOKUP($A19,'Return Data'!$B$7:$R$2292,17,0)</f>
        <v>3.8163999999999998</v>
      </c>
      <c r="W19" s="66">
        <f t="shared" si="9"/>
        <v>2</v>
      </c>
      <c r="X19" s="65">
        <f>VLOOKUP($A19,'Return Data'!$B$7:$R$2292,14,0)</f>
        <v>4.6515000000000004</v>
      </c>
      <c r="Y19" s="66">
        <f t="shared" si="10"/>
        <v>2</v>
      </c>
      <c r="Z19" s="65">
        <f>VLOOKUP($A19,'Return Data'!$B$7:$R$2292,16,0)</f>
        <v>7.2760999999999996</v>
      </c>
      <c r="AA19" s="67">
        <f t="shared" si="11"/>
        <v>3</v>
      </c>
    </row>
    <row r="20" spans="1:27" x14ac:dyDescent="0.3">
      <c r="A20" s="63" t="s">
        <v>240</v>
      </c>
      <c r="B20" s="64">
        <f>VLOOKUP($A20,'Return Data'!$B$7:$R$2292,3,0)</f>
        <v>44616</v>
      </c>
      <c r="C20" s="65">
        <f>VLOOKUP($A20,'Return Data'!$B$7:$R$2292,4,0)</f>
        <v>2547.6822999999999</v>
      </c>
      <c r="D20" s="65">
        <f>VLOOKUP($A20,'Return Data'!$B$7:$R$2292,5,0)</f>
        <v>3.4416000000000002</v>
      </c>
      <c r="E20" s="66">
        <f t="shared" si="0"/>
        <v>11</v>
      </c>
      <c r="F20" s="65">
        <f>VLOOKUP($A20,'Return Data'!$B$7:$R$2292,6,0)</f>
        <v>3.4571000000000001</v>
      </c>
      <c r="G20" s="66">
        <f t="shared" si="1"/>
        <v>6</v>
      </c>
      <c r="H20" s="65">
        <f>VLOOKUP($A20,'Return Data'!$B$7:$R$2292,7,0)</f>
        <v>3.3795999999999999</v>
      </c>
      <c r="I20" s="66">
        <f t="shared" si="2"/>
        <v>9</v>
      </c>
      <c r="J20" s="65">
        <f>VLOOKUP($A20,'Return Data'!$B$7:$R$2292,8,0)</f>
        <v>3.6110000000000002</v>
      </c>
      <c r="K20" s="66">
        <f t="shared" si="3"/>
        <v>12</v>
      </c>
      <c r="L20" s="65">
        <f>VLOOKUP($A20,'Return Data'!$B$7:$R$2292,9,0)</f>
        <v>3.5688</v>
      </c>
      <c r="M20" s="66">
        <f t="shared" si="4"/>
        <v>13</v>
      </c>
      <c r="N20" s="65">
        <f>VLOOKUP($A20,'Return Data'!$B$7:$R$2292,10,0)</f>
        <v>3.4238</v>
      </c>
      <c r="O20" s="66">
        <f t="shared" si="5"/>
        <v>19</v>
      </c>
      <c r="P20" s="65">
        <f>VLOOKUP($A20,'Return Data'!$B$7:$R$2292,11,0)</f>
        <v>3.3304999999999998</v>
      </c>
      <c r="Q20" s="66">
        <f t="shared" si="6"/>
        <v>19</v>
      </c>
      <c r="R20" s="65">
        <f>VLOOKUP($A20,'Return Data'!$B$7:$R$2292,12,0)</f>
        <v>3.3452000000000002</v>
      </c>
      <c r="S20" s="66">
        <f t="shared" si="7"/>
        <v>18</v>
      </c>
      <c r="T20" s="65">
        <f>VLOOKUP($A20,'Return Data'!$B$7:$R$2292,13,0)</f>
        <v>3.3180000000000001</v>
      </c>
      <c r="U20" s="66">
        <f t="shared" si="8"/>
        <v>17</v>
      </c>
      <c r="V20" s="65">
        <f>VLOOKUP($A20,'Return Data'!$B$7:$R$2292,17,0)</f>
        <v>3.5181</v>
      </c>
      <c r="W20" s="66">
        <f t="shared" si="9"/>
        <v>24</v>
      </c>
      <c r="X20" s="65">
        <f>VLOOKUP($A20,'Return Data'!$B$7:$R$2292,14,0)</f>
        <v>4.3539000000000003</v>
      </c>
      <c r="Y20" s="66">
        <f t="shared" si="10"/>
        <v>26</v>
      </c>
      <c r="Z20" s="65">
        <f>VLOOKUP($A20,'Return Data'!$B$7:$R$2292,16,0)</f>
        <v>5.3597000000000001</v>
      </c>
      <c r="AA20" s="67">
        <f t="shared" si="11"/>
        <v>31</v>
      </c>
    </row>
    <row r="21" spans="1:27" x14ac:dyDescent="0.3">
      <c r="A21" s="63" t="s">
        <v>241</v>
      </c>
      <c r="B21" s="64">
        <f>VLOOKUP($A21,'Return Data'!$B$7:$R$2292,3,0)</f>
        <v>44616</v>
      </c>
      <c r="C21" s="65">
        <f>VLOOKUP($A21,'Return Data'!$B$7:$R$2292,4,0)</f>
        <v>1628.7787000000001</v>
      </c>
      <c r="D21" s="65">
        <f>VLOOKUP($A21,'Return Data'!$B$7:$R$2292,5,0)</f>
        <v>2.8797999999999999</v>
      </c>
      <c r="E21" s="66">
        <f t="shared" si="0"/>
        <v>32</v>
      </c>
      <c r="F21" s="65">
        <f>VLOOKUP($A21,'Return Data'!$B$7:$R$2292,6,0)</f>
        <v>3.1591</v>
      </c>
      <c r="G21" s="66">
        <f t="shared" si="1"/>
        <v>33</v>
      </c>
      <c r="H21" s="65">
        <f>VLOOKUP($A21,'Return Data'!$B$7:$R$2292,7,0)</f>
        <v>3.1934</v>
      </c>
      <c r="I21" s="66">
        <f t="shared" si="2"/>
        <v>32</v>
      </c>
      <c r="J21" s="65">
        <f>VLOOKUP($A21,'Return Data'!$B$7:$R$2292,8,0)</f>
        <v>3.5158</v>
      </c>
      <c r="K21" s="66">
        <f t="shared" si="3"/>
        <v>23</v>
      </c>
      <c r="L21" s="65">
        <f>VLOOKUP($A21,'Return Data'!$B$7:$R$2292,9,0)</f>
        <v>3.4371999999999998</v>
      </c>
      <c r="M21" s="66">
        <f t="shared" si="4"/>
        <v>31</v>
      </c>
      <c r="N21" s="65">
        <f>VLOOKUP($A21,'Return Data'!$B$7:$R$2292,10,0)</f>
        <v>3.3275000000000001</v>
      </c>
      <c r="O21" s="66">
        <f t="shared" si="5"/>
        <v>30</v>
      </c>
      <c r="P21" s="65">
        <f>VLOOKUP($A21,'Return Data'!$B$7:$R$2292,11,0)</f>
        <v>3.2275999999999998</v>
      </c>
      <c r="Q21" s="66">
        <f t="shared" si="6"/>
        <v>29</v>
      </c>
      <c r="R21" s="65">
        <f>VLOOKUP($A21,'Return Data'!$B$7:$R$2292,12,0)</f>
        <v>3.1573000000000002</v>
      </c>
      <c r="S21" s="66">
        <f t="shared" si="7"/>
        <v>32</v>
      </c>
      <c r="T21" s="65">
        <f>VLOOKUP($A21,'Return Data'!$B$7:$R$2292,13,0)</f>
        <v>3.0992000000000002</v>
      </c>
      <c r="U21" s="66">
        <f t="shared" si="8"/>
        <v>32</v>
      </c>
      <c r="V21" s="65">
        <f>VLOOKUP($A21,'Return Data'!$B$7:$R$2292,17,0)</f>
        <v>3.1059999999999999</v>
      </c>
      <c r="W21" s="66">
        <f t="shared" si="9"/>
        <v>33</v>
      </c>
      <c r="X21" s="65">
        <f>VLOOKUP($A21,'Return Data'!$B$7:$R$2292,14,0)</f>
        <v>3.9470999999999998</v>
      </c>
      <c r="Y21" s="66">
        <f t="shared" si="10"/>
        <v>34</v>
      </c>
      <c r="Z21" s="65">
        <f>VLOOKUP($A21,'Return Data'!$B$7:$R$2292,16,0)</f>
        <v>6.06</v>
      </c>
      <c r="AA21" s="67">
        <f t="shared" si="11"/>
        <v>29</v>
      </c>
    </row>
    <row r="22" spans="1:27" x14ac:dyDescent="0.3">
      <c r="A22" s="63" t="s">
        <v>1986</v>
      </c>
      <c r="B22" s="64">
        <f>VLOOKUP($A22,'Return Data'!$B$7:$R$2292,3,0)</f>
        <v>44616</v>
      </c>
      <c r="C22" s="65">
        <f>VLOOKUP($A22,'Return Data'!$B$7:$R$2292,4,0)</f>
        <v>2044.6962000000001</v>
      </c>
      <c r="D22" s="65">
        <f>VLOOKUP($A22,'Return Data'!$B$7:$R$2292,5,0)</f>
        <v>2.7063999999999999</v>
      </c>
      <c r="E22" s="66">
        <f t="shared" si="0"/>
        <v>35</v>
      </c>
      <c r="F22" s="65">
        <f>VLOOKUP($A22,'Return Data'!$B$7:$R$2292,6,0)</f>
        <v>3.0569000000000002</v>
      </c>
      <c r="G22" s="66">
        <f t="shared" si="1"/>
        <v>34</v>
      </c>
      <c r="H22" s="65">
        <f>VLOOKUP($A22,'Return Data'!$B$7:$R$2292,7,0)</f>
        <v>3.2282000000000002</v>
      </c>
      <c r="I22" s="66">
        <f t="shared" si="2"/>
        <v>30</v>
      </c>
      <c r="J22" s="65">
        <f>VLOOKUP($A22,'Return Data'!$B$7:$R$2292,8,0)</f>
        <v>3.2378999999999998</v>
      </c>
      <c r="K22" s="66">
        <f t="shared" si="3"/>
        <v>34</v>
      </c>
      <c r="L22" s="65">
        <f>VLOOKUP($A22,'Return Data'!$B$7:$R$2292,9,0)</f>
        <v>3.3774999999999999</v>
      </c>
      <c r="M22" s="66">
        <f t="shared" si="4"/>
        <v>33</v>
      </c>
      <c r="N22" s="65">
        <f>VLOOKUP($A22,'Return Data'!$B$7:$R$2292,10,0)</f>
        <v>3.2347000000000001</v>
      </c>
      <c r="O22" s="66">
        <f t="shared" si="5"/>
        <v>33</v>
      </c>
      <c r="P22" s="65">
        <f>VLOOKUP($A22,'Return Data'!$B$7:$R$2292,11,0)</f>
        <v>3.0998999999999999</v>
      </c>
      <c r="Q22" s="66">
        <f t="shared" si="6"/>
        <v>34</v>
      </c>
      <c r="R22" s="65">
        <f>VLOOKUP($A22,'Return Data'!$B$7:$R$2292,12,0)</f>
        <v>3.0735999999999999</v>
      </c>
      <c r="S22" s="66">
        <f t="shared" si="7"/>
        <v>34</v>
      </c>
      <c r="T22" s="65">
        <f>VLOOKUP($A22,'Return Data'!$B$7:$R$2292,13,0)</f>
        <v>3.0211000000000001</v>
      </c>
      <c r="U22" s="66">
        <f t="shared" si="8"/>
        <v>34</v>
      </c>
      <c r="V22" s="65">
        <f>VLOOKUP($A22,'Return Data'!$B$7:$R$2292,17,0)</f>
        <v>3.3447</v>
      </c>
      <c r="W22" s="66">
        <f t="shared" si="9"/>
        <v>29</v>
      </c>
      <c r="X22" s="65">
        <f>VLOOKUP($A22,'Return Data'!$B$7:$R$2292,14,0)</f>
        <v>4.3033000000000001</v>
      </c>
      <c r="Y22" s="66">
        <f t="shared" si="10"/>
        <v>27</v>
      </c>
      <c r="Z22" s="65">
        <f>VLOOKUP($A22,'Return Data'!$B$7:$R$2292,16,0)</f>
        <v>7.1604000000000001</v>
      </c>
      <c r="AA22" s="67">
        <f t="shared" si="11"/>
        <v>8</v>
      </c>
    </row>
    <row r="23" spans="1:27" x14ac:dyDescent="0.3">
      <c r="A23" s="63" t="s">
        <v>243</v>
      </c>
      <c r="B23" s="64">
        <f>VLOOKUP($A23,'Return Data'!$B$7:$R$2292,3,0)</f>
        <v>44616</v>
      </c>
      <c r="C23" s="65">
        <f>VLOOKUP($A23,'Return Data'!$B$7:$R$2292,4,0)</f>
        <v>2894.5983000000001</v>
      </c>
      <c r="D23" s="65">
        <f>VLOOKUP($A23,'Return Data'!$B$7:$R$2292,5,0)</f>
        <v>3.2875999999999999</v>
      </c>
      <c r="E23" s="66">
        <f t="shared" si="0"/>
        <v>19</v>
      </c>
      <c r="F23" s="65">
        <f>VLOOKUP($A23,'Return Data'!$B$7:$R$2292,6,0)</f>
        <v>3.3685999999999998</v>
      </c>
      <c r="G23" s="66">
        <f t="shared" si="1"/>
        <v>18</v>
      </c>
      <c r="H23" s="65">
        <f>VLOOKUP($A23,'Return Data'!$B$7:$R$2292,7,0)</f>
        <v>3.3820000000000001</v>
      </c>
      <c r="I23" s="66">
        <f t="shared" si="2"/>
        <v>8</v>
      </c>
      <c r="J23" s="65">
        <f>VLOOKUP($A23,'Return Data'!$B$7:$R$2292,8,0)</f>
        <v>3.6223000000000001</v>
      </c>
      <c r="K23" s="66">
        <f t="shared" si="3"/>
        <v>9</v>
      </c>
      <c r="L23" s="65">
        <f>VLOOKUP($A23,'Return Data'!$B$7:$R$2292,9,0)</f>
        <v>3.5836999999999999</v>
      </c>
      <c r="M23" s="66">
        <f t="shared" si="4"/>
        <v>7</v>
      </c>
      <c r="N23" s="65">
        <f>VLOOKUP($A23,'Return Data'!$B$7:$R$2292,10,0)</f>
        <v>3.4224999999999999</v>
      </c>
      <c r="O23" s="66">
        <f t="shared" si="5"/>
        <v>21</v>
      </c>
      <c r="P23" s="65">
        <f>VLOOKUP($A23,'Return Data'!$B$7:$R$2292,11,0)</f>
        <v>3.3357000000000001</v>
      </c>
      <c r="Q23" s="66">
        <f t="shared" si="6"/>
        <v>17</v>
      </c>
      <c r="R23" s="65">
        <f>VLOOKUP($A23,'Return Data'!$B$7:$R$2292,12,0)</f>
        <v>3.3542000000000001</v>
      </c>
      <c r="S23" s="66">
        <f t="shared" si="7"/>
        <v>15</v>
      </c>
      <c r="T23" s="65">
        <f>VLOOKUP($A23,'Return Data'!$B$7:$R$2292,13,0)</f>
        <v>3.3130999999999999</v>
      </c>
      <c r="U23" s="66">
        <f t="shared" si="8"/>
        <v>19</v>
      </c>
      <c r="V23" s="65">
        <f>VLOOKUP($A23,'Return Data'!$B$7:$R$2292,17,0)</f>
        <v>3.5415000000000001</v>
      </c>
      <c r="W23" s="66">
        <f t="shared" si="9"/>
        <v>20</v>
      </c>
      <c r="X23" s="65">
        <f>VLOOKUP($A23,'Return Data'!$B$7:$R$2292,14,0)</f>
        <v>4.3963999999999999</v>
      </c>
      <c r="Y23" s="66">
        <f t="shared" si="10"/>
        <v>25</v>
      </c>
      <c r="Z23" s="65">
        <f>VLOOKUP($A23,'Return Data'!$B$7:$R$2292,16,0)</f>
        <v>7.2023999999999999</v>
      </c>
      <c r="AA23" s="67">
        <f t="shared" si="11"/>
        <v>6</v>
      </c>
    </row>
    <row r="24" spans="1:27" x14ac:dyDescent="0.3">
      <c r="A24" s="63" t="s">
        <v>244</v>
      </c>
      <c r="B24" s="64">
        <f>VLOOKUP($A24,'Return Data'!$B$7:$R$2292,3,0)</f>
        <v>44616</v>
      </c>
      <c r="C24" s="65">
        <f>VLOOKUP($A24,'Return Data'!$B$7:$R$2292,4,0)</f>
        <v>1107.8688999999999</v>
      </c>
      <c r="D24" s="65">
        <f>VLOOKUP($A24,'Return Data'!$B$7:$R$2292,5,0)</f>
        <v>3.2850000000000001</v>
      </c>
      <c r="E24" s="66">
        <f t="shared" si="0"/>
        <v>20</v>
      </c>
      <c r="F24" s="65">
        <f>VLOOKUP($A24,'Return Data'!$B$7:$R$2292,6,0)</f>
        <v>3.2120000000000002</v>
      </c>
      <c r="G24" s="66">
        <f t="shared" si="1"/>
        <v>30</v>
      </c>
      <c r="H24" s="65">
        <f>VLOOKUP($A24,'Return Data'!$B$7:$R$2292,7,0)</f>
        <v>3.1335999999999999</v>
      </c>
      <c r="I24" s="66">
        <f t="shared" si="2"/>
        <v>34</v>
      </c>
      <c r="J24" s="65">
        <f>VLOOKUP($A24,'Return Data'!$B$7:$R$2292,8,0)</f>
        <v>3.2317999999999998</v>
      </c>
      <c r="K24" s="66">
        <f t="shared" si="3"/>
        <v>35</v>
      </c>
      <c r="L24" s="65">
        <f>VLOOKUP($A24,'Return Data'!$B$7:$R$2292,9,0)</f>
        <v>3.2886000000000002</v>
      </c>
      <c r="M24" s="66">
        <f t="shared" si="4"/>
        <v>35</v>
      </c>
      <c r="N24" s="65">
        <f>VLOOKUP($A24,'Return Data'!$B$7:$R$2292,10,0)</f>
        <v>3.2279</v>
      </c>
      <c r="O24" s="66">
        <f t="shared" si="5"/>
        <v>34</v>
      </c>
      <c r="P24" s="65">
        <f>VLOOKUP($A24,'Return Data'!$B$7:$R$2292,11,0)</f>
        <v>3.1381000000000001</v>
      </c>
      <c r="Q24" s="66">
        <f t="shared" si="6"/>
        <v>33</v>
      </c>
      <c r="R24" s="65">
        <f>VLOOKUP($A24,'Return Data'!$B$7:$R$2292,12,0)</f>
        <v>3.1158000000000001</v>
      </c>
      <c r="S24" s="66">
        <f t="shared" si="7"/>
        <v>33</v>
      </c>
      <c r="T24" s="65">
        <f>VLOOKUP($A24,'Return Data'!$B$7:$R$2292,13,0)</f>
        <v>3.0899000000000001</v>
      </c>
      <c r="U24" s="66">
        <f t="shared" si="8"/>
        <v>33</v>
      </c>
      <c r="V24" s="65">
        <f>VLOOKUP($A24,'Return Data'!$B$7:$R$2292,17,0)</f>
        <v>3.0106999999999999</v>
      </c>
      <c r="W24" s="66">
        <f t="shared" si="9"/>
        <v>36</v>
      </c>
      <c r="X24" s="65"/>
      <c r="Y24" s="66"/>
      <c r="Z24" s="65">
        <f>VLOOKUP($A24,'Return Data'!$B$7:$R$2292,16,0)</f>
        <v>3.6682999999999999</v>
      </c>
      <c r="AA24" s="67">
        <f t="shared" si="11"/>
        <v>36</v>
      </c>
    </row>
    <row r="25" spans="1:27" x14ac:dyDescent="0.3">
      <c r="A25" s="63" t="s">
        <v>245</v>
      </c>
      <c r="B25" s="64">
        <f>VLOOKUP($A25,'Return Data'!$B$7:$R$2292,3,0)</f>
        <v>44616</v>
      </c>
      <c r="C25" s="65">
        <f>VLOOKUP($A25,'Return Data'!$B$7:$R$2292,4,0)</f>
        <v>57.579799999999999</v>
      </c>
      <c r="D25" s="65">
        <f>VLOOKUP($A25,'Return Data'!$B$7:$R$2292,5,0)</f>
        <v>3.4868000000000001</v>
      </c>
      <c r="E25" s="66">
        <f t="shared" si="0"/>
        <v>7</v>
      </c>
      <c r="F25" s="65">
        <f>VLOOKUP($A25,'Return Data'!$B$7:$R$2292,6,0)</f>
        <v>3.5085999999999999</v>
      </c>
      <c r="G25" s="66">
        <f t="shared" si="1"/>
        <v>5</v>
      </c>
      <c r="H25" s="65">
        <f>VLOOKUP($A25,'Return Data'!$B$7:$R$2292,7,0)</f>
        <v>3.3891</v>
      </c>
      <c r="I25" s="66">
        <f t="shared" si="2"/>
        <v>6</v>
      </c>
      <c r="J25" s="65">
        <f>VLOOKUP($A25,'Return Data'!$B$7:$R$2292,8,0)</f>
        <v>3.5184000000000002</v>
      </c>
      <c r="K25" s="66">
        <f t="shared" si="3"/>
        <v>22</v>
      </c>
      <c r="L25" s="65">
        <f>VLOOKUP($A25,'Return Data'!$B$7:$R$2292,9,0)</f>
        <v>3.5811999999999999</v>
      </c>
      <c r="M25" s="66">
        <f t="shared" si="4"/>
        <v>9</v>
      </c>
      <c r="N25" s="65">
        <f>VLOOKUP($A25,'Return Data'!$B$7:$R$2292,10,0)</f>
        <v>3.4739</v>
      </c>
      <c r="O25" s="66">
        <f t="shared" si="5"/>
        <v>13</v>
      </c>
      <c r="P25" s="65">
        <f>VLOOKUP($A25,'Return Data'!$B$7:$R$2292,11,0)</f>
        <v>3.3855</v>
      </c>
      <c r="Q25" s="66">
        <f t="shared" si="6"/>
        <v>5</v>
      </c>
      <c r="R25" s="65">
        <f>VLOOKUP($A25,'Return Data'!$B$7:$R$2292,12,0)</f>
        <v>3.3902000000000001</v>
      </c>
      <c r="S25" s="66">
        <f t="shared" si="7"/>
        <v>5</v>
      </c>
      <c r="T25" s="65">
        <f>VLOOKUP($A25,'Return Data'!$B$7:$R$2292,13,0)</f>
        <v>3.3769</v>
      </c>
      <c r="U25" s="66">
        <f t="shared" si="8"/>
        <v>5</v>
      </c>
      <c r="V25" s="65">
        <f>VLOOKUP($A25,'Return Data'!$B$7:$R$2292,17,0)</f>
        <v>3.5127999999999999</v>
      </c>
      <c r="W25" s="66">
        <f t="shared" si="9"/>
        <v>25</v>
      </c>
      <c r="X25" s="65">
        <f>VLOOKUP($A25,'Return Data'!$B$7:$R$2292,14,0)</f>
        <v>4.4237000000000002</v>
      </c>
      <c r="Y25" s="66">
        <f t="shared" ref="Y25:Y43" si="12">RANK(X25,X$8:X$43,0)</f>
        <v>21</v>
      </c>
      <c r="Z25" s="65">
        <f>VLOOKUP($A25,'Return Data'!$B$7:$R$2292,16,0)</f>
        <v>7.5125000000000002</v>
      </c>
      <c r="AA25" s="67">
        <f t="shared" si="11"/>
        <v>2</v>
      </c>
    </row>
    <row r="26" spans="1:27" x14ac:dyDescent="0.3">
      <c r="A26" s="63" t="s">
        <v>246</v>
      </c>
      <c r="B26" s="64">
        <f>VLOOKUP($A26,'Return Data'!$B$7:$R$2292,3,0)</f>
        <v>44616</v>
      </c>
      <c r="C26" s="65">
        <f>VLOOKUP($A26,'Return Data'!$B$7:$R$2292,4,0)</f>
        <v>4264.1067000000003</v>
      </c>
      <c r="D26" s="65">
        <f>VLOOKUP($A26,'Return Data'!$B$7:$R$2292,5,0)</f>
        <v>3.0047000000000001</v>
      </c>
      <c r="E26" s="66">
        <f t="shared" si="0"/>
        <v>30</v>
      </c>
      <c r="F26" s="65">
        <f>VLOOKUP($A26,'Return Data'!$B$7:$R$2292,6,0)</f>
        <v>3.1979000000000002</v>
      </c>
      <c r="G26" s="66">
        <f t="shared" si="1"/>
        <v>31</v>
      </c>
      <c r="H26" s="65">
        <f>VLOOKUP($A26,'Return Data'!$B$7:$R$2292,7,0)</f>
        <v>3.1957</v>
      </c>
      <c r="I26" s="66">
        <f t="shared" si="2"/>
        <v>31</v>
      </c>
      <c r="J26" s="65">
        <f>VLOOKUP($A26,'Return Data'!$B$7:$R$2292,8,0)</f>
        <v>3.5447000000000002</v>
      </c>
      <c r="K26" s="66">
        <f t="shared" si="3"/>
        <v>18</v>
      </c>
      <c r="L26" s="65">
        <f>VLOOKUP($A26,'Return Data'!$B$7:$R$2292,9,0)</f>
        <v>3.4836999999999998</v>
      </c>
      <c r="M26" s="66">
        <f t="shared" si="4"/>
        <v>28</v>
      </c>
      <c r="N26" s="65">
        <f>VLOOKUP($A26,'Return Data'!$B$7:$R$2292,10,0)</f>
        <v>3.4024999999999999</v>
      </c>
      <c r="O26" s="66">
        <f t="shared" si="5"/>
        <v>24</v>
      </c>
      <c r="P26" s="65">
        <f>VLOOKUP($A26,'Return Data'!$B$7:$R$2292,11,0)</f>
        <v>3.3012999999999999</v>
      </c>
      <c r="Q26" s="66">
        <f t="shared" si="6"/>
        <v>26</v>
      </c>
      <c r="R26" s="65">
        <f>VLOOKUP($A26,'Return Data'!$B$7:$R$2292,12,0)</f>
        <v>3.3229000000000002</v>
      </c>
      <c r="S26" s="66">
        <f t="shared" si="7"/>
        <v>24</v>
      </c>
      <c r="T26" s="65">
        <f>VLOOKUP($A26,'Return Data'!$B$7:$R$2292,13,0)</f>
        <v>3.2982999999999998</v>
      </c>
      <c r="U26" s="66">
        <f t="shared" si="8"/>
        <v>23</v>
      </c>
      <c r="V26" s="65">
        <f>VLOOKUP($A26,'Return Data'!$B$7:$R$2292,17,0)</f>
        <v>3.5413000000000001</v>
      </c>
      <c r="W26" s="66">
        <f t="shared" si="9"/>
        <v>21</v>
      </c>
      <c r="X26" s="65">
        <f>VLOOKUP($A26,'Return Data'!$B$7:$R$2292,14,0)</f>
        <v>4.4050000000000002</v>
      </c>
      <c r="Y26" s="66">
        <f t="shared" si="12"/>
        <v>24</v>
      </c>
      <c r="Z26" s="65">
        <f>VLOOKUP($A26,'Return Data'!$B$7:$R$2292,16,0)</f>
        <v>6.9372999999999996</v>
      </c>
      <c r="AA26" s="67">
        <f t="shared" si="11"/>
        <v>18</v>
      </c>
    </row>
    <row r="27" spans="1:27" x14ac:dyDescent="0.3">
      <c r="A27" s="63" t="s">
        <v>2023</v>
      </c>
      <c r="B27" s="64">
        <f>VLOOKUP($A27,'Return Data'!$B$7:$R$2292,3,0)</f>
        <v>44616</v>
      </c>
      <c r="C27" s="65">
        <f>VLOOKUP($A27,'Return Data'!$B$7:$R$2292,4,0)</f>
        <v>2890.0765999999999</v>
      </c>
      <c r="D27" s="65">
        <f>VLOOKUP($A27,'Return Data'!$B$7:$R$2292,5,0)</f>
        <v>3.1122000000000001</v>
      </c>
      <c r="E27" s="66">
        <f t="shared" si="0"/>
        <v>27</v>
      </c>
      <c r="F27" s="65">
        <f>VLOOKUP($A27,'Return Data'!$B$7:$R$2292,6,0)</f>
        <v>3.3864999999999998</v>
      </c>
      <c r="G27" s="66">
        <f t="shared" si="1"/>
        <v>14</v>
      </c>
      <c r="H27" s="65">
        <f>VLOOKUP($A27,'Return Data'!$B$7:$R$2292,7,0)</f>
        <v>3.3111999999999999</v>
      </c>
      <c r="I27" s="66">
        <f t="shared" si="2"/>
        <v>19</v>
      </c>
      <c r="J27" s="65">
        <f>VLOOKUP($A27,'Return Data'!$B$7:$R$2292,8,0)</f>
        <v>3.6135000000000002</v>
      </c>
      <c r="K27" s="66">
        <f t="shared" si="3"/>
        <v>11</v>
      </c>
      <c r="L27" s="65">
        <f>VLOOKUP($A27,'Return Data'!$B$7:$R$2292,9,0)</f>
        <v>3.5287999999999999</v>
      </c>
      <c r="M27" s="66">
        <f t="shared" si="4"/>
        <v>23</v>
      </c>
      <c r="N27" s="65">
        <f>VLOOKUP($A27,'Return Data'!$B$7:$R$2292,10,0)</f>
        <v>3.4340999999999999</v>
      </c>
      <c r="O27" s="66">
        <f t="shared" si="5"/>
        <v>17</v>
      </c>
      <c r="P27" s="65">
        <f>VLOOKUP($A27,'Return Data'!$B$7:$R$2292,11,0)</f>
        <v>3.3334000000000001</v>
      </c>
      <c r="Q27" s="66">
        <f t="shared" si="6"/>
        <v>18</v>
      </c>
      <c r="R27" s="65">
        <f>VLOOKUP($A27,'Return Data'!$B$7:$R$2292,12,0)</f>
        <v>3.3357999999999999</v>
      </c>
      <c r="S27" s="66">
        <f t="shared" si="7"/>
        <v>21</v>
      </c>
      <c r="T27" s="65">
        <f>VLOOKUP($A27,'Return Data'!$B$7:$R$2292,13,0)</f>
        <v>3.3012999999999999</v>
      </c>
      <c r="U27" s="66">
        <f t="shared" si="8"/>
        <v>20</v>
      </c>
      <c r="V27" s="65">
        <f>VLOOKUP($A27,'Return Data'!$B$7:$R$2292,17,0)</f>
        <v>3.5918999999999999</v>
      </c>
      <c r="W27" s="66">
        <f t="shared" si="9"/>
        <v>15</v>
      </c>
      <c r="X27" s="65">
        <f>VLOOKUP($A27,'Return Data'!$B$7:$R$2292,14,0)</f>
        <v>4.4593999999999996</v>
      </c>
      <c r="Y27" s="66">
        <f t="shared" si="12"/>
        <v>16</v>
      </c>
      <c r="Z27" s="65">
        <f>VLOOKUP($A27,'Return Data'!$B$7:$R$2292,16,0)</f>
        <v>7.1318000000000001</v>
      </c>
      <c r="AA27" s="67">
        <f t="shared" si="11"/>
        <v>9</v>
      </c>
    </row>
    <row r="28" spans="1:27" x14ac:dyDescent="0.3">
      <c r="A28" s="63" t="s">
        <v>1977</v>
      </c>
      <c r="B28" s="64">
        <f>VLOOKUP($A28,'Return Data'!$B$7:$R$2292,3,0)</f>
        <v>44616</v>
      </c>
      <c r="C28" s="65">
        <f>VLOOKUP($A28,'Return Data'!$B$7:$R$2292,4,0)</f>
        <v>3813.2293</v>
      </c>
      <c r="D28" s="65">
        <f>VLOOKUP($A28,'Return Data'!$B$7:$R$2292,5,0)</f>
        <v>3.1360000000000001</v>
      </c>
      <c r="E28" s="66">
        <f t="shared" si="0"/>
        <v>26</v>
      </c>
      <c r="F28" s="65">
        <f>VLOOKUP($A28,'Return Data'!$B$7:$R$2292,6,0)</f>
        <v>3.391</v>
      </c>
      <c r="G28" s="66">
        <f t="shared" si="1"/>
        <v>13</v>
      </c>
      <c r="H28" s="65">
        <f>VLOOKUP($A28,'Return Data'!$B$7:$R$2292,7,0)</f>
        <v>3.2938999999999998</v>
      </c>
      <c r="I28" s="66">
        <f t="shared" si="2"/>
        <v>22</v>
      </c>
      <c r="J28" s="65">
        <f>VLOOKUP($A28,'Return Data'!$B$7:$R$2292,8,0)</f>
        <v>3.4422000000000001</v>
      </c>
      <c r="K28" s="66">
        <f t="shared" si="3"/>
        <v>30</v>
      </c>
      <c r="L28" s="65">
        <f>VLOOKUP($A28,'Return Data'!$B$7:$R$2292,9,0)</f>
        <v>3.4733000000000001</v>
      </c>
      <c r="M28" s="66">
        <f t="shared" si="4"/>
        <v>29</v>
      </c>
      <c r="N28" s="65">
        <f>VLOOKUP($A28,'Return Data'!$B$7:$R$2292,10,0)</f>
        <v>3.3980000000000001</v>
      </c>
      <c r="O28" s="66">
        <f t="shared" si="5"/>
        <v>26</v>
      </c>
      <c r="P28" s="65">
        <f>VLOOKUP($A28,'Return Data'!$B$7:$R$2292,11,0)</f>
        <v>3.3014999999999999</v>
      </c>
      <c r="Q28" s="66">
        <f t="shared" si="6"/>
        <v>25</v>
      </c>
      <c r="R28" s="65">
        <f>VLOOKUP($A28,'Return Data'!$B$7:$R$2292,12,0)</f>
        <v>3.3197000000000001</v>
      </c>
      <c r="S28" s="66">
        <f t="shared" si="7"/>
        <v>25</v>
      </c>
      <c r="T28" s="65">
        <f>VLOOKUP($A28,'Return Data'!$B$7:$R$2292,13,0)</f>
        <v>3.2984</v>
      </c>
      <c r="U28" s="66">
        <f t="shared" si="8"/>
        <v>22</v>
      </c>
      <c r="V28" s="65">
        <f>VLOOKUP($A28,'Return Data'!$B$7:$R$2292,17,0)</f>
        <v>3.6200999999999999</v>
      </c>
      <c r="W28" s="66">
        <f t="shared" si="9"/>
        <v>8</v>
      </c>
      <c r="X28" s="65">
        <f>VLOOKUP($A28,'Return Data'!$B$7:$R$2292,14,0)</f>
        <v>4.4782999999999999</v>
      </c>
      <c r="Y28" s="66">
        <f t="shared" si="12"/>
        <v>14</v>
      </c>
      <c r="Z28" s="65">
        <f>VLOOKUP($A28,'Return Data'!$B$7:$R$2292,16,0)</f>
        <v>6.9332000000000003</v>
      </c>
      <c r="AA28" s="67">
        <f t="shared" si="11"/>
        <v>19</v>
      </c>
    </row>
    <row r="29" spans="1:27" x14ac:dyDescent="0.3">
      <c r="A29" s="63" t="s">
        <v>437</v>
      </c>
      <c r="B29" s="64">
        <f>VLOOKUP($A29,'Return Data'!$B$7:$R$2292,3,0)</f>
        <v>44616</v>
      </c>
      <c r="C29" s="65">
        <f>VLOOKUP($A29,'Return Data'!$B$7:$R$2292,4,0)</f>
        <v>1369.6442999999999</v>
      </c>
      <c r="D29" s="65">
        <f>VLOOKUP($A29,'Return Data'!$B$7:$R$2292,5,0)</f>
        <v>3.2222</v>
      </c>
      <c r="E29" s="66">
        <f t="shared" si="0"/>
        <v>23</v>
      </c>
      <c r="F29" s="65">
        <f>VLOOKUP($A29,'Return Data'!$B$7:$R$2292,6,0)</f>
        <v>3.3952</v>
      </c>
      <c r="G29" s="66">
        <f t="shared" si="1"/>
        <v>11</v>
      </c>
      <c r="H29" s="65">
        <f>VLOOKUP($A29,'Return Data'!$B$7:$R$2292,7,0)</f>
        <v>3.3512</v>
      </c>
      <c r="I29" s="66">
        <f t="shared" si="2"/>
        <v>15</v>
      </c>
      <c r="J29" s="65">
        <f>VLOOKUP($A29,'Return Data'!$B$7:$R$2292,8,0)</f>
        <v>3.4731999999999998</v>
      </c>
      <c r="K29" s="66">
        <f t="shared" si="3"/>
        <v>27</v>
      </c>
      <c r="L29" s="65">
        <f>VLOOKUP($A29,'Return Data'!$B$7:$R$2292,9,0)</f>
        <v>3.548</v>
      </c>
      <c r="M29" s="66">
        <f t="shared" si="4"/>
        <v>16</v>
      </c>
      <c r="N29" s="65">
        <f>VLOOKUP($A29,'Return Data'!$B$7:$R$2292,10,0)</f>
        <v>3.4923999999999999</v>
      </c>
      <c r="O29" s="66">
        <f t="shared" si="5"/>
        <v>6</v>
      </c>
      <c r="P29" s="65">
        <f>VLOOKUP($A29,'Return Data'!$B$7:$R$2292,11,0)</f>
        <v>3.3532999999999999</v>
      </c>
      <c r="Q29" s="66">
        <f t="shared" si="6"/>
        <v>10</v>
      </c>
      <c r="R29" s="65">
        <f>VLOOKUP($A29,'Return Data'!$B$7:$R$2292,12,0)</f>
        <v>3.3778000000000001</v>
      </c>
      <c r="S29" s="66">
        <f t="shared" si="7"/>
        <v>8</v>
      </c>
      <c r="T29" s="65">
        <f>VLOOKUP($A29,'Return Data'!$B$7:$R$2292,13,0)</f>
        <v>3.3666</v>
      </c>
      <c r="U29" s="66">
        <f t="shared" si="8"/>
        <v>6</v>
      </c>
      <c r="V29" s="65">
        <f>VLOOKUP($A29,'Return Data'!$B$7:$R$2292,17,0)</f>
        <v>3.6507000000000001</v>
      </c>
      <c r="W29" s="66">
        <f t="shared" si="9"/>
        <v>4</v>
      </c>
      <c r="X29" s="65">
        <f>VLOOKUP($A29,'Return Data'!$B$7:$R$2292,14,0)</f>
        <v>4.5617999999999999</v>
      </c>
      <c r="Y29" s="66">
        <f t="shared" si="12"/>
        <v>3</v>
      </c>
      <c r="Z29" s="65">
        <f>VLOOKUP($A29,'Return Data'!$B$7:$R$2292,16,0)</f>
        <v>5.7257999999999996</v>
      </c>
      <c r="AA29" s="67">
        <f t="shared" si="11"/>
        <v>30</v>
      </c>
    </row>
    <row r="30" spans="1:27" x14ac:dyDescent="0.3">
      <c r="A30" s="63" t="s">
        <v>250</v>
      </c>
      <c r="B30" s="64">
        <f>VLOOKUP($A30,'Return Data'!$B$7:$R$2292,3,0)</f>
        <v>44616</v>
      </c>
      <c r="C30" s="65">
        <f>VLOOKUP($A30,'Return Data'!$B$7:$R$2292,4,0)</f>
        <v>2208.5538999999999</v>
      </c>
      <c r="D30" s="65">
        <f>VLOOKUP($A30,'Return Data'!$B$7:$R$2292,5,0)</f>
        <v>3.18</v>
      </c>
      <c r="E30" s="66">
        <f t="shared" si="0"/>
        <v>25</v>
      </c>
      <c r="F30" s="65">
        <f>VLOOKUP($A30,'Return Data'!$B$7:$R$2292,6,0)</f>
        <v>3.3184</v>
      </c>
      <c r="G30" s="66">
        <f t="shared" si="1"/>
        <v>23</v>
      </c>
      <c r="H30" s="65">
        <f>VLOOKUP($A30,'Return Data'!$B$7:$R$2292,7,0)</f>
        <v>3.2869000000000002</v>
      </c>
      <c r="I30" s="66">
        <f t="shared" si="2"/>
        <v>25</v>
      </c>
      <c r="J30" s="65">
        <f>VLOOKUP($A30,'Return Data'!$B$7:$R$2292,8,0)</f>
        <v>3.5493999999999999</v>
      </c>
      <c r="K30" s="66">
        <f t="shared" si="3"/>
        <v>17</v>
      </c>
      <c r="L30" s="65">
        <f>VLOOKUP($A30,'Return Data'!$B$7:$R$2292,9,0)</f>
        <v>3.5406</v>
      </c>
      <c r="M30" s="66">
        <f t="shared" si="4"/>
        <v>20</v>
      </c>
      <c r="N30" s="65">
        <f>VLOOKUP($A30,'Return Data'!$B$7:$R$2292,10,0)</f>
        <v>3.4232999999999998</v>
      </c>
      <c r="O30" s="66">
        <f t="shared" si="5"/>
        <v>20</v>
      </c>
      <c r="P30" s="65">
        <f>VLOOKUP($A30,'Return Data'!$B$7:$R$2292,11,0)</f>
        <v>3.3210000000000002</v>
      </c>
      <c r="Q30" s="66">
        <f t="shared" si="6"/>
        <v>22</v>
      </c>
      <c r="R30" s="65">
        <f>VLOOKUP($A30,'Return Data'!$B$7:$R$2292,12,0)</f>
        <v>3.3536999999999999</v>
      </c>
      <c r="S30" s="66">
        <f t="shared" si="7"/>
        <v>16</v>
      </c>
      <c r="T30" s="65">
        <f>VLOOKUP($A30,'Return Data'!$B$7:$R$2292,13,0)</f>
        <v>3.3443999999999998</v>
      </c>
      <c r="U30" s="66">
        <f t="shared" si="8"/>
        <v>9</v>
      </c>
      <c r="V30" s="65">
        <f>VLOOKUP($A30,'Return Data'!$B$7:$R$2292,17,0)</f>
        <v>3.6040000000000001</v>
      </c>
      <c r="W30" s="66">
        <f t="shared" si="9"/>
        <v>12</v>
      </c>
      <c r="X30" s="65">
        <f>VLOOKUP($A30,'Return Data'!$B$7:$R$2292,14,0)</f>
        <v>4.4836</v>
      </c>
      <c r="Y30" s="66">
        <f t="shared" si="12"/>
        <v>13</v>
      </c>
      <c r="Z30" s="65">
        <f>VLOOKUP($A30,'Return Data'!$B$7:$R$2292,16,0)</f>
        <v>6.2222999999999997</v>
      </c>
      <c r="AA30" s="67">
        <f t="shared" si="11"/>
        <v>28</v>
      </c>
    </row>
    <row r="31" spans="1:27" x14ac:dyDescent="0.3">
      <c r="A31" s="63" t="s">
        <v>251</v>
      </c>
      <c r="B31" s="64">
        <f>VLOOKUP($A31,'Return Data'!$B$7:$R$2292,3,0)</f>
        <v>44616</v>
      </c>
      <c r="C31" s="65">
        <f>VLOOKUP($A31,'Return Data'!$B$7:$R$2292,4,0)</f>
        <v>11.298500000000001</v>
      </c>
      <c r="D31" s="65">
        <f>VLOOKUP($A31,'Return Data'!$B$7:$R$2292,5,0)</f>
        <v>3.5539000000000001</v>
      </c>
      <c r="E31" s="66">
        <f t="shared" si="0"/>
        <v>5</v>
      </c>
      <c r="F31" s="65">
        <f>VLOOKUP($A31,'Return Data'!$B$7:$R$2292,6,0)</f>
        <v>3.3391000000000002</v>
      </c>
      <c r="G31" s="66">
        <f t="shared" si="1"/>
        <v>20</v>
      </c>
      <c r="H31" s="65">
        <f>VLOOKUP($A31,'Return Data'!$B$7:$R$2292,7,0)</f>
        <v>3.3711000000000002</v>
      </c>
      <c r="I31" s="66">
        <f t="shared" si="2"/>
        <v>12</v>
      </c>
      <c r="J31" s="65">
        <f>VLOOKUP($A31,'Return Data'!$B$7:$R$2292,8,0)</f>
        <v>3.4426999999999999</v>
      </c>
      <c r="K31" s="66">
        <f t="shared" si="3"/>
        <v>29</v>
      </c>
      <c r="L31" s="65">
        <f>VLOOKUP($A31,'Return Data'!$B$7:$R$2292,9,0)</f>
        <v>3.3965999999999998</v>
      </c>
      <c r="M31" s="66">
        <f t="shared" si="4"/>
        <v>32</v>
      </c>
      <c r="N31" s="65">
        <f>VLOOKUP($A31,'Return Data'!$B$7:$R$2292,10,0)</f>
        <v>3.15</v>
      </c>
      <c r="O31" s="66">
        <f t="shared" si="5"/>
        <v>35</v>
      </c>
      <c r="P31" s="65">
        <f>VLOOKUP($A31,'Return Data'!$B$7:$R$2292,11,0)</f>
        <v>3.0430000000000001</v>
      </c>
      <c r="Q31" s="66">
        <f t="shared" si="6"/>
        <v>35</v>
      </c>
      <c r="R31" s="65">
        <f>VLOOKUP($A31,'Return Data'!$B$7:$R$2292,12,0)</f>
        <v>3.0451000000000001</v>
      </c>
      <c r="S31" s="66">
        <f t="shared" si="7"/>
        <v>35</v>
      </c>
      <c r="T31" s="65">
        <f>VLOOKUP($A31,'Return Data'!$B$7:$R$2292,13,0)</f>
        <v>2.9908000000000001</v>
      </c>
      <c r="U31" s="66">
        <f t="shared" si="8"/>
        <v>35</v>
      </c>
      <c r="V31" s="65">
        <f>VLOOKUP($A31,'Return Data'!$B$7:$R$2292,17,0)</f>
        <v>3.0428000000000002</v>
      </c>
      <c r="W31" s="66">
        <f t="shared" si="9"/>
        <v>35</v>
      </c>
      <c r="X31" s="65">
        <f>VLOOKUP($A31,'Return Data'!$B$7:$R$2292,14,0)</f>
        <v>3.7698</v>
      </c>
      <c r="Y31" s="66">
        <f t="shared" si="12"/>
        <v>35</v>
      </c>
      <c r="Z31" s="65">
        <f>VLOOKUP($A31,'Return Data'!$B$7:$R$2292,16,0)</f>
        <v>3.9058999999999999</v>
      </c>
      <c r="AA31" s="67">
        <f t="shared" si="11"/>
        <v>35</v>
      </c>
    </row>
    <row r="32" spans="1:27" x14ac:dyDescent="0.3">
      <c r="A32" s="63" t="s">
        <v>1966</v>
      </c>
      <c r="B32" s="64">
        <f>VLOOKUP($A32,'Return Data'!$B$7:$R$2292,3,0)</f>
        <v>44616</v>
      </c>
      <c r="C32" s="65">
        <f>VLOOKUP($A32,'Return Data'!$B$7:$R$2292,4,0)</f>
        <v>2305.7224000000001</v>
      </c>
      <c r="D32" s="65">
        <f>VLOOKUP($A32,'Return Data'!$B$7:$R$2292,5,0)</f>
        <v>3.6507999999999998</v>
      </c>
      <c r="E32" s="66">
        <f t="shared" si="0"/>
        <v>2</v>
      </c>
      <c r="F32" s="65">
        <f>VLOOKUP($A32,'Return Data'!$B$7:$R$2292,6,0)</f>
        <v>4.0987999999999998</v>
      </c>
      <c r="G32" s="66">
        <f t="shared" si="1"/>
        <v>1</v>
      </c>
      <c r="H32" s="65">
        <f>VLOOKUP($A32,'Return Data'!$B$7:$R$2292,7,0)</f>
        <v>4.1553000000000004</v>
      </c>
      <c r="I32" s="66">
        <f t="shared" si="2"/>
        <v>1</v>
      </c>
      <c r="J32" s="65">
        <f>VLOOKUP($A32,'Return Data'!$B$7:$R$2292,8,0)</f>
        <v>4.4127000000000001</v>
      </c>
      <c r="K32" s="66">
        <f t="shared" si="3"/>
        <v>1</v>
      </c>
      <c r="L32" s="65">
        <f>VLOOKUP($A32,'Return Data'!$B$7:$R$2292,9,0)</f>
        <v>4.2590000000000003</v>
      </c>
      <c r="M32" s="66">
        <f t="shared" si="4"/>
        <v>1</v>
      </c>
      <c r="N32" s="65">
        <f>VLOOKUP($A32,'Return Data'!$B$7:$R$2292,10,0)</f>
        <v>4.0136000000000003</v>
      </c>
      <c r="O32" s="66">
        <f t="shared" si="5"/>
        <v>1</v>
      </c>
      <c r="P32" s="65">
        <f>VLOOKUP($A32,'Return Data'!$B$7:$R$2292,11,0)</f>
        <v>3.8717000000000001</v>
      </c>
      <c r="Q32" s="66">
        <f t="shared" si="6"/>
        <v>1</v>
      </c>
      <c r="R32" s="65">
        <f>VLOOKUP($A32,'Return Data'!$B$7:$R$2292,12,0)</f>
        <v>3.6711</v>
      </c>
      <c r="S32" s="66">
        <f t="shared" si="7"/>
        <v>2</v>
      </c>
      <c r="T32" s="65">
        <f>VLOOKUP($A32,'Return Data'!$B$7:$R$2292,13,0)</f>
        <v>3.5598000000000001</v>
      </c>
      <c r="U32" s="66">
        <f t="shared" si="8"/>
        <v>2</v>
      </c>
      <c r="V32" s="65">
        <f>VLOOKUP($A32,'Return Data'!$B$7:$R$2292,17,0)</f>
        <v>3.4662000000000002</v>
      </c>
      <c r="W32" s="66">
        <f t="shared" si="9"/>
        <v>27</v>
      </c>
      <c r="X32" s="65">
        <f>VLOOKUP($A32,'Return Data'!$B$7:$R$2292,14,0)</f>
        <v>4.2504999999999997</v>
      </c>
      <c r="Y32" s="66">
        <f t="shared" si="12"/>
        <v>28</v>
      </c>
      <c r="Z32" s="65">
        <f>VLOOKUP($A32,'Return Data'!$B$7:$R$2292,16,0)</f>
        <v>7.1961000000000004</v>
      </c>
      <c r="AA32" s="67">
        <f t="shared" si="11"/>
        <v>7</v>
      </c>
    </row>
    <row r="33" spans="1:27" x14ac:dyDescent="0.3">
      <c r="A33" s="63" t="s">
        <v>252</v>
      </c>
      <c r="B33" s="64">
        <f>VLOOKUP($A33,'Return Data'!$B$7:$R$2292,3,0)</f>
        <v>44616</v>
      </c>
      <c r="C33" s="65">
        <f>VLOOKUP($A33,'Return Data'!$B$7:$R$2292,4,0)</f>
        <v>5146.3440000000001</v>
      </c>
      <c r="D33" s="65">
        <f>VLOOKUP($A33,'Return Data'!$B$7:$R$2292,5,0)</f>
        <v>3.5884</v>
      </c>
      <c r="E33" s="66">
        <f t="shared" si="0"/>
        <v>4</v>
      </c>
      <c r="F33" s="65">
        <f>VLOOKUP($A33,'Return Data'!$B$7:$R$2292,6,0)</f>
        <v>3.2974000000000001</v>
      </c>
      <c r="G33" s="66">
        <f t="shared" si="1"/>
        <v>26</v>
      </c>
      <c r="H33" s="65">
        <f>VLOOKUP($A33,'Return Data'!$B$7:$R$2292,7,0)</f>
        <v>3.2928000000000002</v>
      </c>
      <c r="I33" s="66">
        <f t="shared" si="2"/>
        <v>23</v>
      </c>
      <c r="J33" s="65">
        <f>VLOOKUP($A33,'Return Data'!$B$7:$R$2292,8,0)</f>
        <v>3.5792999999999999</v>
      </c>
      <c r="K33" s="66">
        <f t="shared" si="3"/>
        <v>15</v>
      </c>
      <c r="L33" s="65">
        <f>VLOOKUP($A33,'Return Data'!$B$7:$R$2292,9,0)</f>
        <v>3.5834999999999999</v>
      </c>
      <c r="M33" s="66">
        <f t="shared" si="4"/>
        <v>8</v>
      </c>
      <c r="N33" s="65">
        <f>VLOOKUP($A33,'Return Data'!$B$7:$R$2292,10,0)</f>
        <v>3.4542000000000002</v>
      </c>
      <c r="O33" s="66">
        <f t="shared" si="5"/>
        <v>15</v>
      </c>
      <c r="P33" s="65">
        <f>VLOOKUP($A33,'Return Data'!$B$7:$R$2292,11,0)</f>
        <v>3.3212000000000002</v>
      </c>
      <c r="Q33" s="66">
        <f t="shared" si="6"/>
        <v>21</v>
      </c>
      <c r="R33" s="65">
        <f>VLOOKUP($A33,'Return Data'!$B$7:$R$2292,12,0)</f>
        <v>3.3309000000000002</v>
      </c>
      <c r="S33" s="66">
        <f t="shared" si="7"/>
        <v>22</v>
      </c>
      <c r="T33" s="65">
        <f>VLOOKUP($A33,'Return Data'!$B$7:$R$2292,13,0)</f>
        <v>3.2947000000000002</v>
      </c>
      <c r="U33" s="66">
        <f t="shared" si="8"/>
        <v>24</v>
      </c>
      <c r="V33" s="65">
        <f>VLOOKUP($A33,'Return Data'!$B$7:$R$2292,17,0)</f>
        <v>3.6057999999999999</v>
      </c>
      <c r="W33" s="66">
        <f t="shared" si="9"/>
        <v>10</v>
      </c>
      <c r="X33" s="65">
        <f>VLOOKUP($A33,'Return Data'!$B$7:$R$2292,14,0)</f>
        <v>4.5242000000000004</v>
      </c>
      <c r="Y33" s="66">
        <f t="shared" si="12"/>
        <v>6</v>
      </c>
      <c r="Z33" s="65">
        <f>VLOOKUP($A33,'Return Data'!$B$7:$R$2292,16,0)</f>
        <v>6.9192999999999998</v>
      </c>
      <c r="AA33" s="67">
        <f t="shared" si="11"/>
        <v>20</v>
      </c>
    </row>
    <row r="34" spans="1:27" x14ac:dyDescent="0.3">
      <c r="A34" s="63" t="s">
        <v>253</v>
      </c>
      <c r="B34" s="64">
        <f>VLOOKUP($A34,'Return Data'!$B$7:$R$2292,3,0)</f>
        <v>44616</v>
      </c>
      <c r="C34" s="65">
        <f>VLOOKUP($A34,'Return Data'!$B$7:$R$2292,4,0)</f>
        <v>1182.7992999999999</v>
      </c>
      <c r="D34" s="65">
        <f>VLOOKUP($A34,'Return Data'!$B$7:$R$2292,5,0)</f>
        <v>3.2250999999999999</v>
      </c>
      <c r="E34" s="66">
        <f t="shared" si="0"/>
        <v>22</v>
      </c>
      <c r="F34" s="65">
        <f>VLOOKUP($A34,'Return Data'!$B$7:$R$2292,6,0)</f>
        <v>3.4171</v>
      </c>
      <c r="G34" s="66">
        <f t="shared" si="1"/>
        <v>8</v>
      </c>
      <c r="H34" s="65">
        <f>VLOOKUP($A34,'Return Data'!$B$7:$R$2292,7,0)</f>
        <v>3.3224999999999998</v>
      </c>
      <c r="I34" s="66">
        <f t="shared" si="2"/>
        <v>17</v>
      </c>
      <c r="J34" s="65">
        <f>VLOOKUP($A34,'Return Data'!$B$7:$R$2292,8,0)</f>
        <v>3.4298999999999999</v>
      </c>
      <c r="K34" s="66">
        <f t="shared" si="3"/>
        <v>31</v>
      </c>
      <c r="L34" s="65">
        <f>VLOOKUP($A34,'Return Data'!$B$7:$R$2292,9,0)</f>
        <v>3.5318999999999998</v>
      </c>
      <c r="M34" s="66">
        <f t="shared" si="4"/>
        <v>22</v>
      </c>
      <c r="N34" s="65">
        <f>VLOOKUP($A34,'Return Data'!$B$7:$R$2292,10,0)</f>
        <v>3.3344</v>
      </c>
      <c r="O34" s="66">
        <f t="shared" si="5"/>
        <v>29</v>
      </c>
      <c r="P34" s="65">
        <f>VLOOKUP($A34,'Return Data'!$B$7:$R$2292,11,0)</f>
        <v>3.2105000000000001</v>
      </c>
      <c r="Q34" s="66">
        <f t="shared" si="6"/>
        <v>30</v>
      </c>
      <c r="R34" s="65">
        <f>VLOOKUP($A34,'Return Data'!$B$7:$R$2292,12,0)</f>
        <v>3.2206000000000001</v>
      </c>
      <c r="S34" s="66">
        <f t="shared" si="7"/>
        <v>30</v>
      </c>
      <c r="T34" s="65">
        <f>VLOOKUP($A34,'Return Data'!$B$7:$R$2292,13,0)</f>
        <v>3.1747000000000001</v>
      </c>
      <c r="U34" s="66">
        <f t="shared" si="8"/>
        <v>30</v>
      </c>
      <c r="V34" s="65">
        <f>VLOOKUP($A34,'Return Data'!$B$7:$R$2292,17,0)</f>
        <v>3.2597999999999998</v>
      </c>
      <c r="W34" s="66">
        <f t="shared" si="9"/>
        <v>31</v>
      </c>
      <c r="X34" s="65">
        <f>VLOOKUP($A34,'Return Data'!$B$7:$R$2292,14,0)</f>
        <v>4.0297000000000001</v>
      </c>
      <c r="Y34" s="66">
        <f t="shared" si="12"/>
        <v>33</v>
      </c>
      <c r="Z34" s="65">
        <f>VLOOKUP($A34,'Return Data'!$B$7:$R$2292,16,0)</f>
        <v>4.5236999999999998</v>
      </c>
      <c r="AA34" s="67">
        <f t="shared" si="11"/>
        <v>32</v>
      </c>
    </row>
    <row r="35" spans="1:27" x14ac:dyDescent="0.3">
      <c r="A35" s="63" t="s">
        <v>2033</v>
      </c>
      <c r="B35" s="64">
        <f>VLOOKUP($A35,'Return Data'!$B$7:$R$2292,3,0)</f>
        <v>44616</v>
      </c>
      <c r="C35" s="65">
        <f>VLOOKUP($A35,'Return Data'!$B$7:$R$2292,4,0)</f>
        <v>274.2944</v>
      </c>
      <c r="D35" s="65">
        <f>VLOOKUP($A35,'Return Data'!$B$7:$R$2292,5,0)</f>
        <v>2.9277000000000002</v>
      </c>
      <c r="E35" s="66">
        <f t="shared" si="0"/>
        <v>31</v>
      </c>
      <c r="F35" s="65">
        <f>VLOOKUP($A35,'Return Data'!$B$7:$R$2292,6,0)</f>
        <v>3.2787999999999999</v>
      </c>
      <c r="G35" s="66">
        <f t="shared" si="1"/>
        <v>28</v>
      </c>
      <c r="H35" s="65">
        <f>VLOOKUP($A35,'Return Data'!$B$7:$R$2292,7,0)</f>
        <v>3.3041</v>
      </c>
      <c r="I35" s="66">
        <f t="shared" si="2"/>
        <v>20</v>
      </c>
      <c r="J35" s="65">
        <f>VLOOKUP($A35,'Return Data'!$B$7:$R$2292,8,0)</f>
        <v>3.7265000000000001</v>
      </c>
      <c r="K35" s="66">
        <f t="shared" si="3"/>
        <v>4</v>
      </c>
      <c r="L35" s="65">
        <f>VLOOKUP($A35,'Return Data'!$B$7:$R$2292,9,0)</f>
        <v>3.6021000000000001</v>
      </c>
      <c r="M35" s="66">
        <f t="shared" si="4"/>
        <v>6</v>
      </c>
      <c r="N35" s="65">
        <f>VLOOKUP($A35,'Return Data'!$B$7:$R$2292,10,0)</f>
        <v>3.4407999999999999</v>
      </c>
      <c r="O35" s="66">
        <f t="shared" si="5"/>
        <v>16</v>
      </c>
      <c r="P35" s="65">
        <f>VLOOKUP($A35,'Return Data'!$B$7:$R$2292,11,0)</f>
        <v>3.3408000000000002</v>
      </c>
      <c r="Q35" s="66">
        <f t="shared" si="6"/>
        <v>13</v>
      </c>
      <c r="R35" s="65">
        <f>VLOOKUP($A35,'Return Data'!$B$7:$R$2292,12,0)</f>
        <v>3.3553999999999999</v>
      </c>
      <c r="S35" s="66">
        <f t="shared" si="7"/>
        <v>13</v>
      </c>
      <c r="T35" s="65">
        <f>VLOOKUP($A35,'Return Data'!$B$7:$R$2292,13,0)</f>
        <v>3.3331</v>
      </c>
      <c r="U35" s="66">
        <f t="shared" si="8"/>
        <v>13</v>
      </c>
      <c r="V35" s="65">
        <f>VLOOKUP($A35,'Return Data'!$B$7:$R$2292,17,0)</f>
        <v>3.5868000000000002</v>
      </c>
      <c r="W35" s="66">
        <f t="shared" si="9"/>
        <v>17</v>
      </c>
      <c r="X35" s="65">
        <f>VLOOKUP($A35,'Return Data'!$B$7:$R$2292,14,0)</f>
        <v>4.5103999999999997</v>
      </c>
      <c r="Y35" s="66">
        <f t="shared" si="12"/>
        <v>7</v>
      </c>
      <c r="Z35" s="65">
        <f>VLOOKUP($A35,'Return Data'!$B$7:$R$2292,16,0)</f>
        <v>7.2144000000000004</v>
      </c>
      <c r="AA35" s="67">
        <f t="shared" si="11"/>
        <v>5</v>
      </c>
    </row>
    <row r="36" spans="1:27" x14ac:dyDescent="0.3">
      <c r="A36" s="63" t="s">
        <v>256</v>
      </c>
      <c r="B36" s="64">
        <f>VLOOKUP($A36,'Return Data'!$B$7:$R$2292,3,0)</f>
        <v>44616</v>
      </c>
      <c r="C36" s="65">
        <f>VLOOKUP($A36,'Return Data'!$B$7:$R$2292,4,0)</f>
        <v>33.577199999999998</v>
      </c>
      <c r="D36" s="65">
        <f>VLOOKUP($A36,'Return Data'!$B$7:$R$2292,5,0)</f>
        <v>3.6962999999999999</v>
      </c>
      <c r="E36" s="66">
        <f t="shared" si="0"/>
        <v>1</v>
      </c>
      <c r="F36" s="65">
        <f>VLOOKUP($A36,'Return Data'!$B$7:$R$2292,6,0)</f>
        <v>3.5520999999999998</v>
      </c>
      <c r="G36" s="66">
        <f t="shared" si="1"/>
        <v>2</v>
      </c>
      <c r="H36" s="65">
        <f>VLOOKUP($A36,'Return Data'!$B$7:$R$2292,7,0)</f>
        <v>3.6053000000000002</v>
      </c>
      <c r="I36" s="66">
        <f t="shared" si="2"/>
        <v>2</v>
      </c>
      <c r="J36" s="65">
        <f>VLOOKUP($A36,'Return Data'!$B$7:$R$2292,8,0)</f>
        <v>3.9115000000000002</v>
      </c>
      <c r="K36" s="66">
        <f t="shared" si="3"/>
        <v>2</v>
      </c>
      <c r="L36" s="65">
        <f>VLOOKUP($A36,'Return Data'!$B$7:$R$2292,9,0)</f>
        <v>3.8523000000000001</v>
      </c>
      <c r="M36" s="66">
        <f t="shared" si="4"/>
        <v>2</v>
      </c>
      <c r="N36" s="65">
        <f>VLOOKUP($A36,'Return Data'!$B$7:$R$2292,10,0)</f>
        <v>3.9487000000000001</v>
      </c>
      <c r="O36" s="66">
        <f t="shared" si="5"/>
        <v>2</v>
      </c>
      <c r="P36" s="65">
        <f>VLOOKUP($A36,'Return Data'!$B$7:$R$2292,11,0)</f>
        <v>3.8447</v>
      </c>
      <c r="Q36" s="66">
        <f t="shared" si="6"/>
        <v>2</v>
      </c>
      <c r="R36" s="65">
        <f>VLOOKUP($A36,'Return Data'!$B$7:$R$2292,12,0)</f>
        <v>3.7597</v>
      </c>
      <c r="S36" s="66">
        <f t="shared" si="7"/>
        <v>1</v>
      </c>
      <c r="T36" s="65">
        <f>VLOOKUP($A36,'Return Data'!$B$7:$R$2292,13,0)</f>
        <v>3.9264999999999999</v>
      </c>
      <c r="U36" s="66">
        <f t="shared" si="8"/>
        <v>1</v>
      </c>
      <c r="V36" s="65">
        <f>VLOOKUP($A36,'Return Data'!$B$7:$R$2292,17,0)</f>
        <v>4.2824999999999998</v>
      </c>
      <c r="W36" s="66">
        <f t="shared" si="9"/>
        <v>1</v>
      </c>
      <c r="X36" s="65">
        <f>VLOOKUP($A36,'Return Data'!$B$7:$R$2292,14,0)</f>
        <v>5.1275000000000004</v>
      </c>
      <c r="Y36" s="66">
        <f t="shared" si="12"/>
        <v>1</v>
      </c>
      <c r="Z36" s="65">
        <f>VLOOKUP($A36,'Return Data'!$B$7:$R$2292,16,0)</f>
        <v>7.6574</v>
      </c>
      <c r="AA36" s="67">
        <f t="shared" si="11"/>
        <v>1</v>
      </c>
    </row>
    <row r="37" spans="1:27" x14ac:dyDescent="0.3">
      <c r="A37" s="63" t="s">
        <v>257</v>
      </c>
      <c r="B37" s="64">
        <f>VLOOKUP($A37,'Return Data'!$B$7:$R$2292,3,0)</f>
        <v>44616</v>
      </c>
      <c r="C37" s="65">
        <f>VLOOKUP($A37,'Return Data'!$B$7:$R$2292,4,0)</f>
        <v>28.504000000000001</v>
      </c>
      <c r="D37" s="65">
        <f>VLOOKUP($A37,'Return Data'!$B$7:$R$2292,5,0)</f>
        <v>2.4331999999999998</v>
      </c>
      <c r="E37" s="66">
        <f t="shared" si="0"/>
        <v>36</v>
      </c>
      <c r="F37" s="65">
        <f>VLOOKUP($A37,'Return Data'!$B$7:$R$2292,6,0)</f>
        <v>3.1594000000000002</v>
      </c>
      <c r="G37" s="66">
        <f t="shared" si="1"/>
        <v>32</v>
      </c>
      <c r="H37" s="65">
        <f>VLOOKUP($A37,'Return Data'!$B$7:$R$2292,7,0)</f>
        <v>3.1850000000000001</v>
      </c>
      <c r="I37" s="66">
        <f t="shared" si="2"/>
        <v>33</v>
      </c>
      <c r="J37" s="65">
        <f>VLOOKUP($A37,'Return Data'!$B$7:$R$2292,8,0)</f>
        <v>3.407</v>
      </c>
      <c r="K37" s="66">
        <f t="shared" si="3"/>
        <v>33</v>
      </c>
      <c r="L37" s="65">
        <f>VLOOKUP($A37,'Return Data'!$B$7:$R$2292,9,0)</f>
        <v>3.4384999999999999</v>
      </c>
      <c r="M37" s="66">
        <f t="shared" si="4"/>
        <v>30</v>
      </c>
      <c r="N37" s="65">
        <f>VLOOKUP($A37,'Return Data'!$B$7:$R$2292,10,0)</f>
        <v>3.2867999999999999</v>
      </c>
      <c r="O37" s="66">
        <f t="shared" si="5"/>
        <v>32</v>
      </c>
      <c r="P37" s="65">
        <f>VLOOKUP($A37,'Return Data'!$B$7:$R$2292,11,0)</f>
        <v>3.1855000000000002</v>
      </c>
      <c r="Q37" s="66">
        <f t="shared" si="6"/>
        <v>32</v>
      </c>
      <c r="R37" s="65">
        <f>VLOOKUP($A37,'Return Data'!$B$7:$R$2292,12,0)</f>
        <v>3.1999</v>
      </c>
      <c r="S37" s="66">
        <f t="shared" si="7"/>
        <v>31</v>
      </c>
      <c r="T37" s="65">
        <f>VLOOKUP($A37,'Return Data'!$B$7:$R$2292,13,0)</f>
        <v>3.1524000000000001</v>
      </c>
      <c r="U37" s="66">
        <f t="shared" si="8"/>
        <v>31</v>
      </c>
      <c r="V37" s="65">
        <f>VLOOKUP($A37,'Return Data'!$B$7:$R$2292,17,0)</f>
        <v>3.2202000000000002</v>
      </c>
      <c r="W37" s="66">
        <f t="shared" si="9"/>
        <v>32</v>
      </c>
      <c r="X37" s="65">
        <f>VLOOKUP($A37,'Return Data'!$B$7:$R$2292,14,0)</f>
        <v>4.0601000000000003</v>
      </c>
      <c r="Y37" s="66">
        <f t="shared" si="12"/>
        <v>32</v>
      </c>
      <c r="Z37" s="65">
        <f>VLOOKUP($A37,'Return Data'!$B$7:$R$2292,16,0)</f>
        <v>6.7744999999999997</v>
      </c>
      <c r="AA37" s="67">
        <f t="shared" si="11"/>
        <v>24</v>
      </c>
    </row>
    <row r="38" spans="1:27" x14ac:dyDescent="0.3">
      <c r="A38" s="63" t="s">
        <v>2040</v>
      </c>
      <c r="B38" s="64">
        <f>VLOOKUP($A38,'Return Data'!$B$7:$R$2292,3,0)</f>
        <v>44616</v>
      </c>
      <c r="C38" s="65">
        <f>VLOOKUP($A38,'Return Data'!$B$7:$R$2292,4,0)</f>
        <v>3299.3393000000001</v>
      </c>
      <c r="D38" s="65">
        <f>VLOOKUP($A38,'Return Data'!$B$7:$R$2292,5,0)</f>
        <v>3.0647000000000002</v>
      </c>
      <c r="E38" s="66">
        <f t="shared" si="0"/>
        <v>28</v>
      </c>
      <c r="F38" s="65">
        <f>VLOOKUP($A38,'Return Data'!$B$7:$R$2292,6,0)</f>
        <v>3.2330000000000001</v>
      </c>
      <c r="G38" s="66">
        <f t="shared" si="1"/>
        <v>29</v>
      </c>
      <c r="H38" s="65">
        <f>VLOOKUP($A38,'Return Data'!$B$7:$R$2292,7,0)</f>
        <v>3.2913999999999999</v>
      </c>
      <c r="I38" s="66">
        <f t="shared" si="2"/>
        <v>24</v>
      </c>
      <c r="J38" s="65">
        <f>VLOOKUP($A38,'Return Data'!$B$7:$R$2292,8,0)</f>
        <v>3.5514999999999999</v>
      </c>
      <c r="K38" s="66">
        <f t="shared" si="3"/>
        <v>16</v>
      </c>
      <c r="L38" s="65">
        <f>VLOOKUP($A38,'Return Data'!$B$7:$R$2292,9,0)</f>
        <v>3.5087000000000002</v>
      </c>
      <c r="M38" s="66">
        <f t="shared" si="4"/>
        <v>26</v>
      </c>
      <c r="N38" s="65">
        <f>VLOOKUP($A38,'Return Data'!$B$7:$R$2292,10,0)</f>
        <v>3.4194</v>
      </c>
      <c r="O38" s="66">
        <f t="shared" si="5"/>
        <v>22</v>
      </c>
      <c r="P38" s="65">
        <f>VLOOKUP($A38,'Return Data'!$B$7:$R$2292,11,0)</f>
        <v>3.3378000000000001</v>
      </c>
      <c r="Q38" s="66">
        <f t="shared" si="6"/>
        <v>16</v>
      </c>
      <c r="R38" s="65">
        <f>VLOOKUP($A38,'Return Data'!$B$7:$R$2292,12,0)</f>
        <v>3.3580999999999999</v>
      </c>
      <c r="S38" s="66">
        <f t="shared" si="7"/>
        <v>12</v>
      </c>
      <c r="T38" s="65">
        <f>VLOOKUP($A38,'Return Data'!$B$7:$R$2292,13,0)</f>
        <v>3.3266</v>
      </c>
      <c r="U38" s="66">
        <f t="shared" si="8"/>
        <v>14</v>
      </c>
      <c r="V38" s="65">
        <f>VLOOKUP($A38,'Return Data'!$B$7:$R$2292,17,0)</f>
        <v>3.5924</v>
      </c>
      <c r="W38" s="66">
        <f t="shared" si="9"/>
        <v>14</v>
      </c>
      <c r="X38" s="65">
        <f>VLOOKUP($A38,'Return Data'!$B$7:$R$2292,14,0)</f>
        <v>4.4516</v>
      </c>
      <c r="Y38" s="66">
        <f t="shared" si="12"/>
        <v>17</v>
      </c>
      <c r="Z38" s="65">
        <f>VLOOKUP($A38,'Return Data'!$B$7:$R$2292,16,0)</f>
        <v>6.7510000000000003</v>
      </c>
      <c r="AA38" s="67">
        <f t="shared" si="11"/>
        <v>25</v>
      </c>
    </row>
    <row r="39" spans="1:27" x14ac:dyDescent="0.3">
      <c r="A39" s="63" t="s">
        <v>2006</v>
      </c>
      <c r="B39" s="64">
        <f>VLOOKUP($A39,'Return Data'!$B$7:$R$2292,3,0)</f>
        <v>44616</v>
      </c>
      <c r="C39" s="65">
        <f>VLOOKUP($A39,'Return Data'!$B$7:$R$2292,4,0)</f>
        <v>2975.2931199999998</v>
      </c>
      <c r="D39" s="65">
        <f>VLOOKUP($A39,'Return Data'!$B$7:$R$2292,5,0)</f>
        <v>3.4215</v>
      </c>
      <c r="E39" s="66">
        <f t="shared" si="0"/>
        <v>12</v>
      </c>
      <c r="F39" s="65">
        <f>VLOOKUP($A39,'Return Data'!$B$7:$R$2292,6,0)</f>
        <v>3.4083999999999999</v>
      </c>
      <c r="G39" s="66">
        <f t="shared" si="1"/>
        <v>9</v>
      </c>
      <c r="H39" s="65">
        <f>VLOOKUP($A39,'Return Data'!$B$7:$R$2292,7,0)</f>
        <v>3.3723999999999998</v>
      </c>
      <c r="I39" s="66">
        <f t="shared" si="2"/>
        <v>11</v>
      </c>
      <c r="J39" s="65">
        <f>VLOOKUP($A39,'Return Data'!$B$7:$R$2292,8,0)</f>
        <v>3.62</v>
      </c>
      <c r="K39" s="66">
        <f t="shared" si="3"/>
        <v>10</v>
      </c>
      <c r="L39" s="65">
        <f>VLOOKUP($A39,'Return Data'!$B$7:$R$2292,9,0)</f>
        <v>3.5415999999999999</v>
      </c>
      <c r="M39" s="66">
        <f t="shared" si="4"/>
        <v>19</v>
      </c>
      <c r="N39" s="65">
        <f>VLOOKUP($A39,'Return Data'!$B$7:$R$2292,10,0)</f>
        <v>3.3586999999999998</v>
      </c>
      <c r="O39" s="66">
        <f t="shared" si="5"/>
        <v>28</v>
      </c>
      <c r="P39" s="65">
        <f>VLOOKUP($A39,'Return Data'!$B$7:$R$2292,11,0)</f>
        <v>3.2664</v>
      </c>
      <c r="Q39" s="66">
        <f t="shared" si="6"/>
        <v>28</v>
      </c>
      <c r="R39" s="65">
        <f>VLOOKUP($A39,'Return Data'!$B$7:$R$2292,12,0)</f>
        <v>3.2656999999999998</v>
      </c>
      <c r="S39" s="66">
        <f t="shared" si="7"/>
        <v>28</v>
      </c>
      <c r="T39" s="65">
        <f>VLOOKUP($A39,'Return Data'!$B$7:$R$2292,13,0)</f>
        <v>3.2408000000000001</v>
      </c>
      <c r="U39" s="66">
        <f t="shared" si="8"/>
        <v>29</v>
      </c>
      <c r="V39" s="65">
        <f>VLOOKUP($A39,'Return Data'!$B$7:$R$2292,17,0)</f>
        <v>3.3450000000000002</v>
      </c>
      <c r="W39" s="66">
        <f t="shared" si="9"/>
        <v>28</v>
      </c>
      <c r="X39" s="65">
        <f>VLOOKUP($A39,'Return Data'!$B$7:$R$2292,14,0)</f>
        <v>4.1896000000000004</v>
      </c>
      <c r="Y39" s="66">
        <f t="shared" si="12"/>
        <v>30</v>
      </c>
      <c r="Z39" s="65">
        <f>VLOOKUP($A39,'Return Data'!$B$7:$R$2292,16,0)</f>
        <v>6.4291999999999998</v>
      </c>
      <c r="AA39" s="67">
        <f t="shared" si="11"/>
        <v>27</v>
      </c>
    </row>
    <row r="40" spans="1:27" x14ac:dyDescent="0.3">
      <c r="A40" s="63" t="s">
        <v>262</v>
      </c>
      <c r="B40" s="64">
        <f>VLOOKUP($A40,'Return Data'!$B$7:$R$2292,3,0)</f>
        <v>44616</v>
      </c>
      <c r="C40" s="65">
        <f>VLOOKUP($A40,'Return Data'!$B$7:$R$2292,4,0)</f>
        <v>3321.2039</v>
      </c>
      <c r="D40" s="65">
        <f>VLOOKUP($A40,'Return Data'!$B$7:$R$2292,5,0)</f>
        <v>3.4457</v>
      </c>
      <c r="E40" s="66">
        <f t="shared" si="0"/>
        <v>10</v>
      </c>
      <c r="F40" s="65">
        <f>VLOOKUP($A40,'Return Data'!$B$7:$R$2292,6,0)</f>
        <v>3.3696999999999999</v>
      </c>
      <c r="G40" s="66">
        <f t="shared" si="1"/>
        <v>17</v>
      </c>
      <c r="H40" s="65">
        <f>VLOOKUP($A40,'Return Data'!$B$7:$R$2292,7,0)</f>
        <v>3.2850999999999999</v>
      </c>
      <c r="I40" s="66">
        <f t="shared" si="2"/>
        <v>26</v>
      </c>
      <c r="J40" s="65">
        <f>VLOOKUP($A40,'Return Data'!$B$7:$R$2292,8,0)</f>
        <v>3.6669</v>
      </c>
      <c r="K40" s="66">
        <f t="shared" si="3"/>
        <v>6</v>
      </c>
      <c r="L40" s="65">
        <f>VLOOKUP($A40,'Return Data'!$B$7:$R$2292,9,0)</f>
        <v>3.6419999999999999</v>
      </c>
      <c r="M40" s="66">
        <f t="shared" si="4"/>
        <v>4</v>
      </c>
      <c r="N40" s="65">
        <f>VLOOKUP($A40,'Return Data'!$B$7:$R$2292,10,0)</f>
        <v>3.4786999999999999</v>
      </c>
      <c r="O40" s="66">
        <f t="shared" si="5"/>
        <v>10</v>
      </c>
      <c r="P40" s="65">
        <f>VLOOKUP($A40,'Return Data'!$B$7:$R$2292,11,0)</f>
        <v>3.3262</v>
      </c>
      <c r="Q40" s="66">
        <f t="shared" si="6"/>
        <v>20</v>
      </c>
      <c r="R40" s="65">
        <f>VLOOKUP($A40,'Return Data'!$B$7:$R$2292,12,0)</f>
        <v>3.3368000000000002</v>
      </c>
      <c r="S40" s="66">
        <f t="shared" si="7"/>
        <v>20</v>
      </c>
      <c r="T40" s="65">
        <f>VLOOKUP($A40,'Return Data'!$B$7:$R$2292,13,0)</f>
        <v>3.3012000000000001</v>
      </c>
      <c r="U40" s="66">
        <f t="shared" si="8"/>
        <v>21</v>
      </c>
      <c r="V40" s="65">
        <f>VLOOKUP($A40,'Return Data'!$B$7:$R$2292,17,0)</f>
        <v>3.6343000000000001</v>
      </c>
      <c r="W40" s="66">
        <f t="shared" si="9"/>
        <v>7</v>
      </c>
      <c r="X40" s="65">
        <f>VLOOKUP($A40,'Return Data'!$B$7:$R$2292,14,0)</f>
        <v>4.4969999999999999</v>
      </c>
      <c r="Y40" s="66">
        <f t="shared" si="12"/>
        <v>10</v>
      </c>
      <c r="Z40" s="65">
        <f>VLOOKUP($A40,'Return Data'!$B$7:$R$2292,16,0)</f>
        <v>7.1025999999999998</v>
      </c>
      <c r="AA40" s="67">
        <f t="shared" si="11"/>
        <v>11</v>
      </c>
    </row>
    <row r="41" spans="1:27" x14ac:dyDescent="0.3">
      <c r="A41" s="63" t="s">
        <v>263</v>
      </c>
      <c r="B41" s="64">
        <f>VLOOKUP($A41,'Return Data'!$B$7:$R$2292,3,0)</f>
        <v>44616</v>
      </c>
      <c r="C41" s="65">
        <f>VLOOKUP($A41,'Return Data'!$B$7:$R$2292,4,0)</f>
        <v>2025.4476999999999</v>
      </c>
      <c r="D41" s="65">
        <f>VLOOKUP($A41,'Return Data'!$B$7:$R$2292,5,0)</f>
        <v>3.2692000000000001</v>
      </c>
      <c r="E41" s="66">
        <f t="shared" si="0"/>
        <v>21</v>
      </c>
      <c r="F41" s="65">
        <f>VLOOKUP($A41,'Return Data'!$B$7:$R$2292,6,0)</f>
        <v>3.2806999999999999</v>
      </c>
      <c r="G41" s="66">
        <f t="shared" si="1"/>
        <v>27</v>
      </c>
      <c r="H41" s="65">
        <f>VLOOKUP($A41,'Return Data'!$B$7:$R$2292,7,0)</f>
        <v>3.2639999999999998</v>
      </c>
      <c r="I41" s="66">
        <f t="shared" si="2"/>
        <v>27</v>
      </c>
      <c r="J41" s="65">
        <f>VLOOKUP($A41,'Return Data'!$B$7:$R$2292,8,0)</f>
        <v>3.4641000000000002</v>
      </c>
      <c r="K41" s="66">
        <f t="shared" si="3"/>
        <v>28</v>
      </c>
      <c r="L41" s="65">
        <f>VLOOKUP($A41,'Return Data'!$B$7:$R$2292,9,0)</f>
        <v>3.5087999999999999</v>
      </c>
      <c r="M41" s="66">
        <f t="shared" si="4"/>
        <v>25</v>
      </c>
      <c r="N41" s="65">
        <f>VLOOKUP($A41,'Return Data'!$B$7:$R$2292,10,0)</f>
        <v>3.4338000000000002</v>
      </c>
      <c r="O41" s="66">
        <f t="shared" si="5"/>
        <v>18</v>
      </c>
      <c r="P41" s="65">
        <f>VLOOKUP($A41,'Return Data'!$B$7:$R$2292,11,0)</f>
        <v>3.3397000000000001</v>
      </c>
      <c r="Q41" s="66">
        <f t="shared" si="6"/>
        <v>14</v>
      </c>
      <c r="R41" s="65">
        <f>VLOOKUP($A41,'Return Data'!$B$7:$R$2292,12,0)</f>
        <v>3.3553999999999999</v>
      </c>
      <c r="S41" s="66">
        <f t="shared" si="7"/>
        <v>13</v>
      </c>
      <c r="T41" s="65">
        <f>VLOOKUP($A41,'Return Data'!$B$7:$R$2292,13,0)</f>
        <v>3.3365</v>
      </c>
      <c r="U41" s="66">
        <f t="shared" si="8"/>
        <v>11</v>
      </c>
      <c r="V41" s="65">
        <f>VLOOKUP($A41,'Return Data'!$B$7:$R$2292,17,0)</f>
        <v>3.6646000000000001</v>
      </c>
      <c r="W41" s="66">
        <f t="shared" si="9"/>
        <v>3</v>
      </c>
      <c r="X41" s="65">
        <f>VLOOKUP($A41,'Return Data'!$B$7:$R$2292,14,0)</f>
        <v>4.4775999999999998</v>
      </c>
      <c r="Y41" s="66">
        <f t="shared" si="12"/>
        <v>15</v>
      </c>
      <c r="Z41" s="65">
        <f>VLOOKUP($A41,'Return Data'!$B$7:$R$2292,16,0)</f>
        <v>6.8140999999999998</v>
      </c>
      <c r="AA41" s="67">
        <f t="shared" si="11"/>
        <v>23</v>
      </c>
    </row>
    <row r="42" spans="1:27" x14ac:dyDescent="0.3">
      <c r="A42" s="63" t="s">
        <v>264</v>
      </c>
      <c r="B42" s="64">
        <f>VLOOKUP($A42,'Return Data'!$B$7:$R$2292,3,0)</f>
        <v>44616</v>
      </c>
      <c r="C42" s="65">
        <f>VLOOKUP($A42,'Return Data'!$B$7:$R$2292,4,0)</f>
        <v>3454.5857999999998</v>
      </c>
      <c r="D42" s="65">
        <f>VLOOKUP($A42,'Return Data'!$B$7:$R$2292,5,0)</f>
        <v>3.5335000000000001</v>
      </c>
      <c r="E42" s="66">
        <f t="shared" si="0"/>
        <v>6</v>
      </c>
      <c r="F42" s="65">
        <f>VLOOKUP($A42,'Return Data'!$B$7:$R$2292,6,0)</f>
        <v>3.3706999999999998</v>
      </c>
      <c r="G42" s="66">
        <f t="shared" si="1"/>
        <v>16</v>
      </c>
      <c r="H42" s="65">
        <f>VLOOKUP($A42,'Return Data'!$B$7:$R$2292,7,0)</f>
        <v>3.3948</v>
      </c>
      <c r="I42" s="66">
        <f t="shared" si="2"/>
        <v>5</v>
      </c>
      <c r="J42" s="65">
        <f>VLOOKUP($A42,'Return Data'!$B$7:$R$2292,8,0)</f>
        <v>3.5876999999999999</v>
      </c>
      <c r="K42" s="66">
        <f t="shared" si="3"/>
        <v>14</v>
      </c>
      <c r="L42" s="65">
        <f>VLOOKUP($A42,'Return Data'!$B$7:$R$2292,9,0)</f>
        <v>3.5588000000000002</v>
      </c>
      <c r="M42" s="66">
        <f t="shared" si="4"/>
        <v>14</v>
      </c>
      <c r="N42" s="65">
        <f>VLOOKUP($A42,'Return Data'!$B$7:$R$2292,10,0)</f>
        <v>3.4765999999999999</v>
      </c>
      <c r="O42" s="66">
        <f t="shared" si="5"/>
        <v>11</v>
      </c>
      <c r="P42" s="65">
        <f>VLOOKUP($A42,'Return Data'!$B$7:$R$2292,11,0)</f>
        <v>3.3622000000000001</v>
      </c>
      <c r="Q42" s="66">
        <f t="shared" si="6"/>
        <v>9</v>
      </c>
      <c r="R42" s="65">
        <f>VLOOKUP($A42,'Return Data'!$B$7:$R$2292,12,0)</f>
        <v>3.3772000000000002</v>
      </c>
      <c r="S42" s="66">
        <f t="shared" si="7"/>
        <v>9</v>
      </c>
      <c r="T42" s="65">
        <f>VLOOKUP($A42,'Return Data'!$B$7:$R$2292,13,0)</f>
        <v>3.3416000000000001</v>
      </c>
      <c r="U42" s="66">
        <f t="shared" si="8"/>
        <v>10</v>
      </c>
      <c r="V42" s="65">
        <f>VLOOKUP($A42,'Return Data'!$B$7:$R$2292,17,0)</f>
        <v>3.6052</v>
      </c>
      <c r="W42" s="66">
        <f t="shared" si="9"/>
        <v>11</v>
      </c>
      <c r="X42" s="65">
        <f>VLOOKUP($A42,'Return Data'!$B$7:$R$2292,14,0)</f>
        <v>4.4939999999999998</v>
      </c>
      <c r="Y42" s="66">
        <f t="shared" si="12"/>
        <v>11</v>
      </c>
      <c r="Z42" s="65">
        <f>VLOOKUP($A42,'Return Data'!$B$7:$R$2292,16,0)</f>
        <v>6.9100999999999999</v>
      </c>
      <c r="AA42" s="67">
        <f t="shared" si="11"/>
        <v>21</v>
      </c>
    </row>
    <row r="43" spans="1:27" x14ac:dyDescent="0.3">
      <c r="A43" s="63" t="s">
        <v>2026</v>
      </c>
      <c r="B43" s="64">
        <f>VLOOKUP($A43,'Return Data'!$B$7:$R$2292,3,0)</f>
        <v>44616</v>
      </c>
      <c r="C43" s="65">
        <f>VLOOKUP($A43,'Return Data'!$B$7:$R$2292,4,0)</f>
        <v>1139.5814</v>
      </c>
      <c r="D43" s="65">
        <f>VLOOKUP($A43,'Return Data'!$B$7:$R$2292,5,0)</f>
        <v>2.8220000000000001</v>
      </c>
      <c r="E43" s="66">
        <f t="shared" si="0"/>
        <v>33</v>
      </c>
      <c r="F43" s="65">
        <f>VLOOKUP($A43,'Return Data'!$B$7:$R$2292,6,0)</f>
        <v>2.8117999999999999</v>
      </c>
      <c r="G43" s="66">
        <f t="shared" si="1"/>
        <v>36</v>
      </c>
      <c r="H43" s="65">
        <f>VLOOKUP($A43,'Return Data'!$B$7:$R$2292,7,0)</f>
        <v>2.8786999999999998</v>
      </c>
      <c r="I43" s="66">
        <f t="shared" si="2"/>
        <v>36</v>
      </c>
      <c r="J43" s="65">
        <f>VLOOKUP($A43,'Return Data'!$B$7:$R$2292,8,0)</f>
        <v>3.0007000000000001</v>
      </c>
      <c r="K43" s="66">
        <f t="shared" si="3"/>
        <v>36</v>
      </c>
      <c r="L43" s="65">
        <f>VLOOKUP($A43,'Return Data'!$B$7:$R$2292,9,0)</f>
        <v>2.9857999999999998</v>
      </c>
      <c r="M43" s="66">
        <f t="shared" si="4"/>
        <v>36</v>
      </c>
      <c r="N43" s="65">
        <f>VLOOKUP($A43,'Return Data'!$B$7:$R$2292,10,0)</f>
        <v>2.9975000000000001</v>
      </c>
      <c r="O43" s="66">
        <f t="shared" si="5"/>
        <v>36</v>
      </c>
      <c r="P43" s="65">
        <f>VLOOKUP($A43,'Return Data'!$B$7:$R$2292,11,0)</f>
        <v>2.9432999999999998</v>
      </c>
      <c r="Q43" s="66">
        <f t="shared" si="6"/>
        <v>36</v>
      </c>
      <c r="R43" s="65">
        <f>VLOOKUP($A43,'Return Data'!$B$7:$R$2292,12,0)</f>
        <v>2.9218999999999999</v>
      </c>
      <c r="S43" s="66">
        <f t="shared" si="7"/>
        <v>36</v>
      </c>
      <c r="T43" s="65">
        <f>VLOOKUP($A43,'Return Data'!$B$7:$R$2292,13,0)</f>
        <v>2.9352999999999998</v>
      </c>
      <c r="U43" s="66">
        <f t="shared" si="8"/>
        <v>36</v>
      </c>
      <c r="V43" s="65">
        <f>VLOOKUP($A43,'Return Data'!$B$7:$R$2292,17,0)</f>
        <v>3.1012</v>
      </c>
      <c r="W43" s="66">
        <f t="shared" si="9"/>
        <v>34</v>
      </c>
      <c r="X43" s="65">
        <f>VLOOKUP($A43,'Return Data'!$B$7:$R$2292,14,0)</f>
        <v>4.1885000000000003</v>
      </c>
      <c r="Y43" s="66">
        <f t="shared" si="12"/>
        <v>31</v>
      </c>
      <c r="Z43" s="65">
        <f>VLOOKUP($A43,'Return Data'!$B$7:$R$2292,16,0)</f>
        <v>4.2831999999999999</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3.2558027777777778</v>
      </c>
      <c r="E45" s="65"/>
      <c r="F45" s="75">
        <f>AVERAGE(F8:F43)</f>
        <v>3.3439388888888892</v>
      </c>
      <c r="G45" s="65"/>
      <c r="H45" s="75">
        <f>AVERAGE(H8:H43)</f>
        <v>3.3268083333333336</v>
      </c>
      <c r="I45" s="65"/>
      <c r="J45" s="75">
        <f>AVERAGE(J8:J43)</f>
        <v>3.5545833333333343</v>
      </c>
      <c r="K45" s="65"/>
      <c r="L45" s="75">
        <f>AVERAGE(L8:L43)</f>
        <v>3.5398694444444443</v>
      </c>
      <c r="M45" s="65"/>
      <c r="N45" s="75">
        <f>AVERAGE(N8:N43)</f>
        <v>3.4311055555555559</v>
      </c>
      <c r="O45" s="65"/>
      <c r="P45" s="75">
        <f>AVERAGE(P8:P43)</f>
        <v>3.3235138888888898</v>
      </c>
      <c r="Q45" s="65"/>
      <c r="R45" s="75">
        <f>AVERAGE(R8:R43)</f>
        <v>3.3228444444444438</v>
      </c>
      <c r="S45" s="65"/>
      <c r="T45" s="75">
        <f>AVERAGE(T8:T43)</f>
        <v>3.2968333333333333</v>
      </c>
      <c r="U45" s="65"/>
      <c r="V45" s="75">
        <f>AVERAGE(V8:V43)</f>
        <v>3.5108722222222224</v>
      </c>
      <c r="W45" s="65"/>
      <c r="X45" s="75">
        <f>AVERAGE(X8:X43)</f>
        <v>4.3989742857142868</v>
      </c>
      <c r="Y45" s="65"/>
      <c r="Z45" s="75">
        <f>AVERAGE(Z8:Z43)</f>
        <v>6.4979916666666657</v>
      </c>
      <c r="AA45" s="76"/>
    </row>
    <row r="46" spans="1:27" x14ac:dyDescent="0.3">
      <c r="A46" s="73" t="s">
        <v>28</v>
      </c>
      <c r="B46" s="74"/>
      <c r="C46" s="74"/>
      <c r="D46" s="75">
        <f>MIN(D8:D43)</f>
        <v>2.4331999999999998</v>
      </c>
      <c r="E46" s="65"/>
      <c r="F46" s="75">
        <f>MIN(F8:F43)</f>
        <v>2.8117999999999999</v>
      </c>
      <c r="G46" s="65"/>
      <c r="H46" s="75">
        <f>MIN(H8:H43)</f>
        <v>2.8786999999999998</v>
      </c>
      <c r="I46" s="65"/>
      <c r="J46" s="75">
        <f>MIN(J8:J43)</f>
        <v>3.0007000000000001</v>
      </c>
      <c r="K46" s="65"/>
      <c r="L46" s="75">
        <f>MIN(L8:L43)</f>
        <v>2.9857999999999998</v>
      </c>
      <c r="M46" s="65"/>
      <c r="N46" s="75">
        <f>MIN(N8:N43)</f>
        <v>2.9975000000000001</v>
      </c>
      <c r="O46" s="65"/>
      <c r="P46" s="75">
        <f>MIN(P8:P43)</f>
        <v>2.9432999999999998</v>
      </c>
      <c r="Q46" s="65"/>
      <c r="R46" s="75">
        <f>MIN(R8:R43)</f>
        <v>2.9218999999999999</v>
      </c>
      <c r="S46" s="65"/>
      <c r="T46" s="75">
        <f>MIN(T8:T43)</f>
        <v>2.9352999999999998</v>
      </c>
      <c r="U46" s="65"/>
      <c r="V46" s="75">
        <f>MIN(V8:V43)</f>
        <v>3.0106999999999999</v>
      </c>
      <c r="W46" s="65"/>
      <c r="X46" s="75">
        <f>MIN(X8:X43)</f>
        <v>3.7698</v>
      </c>
      <c r="Y46" s="65"/>
      <c r="Z46" s="75">
        <f>MIN(Z8:Z43)</f>
        <v>3.6682999999999999</v>
      </c>
      <c r="AA46" s="76"/>
    </row>
    <row r="47" spans="1:27" ht="15" thickBot="1" x14ac:dyDescent="0.35">
      <c r="A47" s="77" t="s">
        <v>29</v>
      </c>
      <c r="B47" s="78"/>
      <c r="C47" s="78"/>
      <c r="D47" s="79">
        <f>MAX(D8:D43)</f>
        <v>3.6962999999999999</v>
      </c>
      <c r="E47" s="95"/>
      <c r="F47" s="79">
        <f>MAX(F8:F43)</f>
        <v>4.0987999999999998</v>
      </c>
      <c r="G47" s="95"/>
      <c r="H47" s="79">
        <f>MAX(H8:H43)</f>
        <v>4.1553000000000004</v>
      </c>
      <c r="I47" s="95"/>
      <c r="J47" s="79">
        <f>MAX(J8:J43)</f>
        <v>4.4127000000000001</v>
      </c>
      <c r="K47" s="95"/>
      <c r="L47" s="79">
        <f>MAX(L8:L43)</f>
        <v>4.2590000000000003</v>
      </c>
      <c r="M47" s="95"/>
      <c r="N47" s="79">
        <f>MAX(N8:N43)</f>
        <v>4.0136000000000003</v>
      </c>
      <c r="O47" s="95"/>
      <c r="P47" s="79">
        <f>MAX(P8:P43)</f>
        <v>3.8717000000000001</v>
      </c>
      <c r="Q47" s="95"/>
      <c r="R47" s="79">
        <f>MAX(R8:R43)</f>
        <v>3.7597</v>
      </c>
      <c r="S47" s="95"/>
      <c r="T47" s="79">
        <f>MAX(T8:T43)</f>
        <v>3.9264999999999999</v>
      </c>
      <c r="U47" s="95"/>
      <c r="V47" s="79">
        <f>MAX(V8:V43)</f>
        <v>4.2824999999999998</v>
      </c>
      <c r="W47" s="95"/>
      <c r="X47" s="79">
        <f>MAX(X8:X43)</f>
        <v>5.1275000000000004</v>
      </c>
      <c r="Y47" s="95"/>
      <c r="Z47" s="79">
        <f>MAX(Z8:Z43)</f>
        <v>7.6574</v>
      </c>
      <c r="AA47" s="80"/>
    </row>
    <row r="48" spans="1:27" x14ac:dyDescent="0.3">
      <c r="A48" s="112" t="s">
        <v>433</v>
      </c>
    </row>
    <row r="49" spans="1:1" x14ac:dyDescent="0.3">
      <c r="A49" s="14" t="s">
        <v>340</v>
      </c>
    </row>
  </sheetData>
  <sheetProtection algorithmName="SHA-512" hashValue="QLqWWNQ1dLLV5MMYvLHe/f6otdZ5EIJVV1VJpN8mSgtsxymBBXX6lSwl/B1X2Z1Fcr1M3Y14AyzmH6NVNeybvA==" saltValue="LYXLjA/CLKsXcn4S7ucYB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7" activePane="bottomRight" state="frozen"/>
      <selection pane="topRight" activeCell="B1" sqref="B1"/>
      <selection pane="bottomLeft" activeCell="A6" sqref="A6"/>
      <selection pane="bottomRight" activeCell="B1870"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1947</v>
      </c>
      <c r="T5" s="125" t="s">
        <v>1948</v>
      </c>
      <c r="U5" s="125" t="s">
        <v>1949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476</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477</v>
      </c>
      <c r="B7" s="177" t="s">
        <v>478</v>
      </c>
      <c r="C7" s="177">
        <v>103155</v>
      </c>
      <c r="D7" s="180">
        <v>44616</v>
      </c>
      <c r="E7" s="181">
        <v>1039.1099999999999</v>
      </c>
      <c r="F7" s="181">
        <v>-3.5583999999999998</v>
      </c>
      <c r="G7" s="181">
        <v>-3.9799000000000002</v>
      </c>
      <c r="H7" s="181">
        <v>-4.5820999999999996</v>
      </c>
      <c r="I7" s="181">
        <v>-2.7078000000000002</v>
      </c>
      <c r="J7" s="181">
        <v>0.54090000000000005</v>
      </c>
      <c r="K7" s="181">
        <v>-3.0653999999999999</v>
      </c>
      <c r="L7" s="181">
        <v>0.68700000000000006</v>
      </c>
      <c r="M7" s="181">
        <v>9.8087999999999997</v>
      </c>
      <c r="N7" s="181">
        <v>13.5205</v>
      </c>
      <c r="O7" s="181">
        <v>13.284000000000001</v>
      </c>
      <c r="P7" s="181">
        <v>9.4672999999999998</v>
      </c>
      <c r="Q7" s="181">
        <v>18.722300000000001</v>
      </c>
      <c r="R7" s="181">
        <v>18.068300000000001</v>
      </c>
      <c r="S7" s="124"/>
      <c r="T7" s="127"/>
      <c r="U7" s="128"/>
      <c r="V7" s="128"/>
      <c r="W7" s="128"/>
      <c r="X7" s="128"/>
      <c r="Y7" s="128"/>
      <c r="Z7" s="128"/>
      <c r="AA7" s="128"/>
      <c r="AB7" s="128"/>
      <c r="AC7" s="128"/>
      <c r="AD7" s="128"/>
      <c r="AE7" s="128"/>
      <c r="AF7" s="128"/>
      <c r="AG7" s="128"/>
      <c r="AH7" s="128"/>
    </row>
    <row r="8" spans="1:34" x14ac:dyDescent="0.3">
      <c r="A8" s="177" t="s">
        <v>477</v>
      </c>
      <c r="B8" s="177" t="s">
        <v>479</v>
      </c>
      <c r="C8" s="177">
        <v>120517</v>
      </c>
      <c r="D8" s="180">
        <v>44616</v>
      </c>
      <c r="E8" s="181">
        <v>1133.3399999999999</v>
      </c>
      <c r="F8" s="181">
        <v>-3.5554000000000001</v>
      </c>
      <c r="G8" s="181">
        <v>-3.9746000000000001</v>
      </c>
      <c r="H8" s="181">
        <v>-4.5681000000000003</v>
      </c>
      <c r="I8" s="181">
        <v>-2.6775000000000002</v>
      </c>
      <c r="J8" s="181">
        <v>0.60809999999999997</v>
      </c>
      <c r="K8" s="181">
        <v>-2.8759999999999999</v>
      </c>
      <c r="L8" s="181">
        <v>1.0900000000000001</v>
      </c>
      <c r="M8" s="181">
        <v>10.486800000000001</v>
      </c>
      <c r="N8" s="181">
        <v>14.3956</v>
      </c>
      <c r="O8" s="181">
        <v>14.1556</v>
      </c>
      <c r="P8" s="181">
        <v>10.4955</v>
      </c>
      <c r="Q8" s="181">
        <v>13.735300000000001</v>
      </c>
      <c r="R8" s="181">
        <v>18.991299999999999</v>
      </c>
      <c r="S8" s="124"/>
      <c r="T8" s="127"/>
      <c r="U8" s="128"/>
      <c r="V8" s="128"/>
      <c r="W8" s="128"/>
      <c r="X8" s="128"/>
      <c r="Y8" s="128"/>
      <c r="Z8" s="128"/>
      <c r="AA8" s="128"/>
      <c r="AB8" s="128"/>
      <c r="AC8" s="128"/>
      <c r="AD8" s="128"/>
      <c r="AE8" s="128"/>
      <c r="AF8" s="128"/>
      <c r="AG8" s="128"/>
      <c r="AH8" s="128"/>
    </row>
    <row r="9" spans="1:34" x14ac:dyDescent="0.3">
      <c r="A9" s="177" t="s">
        <v>477</v>
      </c>
      <c r="B9" s="177" t="s">
        <v>480</v>
      </c>
      <c r="C9" s="177">
        <v>144394</v>
      </c>
      <c r="D9" s="180">
        <v>44616</v>
      </c>
      <c r="E9" s="181">
        <v>15.37</v>
      </c>
      <c r="F9" s="181">
        <v>-3.4548000000000001</v>
      </c>
      <c r="G9" s="181">
        <v>-3.6364000000000001</v>
      </c>
      <c r="H9" s="181">
        <v>-4.6525999999999996</v>
      </c>
      <c r="I9" s="181">
        <v>-6.3376000000000001</v>
      </c>
      <c r="J9" s="181">
        <v>-5.2988</v>
      </c>
      <c r="K9" s="181">
        <v>-8.2387999999999995</v>
      </c>
      <c r="L9" s="181">
        <v>-1.4743999999999999</v>
      </c>
      <c r="M9" s="181">
        <v>9.4728999999999992</v>
      </c>
      <c r="N9" s="181">
        <v>11.296200000000001</v>
      </c>
      <c r="O9" s="181">
        <v>16.6539</v>
      </c>
      <c r="P9" s="181"/>
      <c r="Q9" s="181">
        <v>12.8794</v>
      </c>
      <c r="R9" s="181">
        <v>14.8888</v>
      </c>
      <c r="S9" s="124"/>
      <c r="T9" s="127"/>
      <c r="U9" s="128"/>
      <c r="V9" s="128"/>
      <c r="W9" s="128"/>
      <c r="X9" s="128"/>
      <c r="Y9" s="128"/>
      <c r="Z9" s="128"/>
      <c r="AA9" s="128"/>
      <c r="AB9" s="128"/>
      <c r="AC9" s="128"/>
      <c r="AD9" s="128"/>
      <c r="AE9" s="128"/>
      <c r="AF9" s="128"/>
      <c r="AG9" s="128"/>
      <c r="AH9" s="128"/>
    </row>
    <row r="10" spans="1:34" x14ac:dyDescent="0.3">
      <c r="A10" s="177" t="s">
        <v>477</v>
      </c>
      <c r="B10" s="177" t="s">
        <v>481</v>
      </c>
      <c r="C10" s="177">
        <v>144393</v>
      </c>
      <c r="D10" s="180">
        <v>44616</v>
      </c>
      <c r="E10" s="181">
        <v>14.59</v>
      </c>
      <c r="F10" s="181">
        <v>-3.4413999999999998</v>
      </c>
      <c r="G10" s="181">
        <v>-3.6328</v>
      </c>
      <c r="H10" s="181">
        <v>-4.6405000000000003</v>
      </c>
      <c r="I10" s="181">
        <v>-6.3543000000000003</v>
      </c>
      <c r="J10" s="181">
        <v>-5.3826000000000001</v>
      </c>
      <c r="K10" s="181">
        <v>-8.5266000000000002</v>
      </c>
      <c r="L10" s="181">
        <v>-2.1461999999999999</v>
      </c>
      <c r="M10" s="181">
        <v>8.3148</v>
      </c>
      <c r="N10" s="181">
        <v>9.7818000000000005</v>
      </c>
      <c r="O10" s="181">
        <v>15.008599999999999</v>
      </c>
      <c r="P10" s="181"/>
      <c r="Q10" s="181">
        <v>11.234500000000001</v>
      </c>
      <c r="R10" s="181">
        <v>13.3089</v>
      </c>
      <c r="S10" s="124"/>
      <c r="T10" s="127"/>
      <c r="U10" s="128"/>
      <c r="V10" s="128"/>
      <c r="W10" s="128"/>
      <c r="X10" s="128"/>
      <c r="Y10" s="128"/>
      <c r="Z10" s="128"/>
      <c r="AA10" s="128"/>
      <c r="AB10" s="128"/>
      <c r="AC10" s="128"/>
      <c r="AD10" s="128"/>
      <c r="AE10" s="128"/>
      <c r="AF10" s="128"/>
      <c r="AG10" s="128"/>
      <c r="AH10" s="128"/>
    </row>
    <row r="11" spans="1:34" x14ac:dyDescent="0.3">
      <c r="A11" s="177" t="s">
        <v>477</v>
      </c>
      <c r="B11" s="177" t="s">
        <v>482</v>
      </c>
      <c r="C11" s="177">
        <v>101912</v>
      </c>
      <c r="D11" s="180">
        <v>44616</v>
      </c>
      <c r="E11" s="181">
        <v>78.64</v>
      </c>
      <c r="F11" s="181">
        <v>-3.6038000000000001</v>
      </c>
      <c r="G11" s="181">
        <v>-4.0858999999999996</v>
      </c>
      <c r="H11" s="181">
        <v>-4.9207999999999998</v>
      </c>
      <c r="I11" s="181">
        <v>-7.2641999999999998</v>
      </c>
      <c r="J11" s="181">
        <v>-4.8056999999999999</v>
      </c>
      <c r="K11" s="181">
        <v>-6.4812000000000003</v>
      </c>
      <c r="L11" s="181">
        <v>1.3925000000000001</v>
      </c>
      <c r="M11" s="181">
        <v>10.6982</v>
      </c>
      <c r="N11" s="181">
        <v>13.7896</v>
      </c>
      <c r="O11" s="181">
        <v>14.109299999999999</v>
      </c>
      <c r="P11" s="181">
        <v>10.278499999999999</v>
      </c>
      <c r="Q11" s="181">
        <v>11.8157</v>
      </c>
      <c r="R11" s="181">
        <v>17.618200000000002</v>
      </c>
      <c r="S11" s="124"/>
      <c r="T11" s="127"/>
      <c r="U11" s="128"/>
      <c r="V11" s="128"/>
      <c r="W11" s="128"/>
      <c r="X11" s="128"/>
      <c r="Y11" s="128"/>
      <c r="Z11" s="128"/>
      <c r="AA11" s="128"/>
      <c r="AB11" s="128"/>
      <c r="AC11" s="128"/>
      <c r="AD11" s="128"/>
      <c r="AE11" s="128"/>
      <c r="AF11" s="128"/>
      <c r="AG11" s="128"/>
      <c r="AH11" s="128"/>
    </row>
    <row r="12" spans="1:34" x14ac:dyDescent="0.3">
      <c r="A12" s="177" t="s">
        <v>477</v>
      </c>
      <c r="B12" s="177" t="s">
        <v>483</v>
      </c>
      <c r="C12" s="177">
        <v>119326</v>
      </c>
      <c r="D12" s="180">
        <v>44616</v>
      </c>
      <c r="E12" s="181">
        <v>86.35</v>
      </c>
      <c r="F12" s="181">
        <v>-3.6057000000000001</v>
      </c>
      <c r="G12" s="181">
        <v>-4.0769000000000002</v>
      </c>
      <c r="H12" s="181">
        <v>-4.9114000000000004</v>
      </c>
      <c r="I12" s="181">
        <v>-7.2403000000000004</v>
      </c>
      <c r="J12" s="181">
        <v>-4.7539999999999996</v>
      </c>
      <c r="K12" s="181">
        <v>-6.3144</v>
      </c>
      <c r="L12" s="181">
        <v>1.7798</v>
      </c>
      <c r="M12" s="181">
        <v>11.304500000000001</v>
      </c>
      <c r="N12" s="181">
        <v>14.5985</v>
      </c>
      <c r="O12" s="181">
        <v>14.906700000000001</v>
      </c>
      <c r="P12" s="181">
        <v>11.3962</v>
      </c>
      <c r="Q12" s="181">
        <v>12.1578</v>
      </c>
      <c r="R12" s="181">
        <v>18.408100000000001</v>
      </c>
      <c r="S12" s="124"/>
      <c r="T12" s="127"/>
      <c r="U12" s="128"/>
      <c r="V12" s="128"/>
      <c r="W12" s="128"/>
      <c r="X12" s="128"/>
      <c r="Y12" s="128"/>
      <c r="Z12" s="128"/>
      <c r="AA12" s="128"/>
      <c r="AB12" s="128"/>
      <c r="AC12" s="128"/>
      <c r="AD12" s="128"/>
      <c r="AE12" s="128"/>
      <c r="AF12" s="128"/>
      <c r="AG12" s="128"/>
      <c r="AH12" s="128"/>
    </row>
    <row r="13" spans="1:34" x14ac:dyDescent="0.3">
      <c r="A13" s="177" t="s">
        <v>477</v>
      </c>
      <c r="B13" s="177" t="s">
        <v>1728</v>
      </c>
      <c r="C13" s="177">
        <v>141006</v>
      </c>
      <c r="D13" s="180">
        <v>44616</v>
      </c>
      <c r="E13" s="181">
        <v>18.678899999999999</v>
      </c>
      <c r="F13" s="181">
        <v>-3.8473999999999999</v>
      </c>
      <c r="G13" s="181">
        <v>-4.5602</v>
      </c>
      <c r="H13" s="181">
        <v>-5.1153000000000004</v>
      </c>
      <c r="I13" s="181">
        <v>-7.2690000000000001</v>
      </c>
      <c r="J13" s="181">
        <v>-5.1264000000000003</v>
      </c>
      <c r="K13" s="181">
        <v>-5.8585000000000003</v>
      </c>
      <c r="L13" s="181">
        <v>-1.4639</v>
      </c>
      <c r="M13" s="181">
        <v>3.9455</v>
      </c>
      <c r="N13" s="181">
        <v>8.9822000000000006</v>
      </c>
      <c r="O13" s="181">
        <v>18.064699999999998</v>
      </c>
      <c r="P13" s="181"/>
      <c r="Q13" s="181">
        <v>13.6364</v>
      </c>
      <c r="R13" s="181">
        <v>15.2646</v>
      </c>
      <c r="S13" s="124"/>
      <c r="T13" s="127"/>
      <c r="U13" s="128"/>
      <c r="V13" s="128"/>
      <c r="W13" s="128"/>
      <c r="X13" s="128"/>
      <c r="Y13" s="128"/>
      <c r="Z13" s="128"/>
      <c r="AA13" s="128"/>
      <c r="AB13" s="128"/>
      <c r="AC13" s="128"/>
      <c r="AD13" s="128"/>
      <c r="AE13" s="128"/>
      <c r="AF13" s="128"/>
      <c r="AG13" s="128"/>
      <c r="AH13" s="128"/>
    </row>
    <row r="14" spans="1:34" x14ac:dyDescent="0.3">
      <c r="A14" s="177" t="s">
        <v>477</v>
      </c>
      <c r="B14" s="177" t="s">
        <v>1729</v>
      </c>
      <c r="C14" s="177">
        <v>141004</v>
      </c>
      <c r="D14" s="180">
        <v>44616</v>
      </c>
      <c r="E14" s="181">
        <v>17.274699999999999</v>
      </c>
      <c r="F14" s="181">
        <v>-3.8521000000000001</v>
      </c>
      <c r="G14" s="181">
        <v>-4.5739000000000001</v>
      </c>
      <c r="H14" s="181">
        <v>-5.1460999999999997</v>
      </c>
      <c r="I14" s="181">
        <v>-7.3295000000000003</v>
      </c>
      <c r="J14" s="181">
        <v>-5.2636000000000003</v>
      </c>
      <c r="K14" s="181">
        <v>-6.2594000000000003</v>
      </c>
      <c r="L14" s="181">
        <v>-2.3083999999999998</v>
      </c>
      <c r="M14" s="181">
        <v>2.6002000000000001</v>
      </c>
      <c r="N14" s="181">
        <v>7.1040000000000001</v>
      </c>
      <c r="O14" s="181">
        <v>16.164300000000001</v>
      </c>
      <c r="P14" s="181"/>
      <c r="Q14" s="181">
        <v>11.8339</v>
      </c>
      <c r="R14" s="181">
        <v>13.347899999999999</v>
      </c>
      <c r="S14" s="124"/>
      <c r="T14" s="127"/>
      <c r="U14" s="128"/>
      <c r="V14" s="128"/>
      <c r="W14" s="128"/>
      <c r="X14" s="128"/>
      <c r="Y14" s="128"/>
      <c r="Z14" s="128"/>
      <c r="AA14" s="128"/>
      <c r="AB14" s="128"/>
      <c r="AC14" s="128"/>
      <c r="AD14" s="128"/>
      <c r="AE14" s="128"/>
      <c r="AF14" s="128"/>
      <c r="AG14" s="128"/>
      <c r="AH14" s="128"/>
    </row>
    <row r="15" spans="1:34" x14ac:dyDescent="0.3">
      <c r="A15" s="177" t="s">
        <v>477</v>
      </c>
      <c r="B15" s="177" t="s">
        <v>484</v>
      </c>
      <c r="C15" s="177">
        <v>139527</v>
      </c>
      <c r="D15" s="180">
        <v>44616</v>
      </c>
      <c r="E15" s="181">
        <v>22.22</v>
      </c>
      <c r="F15" s="181">
        <v>-4.3890000000000002</v>
      </c>
      <c r="G15" s="181">
        <v>-4.4711999999999996</v>
      </c>
      <c r="H15" s="181">
        <v>-6.5208000000000004</v>
      </c>
      <c r="I15" s="181">
        <v>-9.8580000000000005</v>
      </c>
      <c r="J15" s="181">
        <v>-9.0835000000000008</v>
      </c>
      <c r="K15" s="181">
        <v>-8.2576000000000001</v>
      </c>
      <c r="L15" s="181">
        <v>-0.49259999999999998</v>
      </c>
      <c r="M15" s="181">
        <v>13.5992</v>
      </c>
      <c r="N15" s="181">
        <v>30.246200000000002</v>
      </c>
      <c r="O15" s="181">
        <v>22.088799999999999</v>
      </c>
      <c r="P15" s="181">
        <v>15.2911</v>
      </c>
      <c r="Q15" s="181">
        <v>15.3157</v>
      </c>
      <c r="R15" s="181">
        <v>28.107900000000001</v>
      </c>
      <c r="S15" s="124"/>
      <c r="T15" s="127"/>
      <c r="U15" s="128"/>
      <c r="V15" s="128"/>
      <c r="W15" s="128"/>
      <c r="X15" s="128"/>
      <c r="Y15" s="128"/>
      <c r="Z15" s="128"/>
      <c r="AA15" s="128"/>
      <c r="AB15" s="128"/>
      <c r="AC15" s="128"/>
      <c r="AD15" s="128"/>
      <c r="AE15" s="128"/>
      <c r="AF15" s="128"/>
      <c r="AG15" s="128"/>
      <c r="AH15" s="128"/>
    </row>
    <row r="16" spans="1:34" x14ac:dyDescent="0.3">
      <c r="A16" s="177" t="s">
        <v>477</v>
      </c>
      <c r="B16" s="177" t="s">
        <v>485</v>
      </c>
      <c r="C16" s="177">
        <v>139529</v>
      </c>
      <c r="D16" s="180">
        <v>44616</v>
      </c>
      <c r="E16" s="181">
        <v>21.17</v>
      </c>
      <c r="F16" s="181">
        <v>-4.3811999999999998</v>
      </c>
      <c r="G16" s="181">
        <v>-4.4675000000000002</v>
      </c>
      <c r="H16" s="181">
        <v>-6.5342000000000002</v>
      </c>
      <c r="I16" s="181">
        <v>-9.8765000000000001</v>
      </c>
      <c r="J16" s="181">
        <v>-9.1416000000000004</v>
      </c>
      <c r="K16" s="181">
        <v>-8.4738000000000007</v>
      </c>
      <c r="L16" s="181">
        <v>-0.93589999999999995</v>
      </c>
      <c r="M16" s="181">
        <v>12.906700000000001</v>
      </c>
      <c r="N16" s="181">
        <v>29.164100000000001</v>
      </c>
      <c r="O16" s="181">
        <v>21.037800000000001</v>
      </c>
      <c r="P16" s="181">
        <v>14.3286</v>
      </c>
      <c r="Q16" s="181">
        <v>14.323600000000001</v>
      </c>
      <c r="R16" s="181">
        <v>27.033100000000001</v>
      </c>
      <c r="S16" s="124"/>
      <c r="T16" s="127"/>
      <c r="U16" s="128"/>
      <c r="V16" s="128"/>
      <c r="W16" s="128"/>
      <c r="X16" s="128"/>
      <c r="Y16" s="128"/>
      <c r="Z16" s="128"/>
      <c r="AA16" s="128"/>
      <c r="AB16" s="128"/>
      <c r="AC16" s="128"/>
      <c r="AD16" s="128"/>
      <c r="AE16" s="128"/>
      <c r="AF16" s="128"/>
      <c r="AG16" s="128"/>
      <c r="AH16" s="128"/>
    </row>
    <row r="17" spans="1:34" x14ac:dyDescent="0.3">
      <c r="A17" s="177" t="s">
        <v>477</v>
      </c>
      <c r="B17" s="177" t="s">
        <v>486</v>
      </c>
      <c r="C17" s="177">
        <v>118272</v>
      </c>
      <c r="D17" s="180">
        <v>44616</v>
      </c>
      <c r="E17" s="181">
        <v>253.88</v>
      </c>
      <c r="F17" s="181">
        <v>-3.464</v>
      </c>
      <c r="G17" s="181">
        <v>-3.8405999999999998</v>
      </c>
      <c r="H17" s="181">
        <v>-4.2972999999999999</v>
      </c>
      <c r="I17" s="181">
        <v>-6.0225999999999997</v>
      </c>
      <c r="J17" s="181">
        <v>-4.0659000000000001</v>
      </c>
      <c r="K17" s="181">
        <v>-4.4593999999999996</v>
      </c>
      <c r="L17" s="181">
        <v>-0.78939999999999999</v>
      </c>
      <c r="M17" s="181">
        <v>7.9696999999999996</v>
      </c>
      <c r="N17" s="181">
        <v>11.068300000000001</v>
      </c>
      <c r="O17" s="181">
        <v>17.308900000000001</v>
      </c>
      <c r="P17" s="181">
        <v>14.3177</v>
      </c>
      <c r="Q17" s="181">
        <v>14.8178</v>
      </c>
      <c r="R17" s="181">
        <v>17.0199</v>
      </c>
      <c r="S17" s="124"/>
      <c r="T17" s="127"/>
      <c r="U17" s="128"/>
      <c r="V17" s="128"/>
      <c r="W17" s="128"/>
      <c r="X17" s="128"/>
      <c r="Y17" s="128"/>
      <c r="Z17" s="128"/>
      <c r="AA17" s="128"/>
      <c r="AB17" s="128"/>
      <c r="AC17" s="128"/>
      <c r="AD17" s="128"/>
      <c r="AE17" s="128"/>
      <c r="AF17" s="128"/>
      <c r="AG17" s="128"/>
      <c r="AH17" s="128"/>
    </row>
    <row r="18" spans="1:34" x14ac:dyDescent="0.3">
      <c r="A18" s="177" t="s">
        <v>477</v>
      </c>
      <c r="B18" s="177" t="s">
        <v>487</v>
      </c>
      <c r="C18" s="177">
        <v>106166</v>
      </c>
      <c r="D18" s="180">
        <v>44616</v>
      </c>
      <c r="E18" s="181">
        <v>233.42</v>
      </c>
      <c r="F18" s="181">
        <v>-3.4657</v>
      </c>
      <c r="G18" s="181">
        <v>-3.8513999999999999</v>
      </c>
      <c r="H18" s="181">
        <v>-4.3204000000000002</v>
      </c>
      <c r="I18" s="181">
        <v>-6.0646000000000004</v>
      </c>
      <c r="J18" s="181">
        <v>-4.1672000000000002</v>
      </c>
      <c r="K18" s="181">
        <v>-4.7576000000000001</v>
      </c>
      <c r="L18" s="181">
        <v>-1.4107000000000001</v>
      </c>
      <c r="M18" s="181">
        <v>6.9555999999999996</v>
      </c>
      <c r="N18" s="181">
        <v>9.7104999999999997</v>
      </c>
      <c r="O18" s="181">
        <v>15.951000000000001</v>
      </c>
      <c r="P18" s="181">
        <v>12.922800000000001</v>
      </c>
      <c r="Q18" s="181">
        <v>11.4407</v>
      </c>
      <c r="R18" s="181">
        <v>15.6471</v>
      </c>
      <c r="S18" s="124"/>
      <c r="T18" s="127"/>
      <c r="U18" s="128"/>
      <c r="V18" s="128"/>
      <c r="W18" s="128"/>
      <c r="X18" s="128"/>
      <c r="Y18" s="128"/>
      <c r="Z18" s="128"/>
      <c r="AA18" s="128"/>
      <c r="AB18" s="128"/>
      <c r="AC18" s="128"/>
      <c r="AD18" s="128"/>
      <c r="AE18" s="128"/>
      <c r="AF18" s="128"/>
      <c r="AG18" s="128"/>
      <c r="AH18" s="128"/>
    </row>
    <row r="19" spans="1:34" x14ac:dyDescent="0.3">
      <c r="A19" s="177" t="s">
        <v>477</v>
      </c>
      <c r="B19" s="177" t="s">
        <v>488</v>
      </c>
      <c r="C19" s="177">
        <v>119019</v>
      </c>
      <c r="D19" s="180">
        <v>44616</v>
      </c>
      <c r="E19" s="181">
        <v>237.51499999999999</v>
      </c>
      <c r="F19" s="181">
        <v>-3.7056</v>
      </c>
      <c r="G19" s="181">
        <v>-4.125</v>
      </c>
      <c r="H19" s="181">
        <v>-4.7634999999999996</v>
      </c>
      <c r="I19" s="181">
        <v>-7.077</v>
      </c>
      <c r="J19" s="181">
        <v>-5.7157999999999998</v>
      </c>
      <c r="K19" s="181">
        <v>-7.5781000000000001</v>
      </c>
      <c r="L19" s="181">
        <v>-4.1614000000000004</v>
      </c>
      <c r="M19" s="181">
        <v>4.0911</v>
      </c>
      <c r="N19" s="181">
        <v>8.5525000000000002</v>
      </c>
      <c r="O19" s="181">
        <v>17.103400000000001</v>
      </c>
      <c r="P19" s="181">
        <v>12.499599999999999</v>
      </c>
      <c r="Q19" s="181">
        <v>13.8781</v>
      </c>
      <c r="R19" s="181">
        <v>14.0709</v>
      </c>
      <c r="S19" s="124"/>
      <c r="T19" s="127"/>
      <c r="U19" s="128"/>
      <c r="V19" s="128"/>
      <c r="W19" s="128"/>
      <c r="X19" s="128"/>
      <c r="Y19" s="128"/>
      <c r="Z19" s="128"/>
      <c r="AA19" s="128"/>
      <c r="AB19" s="128"/>
      <c r="AC19" s="128"/>
      <c r="AD19" s="128"/>
      <c r="AE19" s="128"/>
      <c r="AF19" s="128"/>
      <c r="AG19" s="128"/>
      <c r="AH19" s="128"/>
    </row>
    <row r="20" spans="1:34" x14ac:dyDescent="0.3">
      <c r="A20" s="177" t="s">
        <v>477</v>
      </c>
      <c r="B20" s="177" t="s">
        <v>489</v>
      </c>
      <c r="C20" s="177">
        <v>100081</v>
      </c>
      <c r="D20" s="180">
        <v>44616</v>
      </c>
      <c r="E20" s="181">
        <v>218.846</v>
      </c>
      <c r="F20" s="181">
        <v>-3.7086999999999999</v>
      </c>
      <c r="G20" s="181">
        <v>-4.1334999999999997</v>
      </c>
      <c r="H20" s="181">
        <v>-4.7828999999999997</v>
      </c>
      <c r="I20" s="181">
        <v>-7.1139999999999999</v>
      </c>
      <c r="J20" s="181">
        <v>-5.7980999999999998</v>
      </c>
      <c r="K20" s="181">
        <v>-7.8139000000000003</v>
      </c>
      <c r="L20" s="181">
        <v>-4.6489000000000003</v>
      </c>
      <c r="M20" s="181">
        <v>3.2974999999999999</v>
      </c>
      <c r="N20" s="181">
        <v>7.4565000000000001</v>
      </c>
      <c r="O20" s="181">
        <v>15.9413</v>
      </c>
      <c r="P20" s="181">
        <v>11.330500000000001</v>
      </c>
      <c r="Q20" s="181">
        <v>14.516999999999999</v>
      </c>
      <c r="R20" s="181">
        <v>12.932600000000001</v>
      </c>
      <c r="S20" s="124"/>
      <c r="T20" s="127"/>
      <c r="U20" s="128"/>
      <c r="V20" s="128"/>
      <c r="W20" s="128"/>
      <c r="X20" s="128"/>
      <c r="Y20" s="128"/>
      <c r="Z20" s="128"/>
      <c r="AA20" s="128"/>
      <c r="AB20" s="128"/>
      <c r="AC20" s="128"/>
      <c r="AD20" s="128"/>
      <c r="AE20" s="128"/>
      <c r="AF20" s="128"/>
      <c r="AG20" s="128"/>
      <c r="AH20" s="128"/>
    </row>
    <row r="21" spans="1:34" x14ac:dyDescent="0.3">
      <c r="A21" s="177" t="s">
        <v>477</v>
      </c>
      <c r="B21" s="177" t="s">
        <v>490</v>
      </c>
      <c r="C21" s="177">
        <v>118624</v>
      </c>
      <c r="D21" s="180">
        <v>44616</v>
      </c>
      <c r="E21" s="181">
        <v>39.619999999999997</v>
      </c>
      <c r="F21" s="181">
        <v>-3.4836</v>
      </c>
      <c r="G21" s="181">
        <v>-3.9748000000000001</v>
      </c>
      <c r="H21" s="181">
        <v>-4.5071000000000003</v>
      </c>
      <c r="I21" s="181">
        <v>-6.3135000000000003</v>
      </c>
      <c r="J21" s="181">
        <v>-3.9981</v>
      </c>
      <c r="K21" s="181">
        <v>-4.8967999999999998</v>
      </c>
      <c r="L21" s="181">
        <v>2.1661000000000001</v>
      </c>
      <c r="M21" s="181">
        <v>10.546900000000001</v>
      </c>
      <c r="N21" s="181">
        <v>14.9072</v>
      </c>
      <c r="O21" s="181">
        <v>16.648900000000001</v>
      </c>
      <c r="P21" s="181">
        <v>13.0418</v>
      </c>
      <c r="Q21" s="181">
        <v>13.095700000000001</v>
      </c>
      <c r="R21" s="181">
        <v>18.0032</v>
      </c>
      <c r="S21" s="124"/>
      <c r="T21" s="127"/>
      <c r="U21" s="128"/>
      <c r="V21" s="128"/>
      <c r="W21" s="128"/>
      <c r="X21" s="128"/>
      <c r="Y21" s="128"/>
      <c r="Z21" s="128"/>
      <c r="AA21" s="128"/>
      <c r="AB21" s="128"/>
      <c r="AC21" s="128"/>
      <c r="AD21" s="128"/>
      <c r="AE21" s="128"/>
      <c r="AF21" s="128"/>
      <c r="AG21" s="128"/>
      <c r="AH21" s="128"/>
    </row>
    <row r="22" spans="1:34" x14ac:dyDescent="0.3">
      <c r="A22" s="177" t="s">
        <v>477</v>
      </c>
      <c r="B22" s="177" t="s">
        <v>491</v>
      </c>
      <c r="C22" s="177">
        <v>112108</v>
      </c>
      <c r="D22" s="180">
        <v>44616</v>
      </c>
      <c r="E22" s="181">
        <v>36.54</v>
      </c>
      <c r="F22" s="181">
        <v>-3.4864999999999999</v>
      </c>
      <c r="G22" s="181">
        <v>-3.9685000000000001</v>
      </c>
      <c r="H22" s="181">
        <v>-4.5205000000000002</v>
      </c>
      <c r="I22" s="181">
        <v>-6.3796999999999997</v>
      </c>
      <c r="J22" s="181">
        <v>-4.1448</v>
      </c>
      <c r="K22" s="181">
        <v>-5.3613</v>
      </c>
      <c r="L22" s="181">
        <v>1.2188000000000001</v>
      </c>
      <c r="M22" s="181">
        <v>9.0420999999999996</v>
      </c>
      <c r="N22" s="181">
        <v>12.8126</v>
      </c>
      <c r="O22" s="181">
        <v>14.6959</v>
      </c>
      <c r="P22" s="181">
        <v>11.5634</v>
      </c>
      <c r="Q22" s="181">
        <v>10.879</v>
      </c>
      <c r="R22" s="181">
        <v>15.966200000000001</v>
      </c>
      <c r="S22" s="124"/>
      <c r="T22" s="127"/>
      <c r="U22" s="128"/>
      <c r="V22" s="128"/>
      <c r="W22" s="128"/>
      <c r="X22" s="128"/>
      <c r="Y22" s="128"/>
      <c r="Z22" s="128"/>
      <c r="AA22" s="128"/>
      <c r="AB22" s="128"/>
      <c r="AC22" s="128"/>
      <c r="AD22" s="128"/>
      <c r="AE22" s="128"/>
      <c r="AF22" s="128"/>
      <c r="AG22" s="128"/>
      <c r="AH22" s="128"/>
    </row>
    <row r="23" spans="1:34" x14ac:dyDescent="0.3">
      <c r="A23" s="177" t="s">
        <v>477</v>
      </c>
      <c r="B23" s="177" t="s">
        <v>492</v>
      </c>
      <c r="C23" s="177">
        <v>100550</v>
      </c>
      <c r="D23" s="180">
        <v>44616</v>
      </c>
      <c r="E23" s="181">
        <v>165.62909999999999</v>
      </c>
      <c r="F23" s="181">
        <v>-3.4462000000000002</v>
      </c>
      <c r="G23" s="181">
        <v>-3.9803999999999999</v>
      </c>
      <c r="H23" s="181">
        <v>-4.6661999999999999</v>
      </c>
      <c r="I23" s="181">
        <v>-6.6223000000000001</v>
      </c>
      <c r="J23" s="181">
        <v>-4.4916</v>
      </c>
      <c r="K23" s="181">
        <v>-6.4324000000000003</v>
      </c>
      <c r="L23" s="181">
        <v>-2.9087000000000001</v>
      </c>
      <c r="M23" s="181">
        <v>4.0258000000000003</v>
      </c>
      <c r="N23" s="181">
        <v>7.2468000000000004</v>
      </c>
      <c r="O23" s="181">
        <v>13.303100000000001</v>
      </c>
      <c r="P23" s="181">
        <v>9.9687999999999999</v>
      </c>
      <c r="Q23" s="181">
        <v>13.463200000000001</v>
      </c>
      <c r="R23" s="181">
        <v>15.3249</v>
      </c>
      <c r="S23" s="124"/>
      <c r="T23" s="127"/>
      <c r="U23" s="128"/>
      <c r="V23" s="128"/>
      <c r="W23" s="128"/>
      <c r="X23" s="128"/>
      <c r="Y23" s="128"/>
      <c r="Z23" s="128"/>
      <c r="AA23" s="128"/>
      <c r="AB23" s="128"/>
      <c r="AC23" s="128"/>
      <c r="AD23" s="128"/>
      <c r="AE23" s="128"/>
      <c r="AF23" s="128"/>
      <c r="AG23" s="128"/>
      <c r="AH23" s="128"/>
    </row>
    <row r="24" spans="1:34" x14ac:dyDescent="0.3">
      <c r="A24" s="177" t="s">
        <v>477</v>
      </c>
      <c r="B24" s="177" t="s">
        <v>493</v>
      </c>
      <c r="C24" s="177">
        <v>118546</v>
      </c>
      <c r="D24" s="180">
        <v>44616</v>
      </c>
      <c r="E24" s="181">
        <v>182.64400000000001</v>
      </c>
      <c r="F24" s="181">
        <v>-3.4436</v>
      </c>
      <c r="G24" s="181">
        <v>-3.9725999999999999</v>
      </c>
      <c r="H24" s="181">
        <v>-4.6481000000000003</v>
      </c>
      <c r="I24" s="181">
        <v>-6.5868000000000002</v>
      </c>
      <c r="J24" s="181">
        <v>-4.4116</v>
      </c>
      <c r="K24" s="181">
        <v>-6.1985000000000001</v>
      </c>
      <c r="L24" s="181">
        <v>-2.4159000000000002</v>
      </c>
      <c r="M24" s="181">
        <v>4.8204000000000002</v>
      </c>
      <c r="N24" s="181">
        <v>8.3285</v>
      </c>
      <c r="O24" s="181">
        <v>14.468299999999999</v>
      </c>
      <c r="P24" s="181">
        <v>11.2342</v>
      </c>
      <c r="Q24" s="181">
        <v>13.975899999999999</v>
      </c>
      <c r="R24" s="181">
        <v>16.483599999999999</v>
      </c>
      <c r="S24" s="124"/>
      <c r="T24" s="127"/>
      <c r="U24" s="128"/>
      <c r="V24" s="128"/>
      <c r="W24" s="128"/>
      <c r="X24" s="128"/>
      <c r="Y24" s="128"/>
      <c r="Z24" s="128"/>
      <c r="AA24" s="128"/>
      <c r="AB24" s="128"/>
      <c r="AC24" s="128"/>
      <c r="AD24" s="128"/>
      <c r="AE24" s="128"/>
      <c r="AF24" s="128"/>
      <c r="AG24" s="128"/>
      <c r="AH24" s="128"/>
    </row>
    <row r="25" spans="1:34" x14ac:dyDescent="0.3">
      <c r="A25" s="177" t="s">
        <v>477</v>
      </c>
      <c r="B25" s="177" t="s">
        <v>494</v>
      </c>
      <c r="C25" s="177">
        <v>102948</v>
      </c>
      <c r="D25" s="180">
        <v>44616</v>
      </c>
      <c r="E25" s="181">
        <v>75.581999999999994</v>
      </c>
      <c r="F25" s="181">
        <v>-3.4293</v>
      </c>
      <c r="G25" s="181">
        <v>-3.9264999999999999</v>
      </c>
      <c r="H25" s="181">
        <v>-4.4294000000000002</v>
      </c>
      <c r="I25" s="181">
        <v>-6.4880000000000004</v>
      </c>
      <c r="J25" s="181">
        <v>-3.9277000000000002</v>
      </c>
      <c r="K25" s="181">
        <v>-4.6223999999999998</v>
      </c>
      <c r="L25" s="181">
        <v>0.93079999999999996</v>
      </c>
      <c r="M25" s="181">
        <v>6.3083</v>
      </c>
      <c r="N25" s="181">
        <v>9.7028999999999996</v>
      </c>
      <c r="O25" s="181">
        <v>14.390700000000001</v>
      </c>
      <c r="P25" s="181">
        <v>9.8362999999999996</v>
      </c>
      <c r="Q25" s="181">
        <v>12.715</v>
      </c>
      <c r="R25" s="181">
        <v>17.5242</v>
      </c>
      <c r="S25" s="124"/>
      <c r="T25" s="127"/>
      <c r="U25" s="128"/>
      <c r="V25" s="128"/>
      <c r="W25" s="128"/>
      <c r="X25" s="128"/>
      <c r="Y25" s="128"/>
      <c r="Z25" s="128"/>
      <c r="AA25" s="128"/>
      <c r="AB25" s="128"/>
      <c r="AC25" s="128"/>
      <c r="AD25" s="128"/>
      <c r="AE25" s="128"/>
      <c r="AF25" s="128"/>
      <c r="AG25" s="128"/>
      <c r="AH25" s="128"/>
    </row>
    <row r="26" spans="1:34" x14ac:dyDescent="0.3">
      <c r="A26" s="177" t="s">
        <v>477</v>
      </c>
      <c r="B26" s="177" t="s">
        <v>1782</v>
      </c>
      <c r="C26" s="177"/>
      <c r="D26" s="180">
        <v>44616</v>
      </c>
      <c r="E26" s="181">
        <v>75.581999999999994</v>
      </c>
      <c r="F26" s="181">
        <v>-3.4293</v>
      </c>
      <c r="G26" s="181">
        <v>-3.9264999999999999</v>
      </c>
      <c r="H26" s="181">
        <v>-4.4294000000000002</v>
      </c>
      <c r="I26" s="181">
        <v>-6.4880000000000004</v>
      </c>
      <c r="J26" s="181">
        <v>-3.9277000000000002</v>
      </c>
      <c r="K26" s="181">
        <v>-4.6223999999999998</v>
      </c>
      <c r="L26" s="181">
        <v>0.93079999999999996</v>
      </c>
      <c r="M26" s="181">
        <v>6.3083</v>
      </c>
      <c r="N26" s="181">
        <v>9.7028999999999996</v>
      </c>
      <c r="O26" s="181">
        <v>14.390700000000001</v>
      </c>
      <c r="P26" s="181">
        <v>11.2973</v>
      </c>
      <c r="Q26" s="181">
        <v>15.4101</v>
      </c>
      <c r="R26" s="181">
        <v>17.5242</v>
      </c>
      <c r="S26" s="124"/>
      <c r="T26" s="127"/>
      <c r="U26" s="128"/>
      <c r="V26" s="128"/>
      <c r="W26" s="128"/>
      <c r="X26" s="128"/>
      <c r="Y26" s="128"/>
      <c r="Z26" s="128"/>
      <c r="AA26" s="128"/>
      <c r="AB26" s="128"/>
      <c r="AC26" s="128"/>
      <c r="AD26" s="128"/>
      <c r="AE26" s="128"/>
      <c r="AF26" s="128"/>
      <c r="AG26" s="128"/>
      <c r="AH26" s="128"/>
    </row>
    <row r="27" spans="1:34" x14ac:dyDescent="0.3">
      <c r="A27" s="177" t="s">
        <v>477</v>
      </c>
      <c r="B27" s="177" t="s">
        <v>1783</v>
      </c>
      <c r="C27" s="177">
        <v>119062</v>
      </c>
      <c r="D27" s="180">
        <v>44616</v>
      </c>
      <c r="E27" s="181">
        <v>80.161000000000001</v>
      </c>
      <c r="F27" s="181">
        <v>-3.4275000000000002</v>
      </c>
      <c r="G27" s="181">
        <v>-3.9205999999999999</v>
      </c>
      <c r="H27" s="181">
        <v>-4.4177999999999997</v>
      </c>
      <c r="I27" s="181">
        <v>-6.4653999999999998</v>
      </c>
      <c r="J27" s="181">
        <v>-3.8755999999999999</v>
      </c>
      <c r="K27" s="181">
        <v>-4.4656000000000002</v>
      </c>
      <c r="L27" s="181">
        <v>1.2568999999999999</v>
      </c>
      <c r="M27" s="181">
        <v>6.8228999999999997</v>
      </c>
      <c r="N27" s="181">
        <v>10.404</v>
      </c>
      <c r="O27" s="181">
        <v>15.1111</v>
      </c>
      <c r="P27" s="181">
        <v>10.6029</v>
      </c>
      <c r="Q27" s="181">
        <v>11.9055</v>
      </c>
      <c r="R27" s="181">
        <v>18.263300000000001</v>
      </c>
      <c r="S27" s="124"/>
      <c r="T27" s="127"/>
      <c r="U27" s="128"/>
      <c r="V27" s="128"/>
      <c r="W27" s="128"/>
      <c r="X27" s="128"/>
      <c r="Y27" s="128"/>
      <c r="Z27" s="128"/>
      <c r="AA27" s="128"/>
      <c r="AB27" s="128"/>
      <c r="AC27" s="128"/>
      <c r="AD27" s="128"/>
      <c r="AE27" s="128"/>
      <c r="AF27" s="128"/>
      <c r="AG27" s="128"/>
      <c r="AH27" s="128"/>
    </row>
    <row r="28" spans="1:34" x14ac:dyDescent="0.3">
      <c r="A28" s="177" t="s">
        <v>477</v>
      </c>
      <c r="B28" s="177" t="s">
        <v>495</v>
      </c>
      <c r="C28" s="177"/>
      <c r="D28" s="180">
        <v>44616</v>
      </c>
      <c r="E28" s="181">
        <v>80.161000000000001</v>
      </c>
      <c r="F28" s="181">
        <v>-3.4275000000000002</v>
      </c>
      <c r="G28" s="181">
        <v>-3.9205999999999999</v>
      </c>
      <c r="H28" s="181">
        <v>-4.4177999999999997</v>
      </c>
      <c r="I28" s="181">
        <v>-6.4653999999999998</v>
      </c>
      <c r="J28" s="181">
        <v>-3.8755999999999999</v>
      </c>
      <c r="K28" s="181">
        <v>-4.4656000000000002</v>
      </c>
      <c r="L28" s="181">
        <v>1.2568999999999999</v>
      </c>
      <c r="M28" s="181">
        <v>6.8228999999999997</v>
      </c>
      <c r="N28" s="181">
        <v>10.404</v>
      </c>
      <c r="O28" s="181">
        <v>15.1111</v>
      </c>
      <c r="P28" s="181">
        <v>12.2278</v>
      </c>
      <c r="Q28" s="181">
        <v>15.1409</v>
      </c>
      <c r="R28" s="181">
        <v>18.263300000000001</v>
      </c>
      <c r="S28" s="124"/>
      <c r="T28" s="127"/>
      <c r="U28" s="128"/>
      <c r="V28" s="128"/>
      <c r="W28" s="128"/>
      <c r="X28" s="128"/>
      <c r="Y28" s="128"/>
      <c r="Z28" s="128"/>
      <c r="AA28" s="128"/>
      <c r="AB28" s="128"/>
      <c r="AC28" s="128"/>
      <c r="AD28" s="128"/>
      <c r="AE28" s="128"/>
      <c r="AF28" s="128"/>
      <c r="AG28" s="128"/>
      <c r="AH28" s="128"/>
    </row>
    <row r="29" spans="1:34" x14ac:dyDescent="0.3">
      <c r="A29" s="177" t="s">
        <v>477</v>
      </c>
      <c r="B29" s="177" t="s">
        <v>496</v>
      </c>
      <c r="C29" s="177">
        <v>145228</v>
      </c>
      <c r="D29" s="180">
        <v>44616</v>
      </c>
      <c r="E29" s="181">
        <v>15.638500000000001</v>
      </c>
      <c r="F29" s="181">
        <v>-3.5327000000000002</v>
      </c>
      <c r="G29" s="181">
        <v>-4.1158999999999999</v>
      </c>
      <c r="H29" s="181">
        <v>-4.8064</v>
      </c>
      <c r="I29" s="181">
        <v>-7.0011999999999999</v>
      </c>
      <c r="J29" s="181">
        <v>-4.9141000000000004</v>
      </c>
      <c r="K29" s="181">
        <v>-5.3301999999999996</v>
      </c>
      <c r="L29" s="181">
        <v>-1.0872999999999999</v>
      </c>
      <c r="M29" s="181">
        <v>6.2846000000000002</v>
      </c>
      <c r="N29" s="181">
        <v>8.2444000000000006</v>
      </c>
      <c r="O29" s="181">
        <v>15.0852</v>
      </c>
      <c r="P29" s="181"/>
      <c r="Q29" s="181">
        <v>14.301500000000001</v>
      </c>
      <c r="R29" s="181">
        <v>14.9336</v>
      </c>
      <c r="S29" s="124"/>
      <c r="T29" s="127"/>
      <c r="U29" s="128"/>
      <c r="V29" s="128"/>
      <c r="W29" s="128"/>
      <c r="X29" s="128"/>
      <c r="Y29" s="128"/>
      <c r="Z29" s="128"/>
      <c r="AA29" s="128"/>
      <c r="AB29" s="128"/>
      <c r="AC29" s="128"/>
      <c r="AD29" s="128"/>
      <c r="AE29" s="128"/>
      <c r="AF29" s="128"/>
      <c r="AG29" s="128"/>
      <c r="AH29" s="128"/>
    </row>
    <row r="30" spans="1:34" x14ac:dyDescent="0.3">
      <c r="A30" s="177" t="s">
        <v>477</v>
      </c>
      <c r="B30" s="177" t="s">
        <v>497</v>
      </c>
      <c r="C30" s="177">
        <v>145227</v>
      </c>
      <c r="D30" s="180">
        <v>44616</v>
      </c>
      <c r="E30" s="181">
        <v>14.9072</v>
      </c>
      <c r="F30" s="181">
        <v>-3.5369999999999999</v>
      </c>
      <c r="G30" s="181">
        <v>-4.1281999999999996</v>
      </c>
      <c r="H30" s="181">
        <v>-4.8338999999999999</v>
      </c>
      <c r="I30" s="181">
        <v>-7.0548000000000002</v>
      </c>
      <c r="J30" s="181">
        <v>-5.0351999999999997</v>
      </c>
      <c r="K30" s="181">
        <v>-5.6863999999999999</v>
      </c>
      <c r="L30" s="181">
        <v>-1.8236000000000001</v>
      </c>
      <c r="M30" s="181">
        <v>5.0994000000000002</v>
      </c>
      <c r="N30" s="181">
        <v>6.6498999999999997</v>
      </c>
      <c r="O30" s="181">
        <v>13.4293</v>
      </c>
      <c r="P30" s="181"/>
      <c r="Q30" s="181">
        <v>12.6767</v>
      </c>
      <c r="R30" s="181">
        <v>13.247</v>
      </c>
      <c r="S30" s="124"/>
      <c r="T30" s="127"/>
      <c r="U30" s="128"/>
      <c r="V30" s="128"/>
      <c r="W30" s="128"/>
      <c r="X30" s="128"/>
      <c r="Y30" s="128"/>
      <c r="Z30" s="128"/>
      <c r="AA30" s="128"/>
      <c r="AB30" s="128"/>
      <c r="AC30" s="128"/>
      <c r="AD30" s="128"/>
      <c r="AE30" s="128"/>
      <c r="AF30" s="128"/>
      <c r="AG30" s="128"/>
      <c r="AH30" s="128"/>
    </row>
    <row r="31" spans="1:34" x14ac:dyDescent="0.3">
      <c r="A31" s="177" t="s">
        <v>477</v>
      </c>
      <c r="B31" s="177" t="s">
        <v>498</v>
      </c>
      <c r="C31" s="177">
        <v>100356</v>
      </c>
      <c r="D31" s="180">
        <v>44616</v>
      </c>
      <c r="E31" s="181">
        <v>214.09</v>
      </c>
      <c r="F31" s="181">
        <v>-3.0346000000000002</v>
      </c>
      <c r="G31" s="181">
        <v>-3.8273000000000001</v>
      </c>
      <c r="H31" s="181">
        <v>-4.407</v>
      </c>
      <c r="I31" s="181">
        <v>-6.0514000000000001</v>
      </c>
      <c r="J31" s="181">
        <v>-2.4824999999999999</v>
      </c>
      <c r="K31" s="181">
        <v>-3.0872000000000002</v>
      </c>
      <c r="L31" s="181">
        <v>9.2629999999999999</v>
      </c>
      <c r="M31" s="181">
        <v>17.5931</v>
      </c>
      <c r="N31" s="181">
        <v>23.952100000000002</v>
      </c>
      <c r="O31" s="181">
        <v>19.618400000000001</v>
      </c>
      <c r="P31" s="181">
        <v>13.705500000000001</v>
      </c>
      <c r="Q31" s="181">
        <v>14.709199999999999</v>
      </c>
      <c r="R31" s="181">
        <v>25.4785</v>
      </c>
      <c r="S31" s="124"/>
      <c r="T31" s="127"/>
      <c r="U31" s="128"/>
      <c r="V31" s="128"/>
      <c r="W31" s="128"/>
      <c r="X31" s="128"/>
      <c r="Y31" s="128"/>
      <c r="Z31" s="128"/>
      <c r="AA31" s="128"/>
      <c r="AB31" s="128"/>
      <c r="AC31" s="128"/>
      <c r="AD31" s="128"/>
      <c r="AE31" s="128"/>
      <c r="AF31" s="128"/>
      <c r="AG31" s="128"/>
      <c r="AH31" s="128"/>
    </row>
    <row r="32" spans="1:34" x14ac:dyDescent="0.3">
      <c r="A32" s="177" t="s">
        <v>477</v>
      </c>
      <c r="B32" s="177" t="s">
        <v>499</v>
      </c>
      <c r="C32" s="177">
        <v>120251</v>
      </c>
      <c r="D32" s="180">
        <v>44616</v>
      </c>
      <c r="E32" s="181">
        <v>232.91</v>
      </c>
      <c r="F32" s="181">
        <v>-3.0308999999999999</v>
      </c>
      <c r="G32" s="181">
        <v>-3.8197999999999999</v>
      </c>
      <c r="H32" s="181">
        <v>-4.3922999999999996</v>
      </c>
      <c r="I32" s="181">
        <v>-6.0278</v>
      </c>
      <c r="J32" s="181">
        <v>-2.4297</v>
      </c>
      <c r="K32" s="181">
        <v>-2.9460999999999999</v>
      </c>
      <c r="L32" s="181">
        <v>9.5582999999999991</v>
      </c>
      <c r="M32" s="181">
        <v>18.0487</v>
      </c>
      <c r="N32" s="181">
        <v>24.577400000000001</v>
      </c>
      <c r="O32" s="181">
        <v>20.254200000000001</v>
      </c>
      <c r="P32" s="181">
        <v>14.6515</v>
      </c>
      <c r="Q32" s="181">
        <v>16.810300000000002</v>
      </c>
      <c r="R32" s="181">
        <v>26.1129</v>
      </c>
      <c r="S32" s="124"/>
      <c r="T32" s="127"/>
      <c r="U32" s="128"/>
      <c r="V32" s="128"/>
      <c r="W32" s="128"/>
      <c r="X32" s="128"/>
      <c r="Y32" s="128"/>
      <c r="Z32" s="128"/>
      <c r="AA32" s="128"/>
      <c r="AB32" s="128"/>
      <c r="AC32" s="128"/>
      <c r="AD32" s="128"/>
      <c r="AE32" s="128"/>
      <c r="AF32" s="128"/>
      <c r="AG32" s="128"/>
      <c r="AH32" s="128"/>
    </row>
    <row r="33" spans="1:34" x14ac:dyDescent="0.3">
      <c r="A33" s="177" t="s">
        <v>477</v>
      </c>
      <c r="B33" s="177" t="s">
        <v>500</v>
      </c>
      <c r="C33" s="177">
        <v>139969</v>
      </c>
      <c r="D33" s="180">
        <v>44616</v>
      </c>
      <c r="E33" s="181">
        <v>15.165699999999999</v>
      </c>
      <c r="F33" s="181">
        <v>-3.4186000000000001</v>
      </c>
      <c r="G33" s="181">
        <v>-3.9988000000000001</v>
      </c>
      <c r="H33" s="181">
        <v>-4.5936000000000003</v>
      </c>
      <c r="I33" s="181">
        <v>-5.9923000000000002</v>
      </c>
      <c r="J33" s="181">
        <v>-4.4217000000000004</v>
      </c>
      <c r="K33" s="181">
        <v>-5.9515000000000002</v>
      </c>
      <c r="L33" s="181">
        <v>0.70450000000000002</v>
      </c>
      <c r="M33" s="181">
        <v>6.7548000000000004</v>
      </c>
      <c r="N33" s="181">
        <v>9.0680999999999994</v>
      </c>
      <c r="O33" s="181">
        <v>11.6119</v>
      </c>
      <c r="P33" s="181">
        <v>7.2087000000000003</v>
      </c>
      <c r="Q33" s="181">
        <v>8.1113</v>
      </c>
      <c r="R33" s="181">
        <v>14.1091</v>
      </c>
      <c r="S33" s="124"/>
      <c r="T33" s="127"/>
      <c r="U33" s="128"/>
      <c r="V33" s="128"/>
      <c r="W33" s="128"/>
      <c r="X33" s="128"/>
      <c r="Y33" s="128"/>
      <c r="Z33" s="128"/>
      <c r="AA33" s="128"/>
      <c r="AB33" s="128"/>
      <c r="AC33" s="128"/>
      <c r="AD33" s="128"/>
      <c r="AE33" s="128"/>
      <c r="AF33" s="128"/>
      <c r="AG33" s="128"/>
      <c r="AH33" s="128"/>
    </row>
    <row r="34" spans="1:34" x14ac:dyDescent="0.3">
      <c r="A34" s="177" t="s">
        <v>477</v>
      </c>
      <c r="B34" s="177" t="s">
        <v>501</v>
      </c>
      <c r="C34" s="177">
        <v>139971</v>
      </c>
      <c r="D34" s="180">
        <v>44616</v>
      </c>
      <c r="E34" s="181">
        <v>16.3279</v>
      </c>
      <c r="F34" s="181">
        <v>-3.4161000000000001</v>
      </c>
      <c r="G34" s="181">
        <v>-3.9918999999999998</v>
      </c>
      <c r="H34" s="181">
        <v>-4.5766</v>
      </c>
      <c r="I34" s="181">
        <v>-5.9588000000000001</v>
      </c>
      <c r="J34" s="181">
        <v>-4.3484999999999996</v>
      </c>
      <c r="K34" s="181">
        <v>-5.7389000000000001</v>
      </c>
      <c r="L34" s="181">
        <v>1.1623000000000001</v>
      </c>
      <c r="M34" s="181">
        <v>7.4847000000000001</v>
      </c>
      <c r="N34" s="181">
        <v>10.001799999999999</v>
      </c>
      <c r="O34" s="181">
        <v>12.685700000000001</v>
      </c>
      <c r="P34" s="181">
        <v>8.6937999999999995</v>
      </c>
      <c r="Q34" s="181">
        <v>9.6166999999999998</v>
      </c>
      <c r="R34" s="181">
        <v>15.061500000000001</v>
      </c>
      <c r="S34" s="124"/>
      <c r="T34" s="127"/>
      <c r="U34" s="128"/>
      <c r="V34" s="128"/>
      <c r="W34" s="128"/>
      <c r="X34" s="128"/>
      <c r="Y34" s="128"/>
      <c r="Z34" s="128"/>
      <c r="AA34" s="128"/>
      <c r="AB34" s="128"/>
      <c r="AC34" s="128"/>
      <c r="AD34" s="128"/>
      <c r="AE34" s="128"/>
      <c r="AF34" s="128"/>
      <c r="AG34" s="128"/>
      <c r="AH34" s="128"/>
    </row>
    <row r="35" spans="1:34" x14ac:dyDescent="0.3">
      <c r="A35" s="177" t="s">
        <v>477</v>
      </c>
      <c r="B35" s="177" t="s">
        <v>502</v>
      </c>
      <c r="C35" s="177">
        <v>140382</v>
      </c>
      <c r="D35" s="180">
        <v>44616</v>
      </c>
      <c r="E35" s="181">
        <v>17.260000000000002</v>
      </c>
      <c r="F35" s="181">
        <v>-3.6829999999999998</v>
      </c>
      <c r="G35" s="181">
        <v>-4.1643999999999997</v>
      </c>
      <c r="H35" s="181">
        <v>-4.9036</v>
      </c>
      <c r="I35" s="181">
        <v>-6.8537999999999997</v>
      </c>
      <c r="J35" s="181">
        <v>-5.2168999999999999</v>
      </c>
      <c r="K35" s="181">
        <v>-5.8373999999999997</v>
      </c>
      <c r="L35" s="181">
        <v>-2.6509</v>
      </c>
      <c r="M35" s="181">
        <v>7.875</v>
      </c>
      <c r="N35" s="181">
        <v>13.4034</v>
      </c>
      <c r="O35" s="181">
        <v>15.188499999999999</v>
      </c>
      <c r="P35" s="181">
        <v>10.755100000000001</v>
      </c>
      <c r="Q35" s="181">
        <v>11.1661</v>
      </c>
      <c r="R35" s="181">
        <v>17.622599999999998</v>
      </c>
      <c r="S35" s="124"/>
      <c r="T35" s="127"/>
      <c r="U35" s="128"/>
      <c r="V35" s="128"/>
      <c r="W35" s="128"/>
      <c r="X35" s="128"/>
      <c r="Y35" s="128"/>
      <c r="Z35" s="128"/>
      <c r="AA35" s="128"/>
      <c r="AB35" s="128"/>
      <c r="AC35" s="128"/>
      <c r="AD35" s="128"/>
      <c r="AE35" s="128"/>
      <c r="AF35" s="128"/>
      <c r="AG35" s="128"/>
      <c r="AH35" s="128"/>
    </row>
    <row r="36" spans="1:34" x14ac:dyDescent="0.3">
      <c r="A36" s="177" t="s">
        <v>477</v>
      </c>
      <c r="B36" s="177" t="s">
        <v>503</v>
      </c>
      <c r="C36" s="177">
        <v>140381</v>
      </c>
      <c r="D36" s="180">
        <v>44616</v>
      </c>
      <c r="E36" s="181">
        <v>15.97</v>
      </c>
      <c r="F36" s="181">
        <v>-3.6791</v>
      </c>
      <c r="G36" s="181">
        <v>-4.1417000000000002</v>
      </c>
      <c r="H36" s="181">
        <v>-4.9405000000000001</v>
      </c>
      <c r="I36" s="181">
        <v>-6.8804999999999996</v>
      </c>
      <c r="J36" s="181">
        <v>-5.2788000000000004</v>
      </c>
      <c r="K36" s="181">
        <v>-6.1140999999999996</v>
      </c>
      <c r="L36" s="181">
        <v>-3.2121</v>
      </c>
      <c r="M36" s="181">
        <v>6.8941999999999997</v>
      </c>
      <c r="N36" s="181">
        <v>11.9916</v>
      </c>
      <c r="O36" s="181">
        <v>13.7118</v>
      </c>
      <c r="P36" s="181">
        <v>9.1089000000000002</v>
      </c>
      <c r="Q36" s="181">
        <v>9.5038999999999998</v>
      </c>
      <c r="R36" s="181">
        <v>16.114799999999999</v>
      </c>
      <c r="S36" s="124"/>
      <c r="T36" s="127"/>
      <c r="U36" s="128"/>
      <c r="V36" s="128"/>
      <c r="W36" s="128"/>
      <c r="X36" s="128"/>
      <c r="Y36" s="128"/>
      <c r="Z36" s="128"/>
      <c r="AA36" s="128"/>
      <c r="AB36" s="128"/>
      <c r="AC36" s="128"/>
      <c r="AD36" s="128"/>
      <c r="AE36" s="128"/>
      <c r="AF36" s="128"/>
      <c r="AG36" s="128"/>
      <c r="AH36" s="128"/>
    </row>
    <row r="37" spans="1:34" x14ac:dyDescent="0.3">
      <c r="A37" s="177" t="s">
        <v>477</v>
      </c>
      <c r="B37" s="177" t="s">
        <v>504</v>
      </c>
      <c r="C37" s="177">
        <v>145599</v>
      </c>
      <c r="D37" s="180">
        <v>44616</v>
      </c>
      <c r="E37" s="181">
        <v>14.646000000000001</v>
      </c>
      <c r="F37" s="181">
        <v>-4.0198</v>
      </c>
      <c r="G37" s="181">
        <v>-4.8095999999999997</v>
      </c>
      <c r="H37" s="181">
        <v>-5.5571999999999999</v>
      </c>
      <c r="I37" s="181">
        <v>-7.1380999999999997</v>
      </c>
      <c r="J37" s="181">
        <v>-4.6105999999999998</v>
      </c>
      <c r="K37" s="181">
        <v>-6.8155000000000001</v>
      </c>
      <c r="L37" s="181">
        <v>-0.63570000000000004</v>
      </c>
      <c r="M37" s="181">
        <v>5.4958999999999998</v>
      </c>
      <c r="N37" s="181">
        <v>8.0374999999999996</v>
      </c>
      <c r="O37" s="181">
        <v>13.4323</v>
      </c>
      <c r="P37" s="181"/>
      <c r="Q37" s="181">
        <v>12.653</v>
      </c>
      <c r="R37" s="181">
        <v>13.742100000000001</v>
      </c>
      <c r="S37" s="124"/>
      <c r="T37" s="127"/>
      <c r="U37" s="128"/>
      <c r="V37" s="128"/>
      <c r="W37" s="128"/>
      <c r="X37" s="128"/>
      <c r="Y37" s="128"/>
      <c r="Z37" s="128"/>
      <c r="AA37" s="128"/>
      <c r="AB37" s="128"/>
      <c r="AC37" s="128"/>
      <c r="AD37" s="128"/>
      <c r="AE37" s="128"/>
      <c r="AF37" s="128"/>
      <c r="AG37" s="128"/>
      <c r="AH37" s="128"/>
    </row>
    <row r="38" spans="1:34" x14ac:dyDescent="0.3">
      <c r="A38" s="177" t="s">
        <v>477</v>
      </c>
      <c r="B38" s="177" t="s">
        <v>505</v>
      </c>
      <c r="C38" s="177">
        <v>145605</v>
      </c>
      <c r="D38" s="180">
        <v>44616</v>
      </c>
      <c r="E38" s="181">
        <v>13.730600000000001</v>
      </c>
      <c r="F38" s="181">
        <v>-4.0254000000000003</v>
      </c>
      <c r="G38" s="181">
        <v>-4.8250999999999999</v>
      </c>
      <c r="H38" s="181">
        <v>-5.5933000000000002</v>
      </c>
      <c r="I38" s="181">
        <v>-7.2061999999999999</v>
      </c>
      <c r="J38" s="181">
        <v>-4.7656999999999998</v>
      </c>
      <c r="K38" s="181">
        <v>-7.2751999999999999</v>
      </c>
      <c r="L38" s="181">
        <v>-1.6136999999999999</v>
      </c>
      <c r="M38" s="181">
        <v>3.9394</v>
      </c>
      <c r="N38" s="181">
        <v>5.9353999999999996</v>
      </c>
      <c r="O38" s="181">
        <v>11.172599999999999</v>
      </c>
      <c r="P38" s="181"/>
      <c r="Q38" s="181">
        <v>10.4056</v>
      </c>
      <c r="R38" s="181">
        <v>11.5002</v>
      </c>
      <c r="S38" s="124"/>
      <c r="T38" s="127"/>
      <c r="U38" s="128"/>
      <c r="V38" s="128"/>
      <c r="W38" s="128"/>
      <c r="X38" s="128"/>
      <c r="Y38" s="128"/>
      <c r="Z38" s="128"/>
      <c r="AA38" s="128"/>
      <c r="AB38" s="128"/>
      <c r="AC38" s="128"/>
      <c r="AD38" s="128"/>
      <c r="AE38" s="128"/>
      <c r="AF38" s="128"/>
      <c r="AG38" s="128"/>
      <c r="AH38" s="128"/>
    </row>
    <row r="39" spans="1:34" x14ac:dyDescent="0.3">
      <c r="A39" s="177" t="s">
        <v>477</v>
      </c>
      <c r="B39" s="177" t="s">
        <v>506</v>
      </c>
      <c r="C39" s="177">
        <v>143537</v>
      </c>
      <c r="D39" s="180">
        <v>44616</v>
      </c>
      <c r="E39" s="181">
        <v>14.2729</v>
      </c>
      <c r="F39" s="181">
        <v>-3.6415999999999999</v>
      </c>
      <c r="G39" s="181">
        <v>-4.3493000000000004</v>
      </c>
      <c r="H39" s="181">
        <v>-5.0404</v>
      </c>
      <c r="I39" s="181">
        <v>-7.0563000000000002</v>
      </c>
      <c r="J39" s="181">
        <v>-5.7782</v>
      </c>
      <c r="K39" s="181">
        <v>-6.2497999999999996</v>
      </c>
      <c r="L39" s="181">
        <v>-2.0074999999999998</v>
      </c>
      <c r="M39" s="181">
        <v>5.0945999999999998</v>
      </c>
      <c r="N39" s="181">
        <v>7.2851999999999997</v>
      </c>
      <c r="O39" s="181">
        <v>12.601100000000001</v>
      </c>
      <c r="P39" s="181"/>
      <c r="Q39" s="181">
        <v>10.216100000000001</v>
      </c>
      <c r="R39" s="181">
        <v>11.172700000000001</v>
      </c>
      <c r="S39" s="124"/>
      <c r="T39" s="127"/>
      <c r="U39" s="128"/>
      <c r="V39" s="128"/>
      <c r="W39" s="128"/>
      <c r="X39" s="128"/>
      <c r="Y39" s="128"/>
      <c r="Z39" s="128"/>
      <c r="AA39" s="128"/>
      <c r="AB39" s="128"/>
      <c r="AC39" s="128"/>
      <c r="AD39" s="128"/>
      <c r="AE39" s="128"/>
      <c r="AF39" s="128"/>
      <c r="AG39" s="128"/>
      <c r="AH39" s="128"/>
    </row>
    <row r="40" spans="1:34" x14ac:dyDescent="0.3">
      <c r="A40" s="177" t="s">
        <v>477</v>
      </c>
      <c r="B40" s="177" t="s">
        <v>507</v>
      </c>
      <c r="C40" s="177">
        <v>143536</v>
      </c>
      <c r="D40" s="180">
        <v>44616</v>
      </c>
      <c r="E40" s="181">
        <v>13.492100000000001</v>
      </c>
      <c r="F40" s="181">
        <v>-3.6463999999999999</v>
      </c>
      <c r="G40" s="181">
        <v>-4.3621999999999996</v>
      </c>
      <c r="H40" s="181">
        <v>-5.0701000000000001</v>
      </c>
      <c r="I40" s="181">
        <v>-7.1131000000000002</v>
      </c>
      <c r="J40" s="181">
        <v>-5.9062999999999999</v>
      </c>
      <c r="K40" s="181">
        <v>-6.6349</v>
      </c>
      <c r="L40" s="181">
        <v>-2.8045</v>
      </c>
      <c r="M40" s="181">
        <v>3.8205</v>
      </c>
      <c r="N40" s="181">
        <v>5.5430999999999999</v>
      </c>
      <c r="O40" s="181">
        <v>10.9026</v>
      </c>
      <c r="P40" s="181"/>
      <c r="Q40" s="181">
        <v>8.5337999999999994</v>
      </c>
      <c r="R40" s="181">
        <v>9.4105000000000008</v>
      </c>
      <c r="S40" s="124"/>
      <c r="T40" s="127"/>
      <c r="U40" s="128"/>
      <c r="V40" s="128"/>
      <c r="W40" s="128"/>
      <c r="X40" s="128"/>
      <c r="Y40" s="128"/>
      <c r="Z40" s="128"/>
      <c r="AA40" s="128"/>
      <c r="AB40" s="128"/>
      <c r="AC40" s="128"/>
      <c r="AD40" s="128"/>
      <c r="AE40" s="128"/>
      <c r="AF40" s="128"/>
      <c r="AG40" s="128"/>
      <c r="AH40" s="128"/>
    </row>
    <row r="41" spans="1:34" x14ac:dyDescent="0.3">
      <c r="A41" s="177" t="s">
        <v>477</v>
      </c>
      <c r="B41" s="177" t="s">
        <v>508</v>
      </c>
      <c r="C41" s="177">
        <v>100221</v>
      </c>
      <c r="D41" s="180">
        <v>44616</v>
      </c>
      <c r="E41" s="181">
        <v>190.32026144101499</v>
      </c>
      <c r="F41" s="181">
        <v>-3.5750999999999999</v>
      </c>
      <c r="G41" s="181">
        <v>-3.9477000000000002</v>
      </c>
      <c r="H41" s="181">
        <v>-4.5465999999999998</v>
      </c>
      <c r="I41" s="181">
        <v>-6.2276999999999996</v>
      </c>
      <c r="J41" s="181">
        <v>-4.6642000000000001</v>
      </c>
      <c r="K41" s="181">
        <v>-6.1185999999999998</v>
      </c>
      <c r="L41" s="181">
        <v>-2.5579000000000001</v>
      </c>
      <c r="M41" s="181">
        <v>3.5851999999999999</v>
      </c>
      <c r="N41" s="181">
        <v>8.3467000000000002</v>
      </c>
      <c r="O41" s="181">
        <v>11.8721</v>
      </c>
      <c r="P41" s="181">
        <v>9.5815999999999999</v>
      </c>
      <c r="Q41" s="181">
        <v>11.565099999999999</v>
      </c>
      <c r="R41" s="181">
        <v>23.598199999999999</v>
      </c>
      <c r="S41" s="124"/>
      <c r="T41" s="127"/>
      <c r="U41" s="128"/>
      <c r="V41" s="128"/>
      <c r="W41" s="128"/>
      <c r="X41" s="128"/>
      <c r="Y41" s="128"/>
      <c r="Z41" s="128"/>
      <c r="AA41" s="128"/>
      <c r="AB41" s="128"/>
      <c r="AC41" s="128"/>
      <c r="AD41" s="128"/>
      <c r="AE41" s="128"/>
      <c r="AF41" s="128"/>
      <c r="AG41" s="128"/>
      <c r="AH41" s="128"/>
    </row>
    <row r="42" spans="1:34" x14ac:dyDescent="0.3">
      <c r="A42" s="177" t="s">
        <v>477</v>
      </c>
      <c r="B42" s="177" t="s">
        <v>509</v>
      </c>
      <c r="C42" s="177">
        <v>120484</v>
      </c>
      <c r="D42" s="180">
        <v>44616</v>
      </c>
      <c r="E42" s="181">
        <v>69.665599999999998</v>
      </c>
      <c r="F42" s="181">
        <v>-3.5731999999999999</v>
      </c>
      <c r="G42" s="181">
        <v>-3.9420000000000002</v>
      </c>
      <c r="H42" s="181">
        <v>-4.5331000000000001</v>
      </c>
      <c r="I42" s="181">
        <v>-6.2008999999999999</v>
      </c>
      <c r="J42" s="181">
        <v>-4.5942999999999996</v>
      </c>
      <c r="K42" s="181">
        <v>-5.9141000000000004</v>
      </c>
      <c r="L42" s="181">
        <v>-2.1533000000000002</v>
      </c>
      <c r="M42" s="181">
        <v>4.2198000000000002</v>
      </c>
      <c r="N42" s="181">
        <v>9.2181999999999995</v>
      </c>
      <c r="O42" s="181">
        <v>12.962400000000001</v>
      </c>
      <c r="P42" s="181">
        <v>10.420299999999999</v>
      </c>
      <c r="Q42" s="181">
        <v>11.845800000000001</v>
      </c>
      <c r="R42" s="181">
        <v>24.578299999999999</v>
      </c>
      <c r="S42" s="124"/>
      <c r="T42" s="127"/>
      <c r="U42" s="128"/>
      <c r="V42" s="128"/>
      <c r="W42" s="128"/>
      <c r="X42" s="128"/>
      <c r="Y42" s="128"/>
      <c r="Z42" s="128"/>
      <c r="AA42" s="128"/>
      <c r="AB42" s="128"/>
      <c r="AC42" s="128"/>
      <c r="AD42" s="128"/>
      <c r="AE42" s="128"/>
      <c r="AF42" s="128"/>
      <c r="AG42" s="128"/>
      <c r="AH42" s="128"/>
    </row>
    <row r="43" spans="1:34" x14ac:dyDescent="0.3">
      <c r="A43" s="177" t="s">
        <v>477</v>
      </c>
      <c r="B43" s="177" t="s">
        <v>1784</v>
      </c>
      <c r="C43" s="177">
        <v>133036</v>
      </c>
      <c r="D43" s="180">
        <v>44616</v>
      </c>
      <c r="E43" s="181">
        <v>37.823999999999998</v>
      </c>
      <c r="F43" s="181">
        <v>-3.2783000000000002</v>
      </c>
      <c r="G43" s="181">
        <v>-3.7288000000000001</v>
      </c>
      <c r="H43" s="181">
        <v>-4.2187999999999999</v>
      </c>
      <c r="I43" s="181">
        <v>-6.1020000000000003</v>
      </c>
      <c r="J43" s="181">
        <v>-4.1483999999999996</v>
      </c>
      <c r="K43" s="181">
        <v>-5.0244999999999997</v>
      </c>
      <c r="L43" s="181">
        <v>1.1121000000000001</v>
      </c>
      <c r="M43" s="181">
        <v>6.8987999999999996</v>
      </c>
      <c r="N43" s="181">
        <v>12.618399999999999</v>
      </c>
      <c r="O43" s="181">
        <v>18.275200000000002</v>
      </c>
      <c r="P43" s="181">
        <v>11.641500000000001</v>
      </c>
      <c r="Q43" s="181">
        <v>10.955299999999999</v>
      </c>
      <c r="R43" s="181">
        <v>18.568899999999999</v>
      </c>
      <c r="S43" s="124"/>
      <c r="T43" s="127"/>
      <c r="U43" s="128"/>
      <c r="V43" s="128"/>
      <c r="W43" s="128"/>
      <c r="X43" s="128"/>
      <c r="Y43" s="128"/>
      <c r="Z43" s="128"/>
      <c r="AA43" s="128"/>
      <c r="AB43" s="128"/>
      <c r="AC43" s="128"/>
      <c r="AD43" s="128"/>
      <c r="AE43" s="128"/>
      <c r="AF43" s="128"/>
      <c r="AG43" s="128"/>
      <c r="AH43" s="128"/>
    </row>
    <row r="44" spans="1:34" x14ac:dyDescent="0.3">
      <c r="A44" s="177" t="s">
        <v>477</v>
      </c>
      <c r="B44" s="177" t="s">
        <v>1785</v>
      </c>
      <c r="C44" s="177">
        <v>133035</v>
      </c>
      <c r="D44" s="180">
        <v>44616</v>
      </c>
      <c r="E44" s="181">
        <v>42.414999999999999</v>
      </c>
      <c r="F44" s="181">
        <v>-3.2747000000000002</v>
      </c>
      <c r="G44" s="181">
        <v>-3.7181999999999999</v>
      </c>
      <c r="H44" s="181">
        <v>-4.1924000000000001</v>
      </c>
      <c r="I44" s="181">
        <v>-6.0492999999999997</v>
      </c>
      <c r="J44" s="181">
        <v>-4.0340999999999996</v>
      </c>
      <c r="K44" s="181">
        <v>-4.6833</v>
      </c>
      <c r="L44" s="181">
        <v>1.8367</v>
      </c>
      <c r="M44" s="181">
        <v>8.0417000000000005</v>
      </c>
      <c r="N44" s="181">
        <v>14.1938</v>
      </c>
      <c r="O44" s="181">
        <v>19.834399999999999</v>
      </c>
      <c r="P44" s="181">
        <v>13.1396</v>
      </c>
      <c r="Q44" s="181">
        <v>12.4879</v>
      </c>
      <c r="R44" s="181">
        <v>20.181899999999999</v>
      </c>
      <c r="S44" s="124"/>
      <c r="T44" s="127"/>
      <c r="U44" s="128"/>
      <c r="V44" s="128"/>
      <c r="W44" s="128"/>
      <c r="X44" s="128"/>
      <c r="Y44" s="128"/>
      <c r="Z44" s="128"/>
      <c r="AA44" s="128"/>
      <c r="AB44" s="128"/>
      <c r="AC44" s="128"/>
      <c r="AD44" s="128"/>
      <c r="AE44" s="128"/>
      <c r="AF44" s="128"/>
      <c r="AG44" s="128"/>
      <c r="AH44" s="128"/>
    </row>
    <row r="45" spans="1:34" x14ac:dyDescent="0.3">
      <c r="A45" s="177" t="s">
        <v>477</v>
      </c>
      <c r="B45" s="177" t="s">
        <v>1923</v>
      </c>
      <c r="C45" s="177">
        <v>100286</v>
      </c>
      <c r="D45" s="180">
        <v>44616</v>
      </c>
      <c r="E45" s="181">
        <v>148.507577340523</v>
      </c>
      <c r="F45" s="181">
        <v>-3.2765</v>
      </c>
      <c r="G45" s="181">
        <v>-3.7288999999999999</v>
      </c>
      <c r="H45" s="181">
        <v>-4.2141999999999999</v>
      </c>
      <c r="I45" s="181">
        <v>-6.0998000000000001</v>
      </c>
      <c r="J45" s="181">
        <v>-4.1482000000000001</v>
      </c>
      <c r="K45" s="181">
        <v>-5.0205000000000002</v>
      </c>
      <c r="L45" s="181">
        <v>1.1144000000000001</v>
      </c>
      <c r="M45" s="181">
        <v>6.9009999999999998</v>
      </c>
      <c r="N45" s="181">
        <v>12.6203</v>
      </c>
      <c r="O45" s="181">
        <v>18.0761</v>
      </c>
      <c r="P45" s="181">
        <v>11.321199999999999</v>
      </c>
      <c r="Q45" s="181">
        <v>12.882199999999999</v>
      </c>
      <c r="R45" s="181">
        <v>18.57</v>
      </c>
      <c r="S45" s="124"/>
      <c r="T45" s="127"/>
      <c r="U45" s="128"/>
      <c r="V45" s="128"/>
      <c r="W45" s="128"/>
      <c r="X45" s="128"/>
      <c r="Y45" s="128"/>
      <c r="Z45" s="128"/>
      <c r="AA45" s="128"/>
      <c r="AB45" s="128"/>
      <c r="AC45" s="128"/>
      <c r="AD45" s="128"/>
      <c r="AE45" s="128"/>
      <c r="AF45" s="128"/>
      <c r="AG45" s="128"/>
      <c r="AH45" s="128"/>
    </row>
    <row r="46" spans="1:34" x14ac:dyDescent="0.3">
      <c r="A46" s="177" t="s">
        <v>477</v>
      </c>
      <c r="B46" s="177" t="s">
        <v>1924</v>
      </c>
      <c r="C46" s="177">
        <v>119767</v>
      </c>
      <c r="D46" s="180">
        <v>44616</v>
      </c>
      <c r="E46" s="181">
        <v>74.197130663983202</v>
      </c>
      <c r="F46" s="181">
        <v>-3.2736999999999998</v>
      </c>
      <c r="G46" s="181">
        <v>-3.7178</v>
      </c>
      <c r="H46" s="181">
        <v>-4.1897000000000002</v>
      </c>
      <c r="I46" s="181">
        <v>-6.0488</v>
      </c>
      <c r="J46" s="181">
        <v>-4.0305999999999997</v>
      </c>
      <c r="K46" s="181">
        <v>-4.6814</v>
      </c>
      <c r="L46" s="181">
        <v>1.8369</v>
      </c>
      <c r="M46" s="181">
        <v>8.0449000000000002</v>
      </c>
      <c r="N46" s="181">
        <v>14.1998</v>
      </c>
      <c r="O46" s="181">
        <v>19.669</v>
      </c>
      <c r="P46" s="181">
        <v>12.854699999999999</v>
      </c>
      <c r="Q46" s="181">
        <v>13.4358</v>
      </c>
      <c r="R46" s="181">
        <v>20.178999999999998</v>
      </c>
      <c r="S46" s="124"/>
      <c r="T46" s="127"/>
      <c r="U46" s="128"/>
      <c r="V46" s="128"/>
      <c r="W46" s="128"/>
      <c r="X46" s="128"/>
      <c r="Y46" s="128"/>
      <c r="Z46" s="128"/>
      <c r="AA46" s="128"/>
      <c r="AB46" s="128"/>
      <c r="AC46" s="128"/>
      <c r="AD46" s="128"/>
      <c r="AE46" s="128"/>
      <c r="AF46" s="128"/>
      <c r="AG46" s="128"/>
      <c r="AH46" s="128"/>
    </row>
    <row r="47" spans="1:34" x14ac:dyDescent="0.3">
      <c r="A47" s="177" t="s">
        <v>477</v>
      </c>
      <c r="B47" s="177" t="s">
        <v>510</v>
      </c>
      <c r="C47" s="177">
        <v>119347</v>
      </c>
      <c r="D47" s="180">
        <v>44616</v>
      </c>
      <c r="E47" s="181">
        <v>38.115000000000002</v>
      </c>
      <c r="F47" s="181">
        <v>-3.9464999999999999</v>
      </c>
      <c r="G47" s="181">
        <v>-4.2746000000000004</v>
      </c>
      <c r="H47" s="181">
        <v>-5.1181000000000001</v>
      </c>
      <c r="I47" s="181">
        <v>-6.6151999999999997</v>
      </c>
      <c r="J47" s="181">
        <v>-5.0637999999999996</v>
      </c>
      <c r="K47" s="181">
        <v>-6.6860999999999997</v>
      </c>
      <c r="L47" s="181">
        <v>-2.1312000000000002</v>
      </c>
      <c r="M47" s="181">
        <v>4.1223000000000001</v>
      </c>
      <c r="N47" s="181">
        <v>7.5297999999999998</v>
      </c>
      <c r="O47" s="181">
        <v>13.417400000000001</v>
      </c>
      <c r="P47" s="181">
        <v>10.2272</v>
      </c>
      <c r="Q47" s="181">
        <v>13.946400000000001</v>
      </c>
      <c r="R47" s="181">
        <v>13.8406</v>
      </c>
      <c r="S47" s="124"/>
      <c r="T47" s="127"/>
      <c r="U47" s="128"/>
      <c r="V47" s="128"/>
      <c r="W47" s="128"/>
      <c r="X47" s="128"/>
      <c r="Y47" s="128"/>
      <c r="Z47" s="128"/>
      <c r="AA47" s="128"/>
      <c r="AB47" s="128"/>
      <c r="AC47" s="128"/>
      <c r="AD47" s="128"/>
      <c r="AE47" s="128"/>
      <c r="AF47" s="128"/>
      <c r="AG47" s="128"/>
      <c r="AH47" s="128"/>
    </row>
    <row r="48" spans="1:34" x14ac:dyDescent="0.3">
      <c r="A48" s="177" t="s">
        <v>477</v>
      </c>
      <c r="B48" s="177" t="s">
        <v>511</v>
      </c>
      <c r="C48" s="177">
        <v>118191</v>
      </c>
      <c r="D48" s="180">
        <v>44616</v>
      </c>
      <c r="E48" s="181">
        <v>34.744999999999997</v>
      </c>
      <c r="F48" s="181">
        <v>-3.9477000000000002</v>
      </c>
      <c r="G48" s="181">
        <v>-4.2811000000000003</v>
      </c>
      <c r="H48" s="181">
        <v>-5.1356999999999999</v>
      </c>
      <c r="I48" s="181">
        <v>-6.6497000000000002</v>
      </c>
      <c r="J48" s="181">
        <v>-5.1435000000000004</v>
      </c>
      <c r="K48" s="181">
        <v>-6.9196999999999997</v>
      </c>
      <c r="L48" s="181">
        <v>-2.6204999999999998</v>
      </c>
      <c r="M48" s="181">
        <v>3.3309000000000002</v>
      </c>
      <c r="N48" s="181">
        <v>6.4557000000000002</v>
      </c>
      <c r="O48" s="181">
        <v>12.257</v>
      </c>
      <c r="P48" s="181">
        <v>9.0882000000000005</v>
      </c>
      <c r="Q48" s="181">
        <v>11.9253</v>
      </c>
      <c r="R48" s="181">
        <v>12.670199999999999</v>
      </c>
      <c r="S48" s="124"/>
      <c r="T48" s="127"/>
      <c r="U48" s="128"/>
      <c r="V48" s="128"/>
      <c r="W48" s="128"/>
      <c r="X48" s="128"/>
      <c r="Y48" s="128"/>
      <c r="Z48" s="128"/>
      <c r="AA48" s="128"/>
      <c r="AB48" s="128"/>
      <c r="AC48" s="128"/>
      <c r="AD48" s="128"/>
      <c r="AE48" s="128"/>
      <c r="AF48" s="128"/>
      <c r="AG48" s="128"/>
      <c r="AH48" s="128"/>
    </row>
    <row r="49" spans="1:34" x14ac:dyDescent="0.3">
      <c r="A49" s="177" t="s">
        <v>477</v>
      </c>
      <c r="B49" s="177" t="s">
        <v>512</v>
      </c>
      <c r="C49" s="177">
        <v>100323</v>
      </c>
      <c r="D49" s="180">
        <v>44616</v>
      </c>
      <c r="E49" s="181">
        <v>129.96780000000001</v>
      </c>
      <c r="F49" s="181">
        <v>-3.7271999999999998</v>
      </c>
      <c r="G49" s="181">
        <v>-4.2689000000000004</v>
      </c>
      <c r="H49" s="181">
        <v>-4.8235999999999999</v>
      </c>
      <c r="I49" s="181">
        <v>-6.5980999999999996</v>
      </c>
      <c r="J49" s="181">
        <v>-5.3544</v>
      </c>
      <c r="K49" s="181">
        <v>-6.4394</v>
      </c>
      <c r="L49" s="181">
        <v>-3.5556000000000001</v>
      </c>
      <c r="M49" s="181">
        <v>4.3343999999999996</v>
      </c>
      <c r="N49" s="181">
        <v>5.5907999999999998</v>
      </c>
      <c r="O49" s="181">
        <v>10.9451</v>
      </c>
      <c r="P49" s="181">
        <v>7.8669000000000002</v>
      </c>
      <c r="Q49" s="181">
        <v>8.5761000000000003</v>
      </c>
      <c r="R49" s="181">
        <v>8.125</v>
      </c>
      <c r="S49" s="124"/>
      <c r="T49" s="127"/>
      <c r="U49" s="128"/>
      <c r="V49" s="128"/>
      <c r="W49" s="128"/>
      <c r="X49" s="128"/>
      <c r="Y49" s="128"/>
      <c r="Z49" s="128"/>
      <c r="AA49" s="128"/>
      <c r="AB49" s="128"/>
      <c r="AC49" s="128"/>
      <c r="AD49" s="128"/>
      <c r="AE49" s="128"/>
      <c r="AF49" s="128"/>
      <c r="AG49" s="128"/>
      <c r="AH49" s="128"/>
    </row>
    <row r="50" spans="1:34" x14ac:dyDescent="0.3">
      <c r="A50" s="177" t="s">
        <v>477</v>
      </c>
      <c r="B50" s="177" t="s">
        <v>513</v>
      </c>
      <c r="C50" s="177">
        <v>120261</v>
      </c>
      <c r="D50" s="180">
        <v>44616</v>
      </c>
      <c r="E50" s="181">
        <v>142.2381</v>
      </c>
      <c r="F50" s="181">
        <v>-3.7239</v>
      </c>
      <c r="G50" s="181">
        <v>-4.2591999999999999</v>
      </c>
      <c r="H50" s="181">
        <v>-4.8011999999999997</v>
      </c>
      <c r="I50" s="181">
        <v>-6.5541999999999998</v>
      </c>
      <c r="J50" s="181">
        <v>-5.2577999999999996</v>
      </c>
      <c r="K50" s="181">
        <v>-6.1562999999999999</v>
      </c>
      <c r="L50" s="181">
        <v>-2.9643999999999999</v>
      </c>
      <c r="M50" s="181">
        <v>5.2986000000000004</v>
      </c>
      <c r="N50" s="181">
        <v>6.8849999999999998</v>
      </c>
      <c r="O50" s="181">
        <v>12.188700000000001</v>
      </c>
      <c r="P50" s="181">
        <v>9.2050000000000001</v>
      </c>
      <c r="Q50" s="181">
        <v>9.9122000000000003</v>
      </c>
      <c r="R50" s="181">
        <v>9.4228000000000005</v>
      </c>
      <c r="S50" s="124"/>
      <c r="T50" s="127"/>
      <c r="U50" s="128"/>
      <c r="V50" s="128"/>
      <c r="W50" s="128"/>
      <c r="X50" s="128"/>
      <c r="Y50" s="128"/>
      <c r="Z50" s="128"/>
      <c r="AA50" s="128"/>
      <c r="AB50" s="128"/>
      <c r="AC50" s="128"/>
      <c r="AD50" s="128"/>
      <c r="AE50" s="128"/>
      <c r="AF50" s="128"/>
      <c r="AG50" s="128"/>
      <c r="AH50" s="128"/>
    </row>
    <row r="51" spans="1:34" x14ac:dyDescent="0.3">
      <c r="A51" s="177" t="s">
        <v>477</v>
      </c>
      <c r="B51" s="177" t="s">
        <v>514</v>
      </c>
      <c r="C51" s="177">
        <v>147446</v>
      </c>
      <c r="D51" s="180">
        <v>44616</v>
      </c>
      <c r="E51" s="181">
        <v>16.7119</v>
      </c>
      <c r="F51" s="181">
        <v>-3.6960999999999999</v>
      </c>
      <c r="G51" s="181">
        <v>-4.0103</v>
      </c>
      <c r="H51" s="181">
        <v>-4.8958000000000004</v>
      </c>
      <c r="I51" s="181">
        <v>-7.0373000000000001</v>
      </c>
      <c r="J51" s="181">
        <v>-4.8182999999999998</v>
      </c>
      <c r="K51" s="181">
        <v>-4.5693999999999999</v>
      </c>
      <c r="L51" s="181">
        <v>0.51</v>
      </c>
      <c r="M51" s="181">
        <v>10.4671</v>
      </c>
      <c r="N51" s="181">
        <v>16.410599999999999</v>
      </c>
      <c r="O51" s="181"/>
      <c r="P51" s="181"/>
      <c r="Q51" s="181">
        <v>21.7864</v>
      </c>
      <c r="R51" s="181">
        <v>21.293900000000001</v>
      </c>
      <c r="S51" s="124"/>
      <c r="T51" s="127"/>
      <c r="U51" s="128"/>
      <c r="V51" s="128"/>
      <c r="W51" s="128"/>
      <c r="X51" s="128"/>
      <c r="Y51" s="128"/>
      <c r="Z51" s="128"/>
      <c r="AA51" s="128"/>
      <c r="AB51" s="128"/>
      <c r="AC51" s="128"/>
      <c r="AD51" s="128"/>
      <c r="AE51" s="128"/>
      <c r="AF51" s="128"/>
      <c r="AG51" s="128"/>
      <c r="AH51" s="128"/>
    </row>
    <row r="52" spans="1:34" x14ac:dyDescent="0.3">
      <c r="A52" s="177" t="s">
        <v>477</v>
      </c>
      <c r="B52" s="177" t="s">
        <v>515</v>
      </c>
      <c r="C52" s="177">
        <v>147447</v>
      </c>
      <c r="D52" s="180">
        <v>44616</v>
      </c>
      <c r="E52" s="181">
        <v>15.9161</v>
      </c>
      <c r="F52" s="181">
        <v>-3.7010000000000001</v>
      </c>
      <c r="G52" s="181">
        <v>-4.0251000000000001</v>
      </c>
      <c r="H52" s="181">
        <v>-4.9297000000000004</v>
      </c>
      <c r="I52" s="181">
        <v>-7.1021000000000001</v>
      </c>
      <c r="J52" s="181">
        <v>-4.9722999999999997</v>
      </c>
      <c r="K52" s="181">
        <v>-5.0403000000000002</v>
      </c>
      <c r="L52" s="181">
        <v>-0.46899999999999997</v>
      </c>
      <c r="M52" s="181">
        <v>8.8489000000000004</v>
      </c>
      <c r="N52" s="181">
        <v>14.1798</v>
      </c>
      <c r="O52" s="181"/>
      <c r="P52" s="181"/>
      <c r="Q52" s="181">
        <v>19.527100000000001</v>
      </c>
      <c r="R52" s="181">
        <v>19.038799999999998</v>
      </c>
      <c r="S52" s="124"/>
      <c r="T52" s="127"/>
      <c r="U52" s="128"/>
      <c r="V52" s="128"/>
      <c r="W52" s="128"/>
      <c r="X52" s="128"/>
      <c r="Y52" s="128"/>
      <c r="Z52" s="128"/>
      <c r="AA52" s="128"/>
      <c r="AB52" s="128"/>
      <c r="AC52" s="128"/>
      <c r="AD52" s="128"/>
      <c r="AE52" s="128"/>
      <c r="AF52" s="128"/>
      <c r="AG52" s="128"/>
      <c r="AH52" s="128"/>
    </row>
    <row r="53" spans="1:34" x14ac:dyDescent="0.3">
      <c r="A53" s="177" t="s">
        <v>477</v>
      </c>
      <c r="B53" s="177" t="s">
        <v>1786</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477</v>
      </c>
      <c r="B54" s="177" t="s">
        <v>516</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477</v>
      </c>
      <c r="B55" s="177" t="s">
        <v>1787</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477</v>
      </c>
      <c r="B56" s="177" t="s">
        <v>1788</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477</v>
      </c>
      <c r="B57" s="177" t="s">
        <v>517</v>
      </c>
      <c r="C57" s="177">
        <v>134813</v>
      </c>
      <c r="D57" s="180">
        <v>44616</v>
      </c>
      <c r="E57" s="181">
        <v>23.001000000000001</v>
      </c>
      <c r="F57" s="181">
        <v>-3.6566999999999998</v>
      </c>
      <c r="G57" s="181">
        <v>-4.3696999999999999</v>
      </c>
      <c r="H57" s="181">
        <v>-4.9505999999999997</v>
      </c>
      <c r="I57" s="181">
        <v>-6.8597000000000001</v>
      </c>
      <c r="J57" s="181">
        <v>-5.2051999999999996</v>
      </c>
      <c r="K57" s="181">
        <v>-6.5683999999999996</v>
      </c>
      <c r="L57" s="181">
        <v>-1.8058000000000001</v>
      </c>
      <c r="M57" s="181">
        <v>6.4861000000000004</v>
      </c>
      <c r="N57" s="181">
        <v>9.9841999999999995</v>
      </c>
      <c r="O57" s="181">
        <v>16.030899999999999</v>
      </c>
      <c r="P57" s="181">
        <v>13.8583</v>
      </c>
      <c r="Q57" s="181">
        <v>13.4932</v>
      </c>
      <c r="R57" s="181">
        <v>17.046299999999999</v>
      </c>
      <c r="S57" s="124"/>
      <c r="T57" s="127"/>
      <c r="U57" s="128"/>
      <c r="V57" s="128"/>
      <c r="W57" s="128"/>
      <c r="X57" s="128"/>
      <c r="Y57" s="128"/>
      <c r="Z57" s="128"/>
      <c r="AA57" s="128"/>
      <c r="AB57" s="128"/>
      <c r="AC57" s="128"/>
      <c r="AD57" s="128"/>
      <c r="AE57" s="128"/>
      <c r="AF57" s="128"/>
      <c r="AG57" s="128"/>
      <c r="AH57" s="128"/>
    </row>
    <row r="58" spans="1:34" x14ac:dyDescent="0.3">
      <c r="A58" s="177" t="s">
        <v>477</v>
      </c>
      <c r="B58" s="177" t="s">
        <v>518</v>
      </c>
      <c r="C58" s="177">
        <v>134815</v>
      </c>
      <c r="D58" s="180">
        <v>44616</v>
      </c>
      <c r="E58" s="181">
        <v>20.640999999999998</v>
      </c>
      <c r="F58" s="181">
        <v>-3.6593</v>
      </c>
      <c r="G58" s="181">
        <v>-4.3777999999999997</v>
      </c>
      <c r="H58" s="181">
        <v>-4.9721000000000002</v>
      </c>
      <c r="I58" s="181">
        <v>-6.9051</v>
      </c>
      <c r="J58" s="181">
        <v>-5.3164999999999996</v>
      </c>
      <c r="K58" s="181">
        <v>-6.8967000000000001</v>
      </c>
      <c r="L58" s="181">
        <v>-2.5034000000000001</v>
      </c>
      <c r="M58" s="181">
        <v>5.3434999999999997</v>
      </c>
      <c r="N58" s="181">
        <v>8.4314</v>
      </c>
      <c r="O58" s="181">
        <v>14.2821</v>
      </c>
      <c r="P58" s="181">
        <v>12.080399999999999</v>
      </c>
      <c r="Q58" s="181">
        <v>11.641400000000001</v>
      </c>
      <c r="R58" s="181">
        <v>15.360900000000001</v>
      </c>
      <c r="S58" s="124"/>
      <c r="T58" s="127"/>
      <c r="U58" s="128"/>
      <c r="V58" s="128"/>
      <c r="W58" s="128"/>
      <c r="X58" s="128"/>
      <c r="Y58" s="128"/>
      <c r="Z58" s="128"/>
      <c r="AA58" s="128"/>
      <c r="AB58" s="128"/>
      <c r="AC58" s="128"/>
      <c r="AD58" s="128"/>
      <c r="AE58" s="128"/>
      <c r="AF58" s="128"/>
      <c r="AG58" s="128"/>
      <c r="AH58" s="128"/>
    </row>
    <row r="59" spans="1:34" x14ac:dyDescent="0.3">
      <c r="A59" s="177" t="s">
        <v>477</v>
      </c>
      <c r="B59" s="177" t="s">
        <v>519</v>
      </c>
      <c r="C59" s="177">
        <v>144681</v>
      </c>
      <c r="D59" s="180">
        <v>44616</v>
      </c>
      <c r="E59" s="181">
        <v>14.8056</v>
      </c>
      <c r="F59" s="181">
        <v>-3.2433999999999998</v>
      </c>
      <c r="G59" s="181">
        <v>-3.4931000000000001</v>
      </c>
      <c r="H59" s="181">
        <v>-3.9607999999999999</v>
      </c>
      <c r="I59" s="181">
        <v>-5.8162000000000003</v>
      </c>
      <c r="J59" s="181">
        <v>-5.0387000000000004</v>
      </c>
      <c r="K59" s="181">
        <v>-8.1207999999999991</v>
      </c>
      <c r="L59" s="181">
        <v>-4.3423999999999996</v>
      </c>
      <c r="M59" s="181">
        <v>1.2528999999999999</v>
      </c>
      <c r="N59" s="181">
        <v>1.7155</v>
      </c>
      <c r="O59" s="181">
        <v>14.5106</v>
      </c>
      <c r="P59" s="181"/>
      <c r="Q59" s="181">
        <v>12.049200000000001</v>
      </c>
      <c r="R59" s="181">
        <v>10.936500000000001</v>
      </c>
      <c r="S59" s="124"/>
      <c r="T59" s="127"/>
      <c r="U59" s="128"/>
      <c r="V59" s="128"/>
      <c r="W59" s="128"/>
      <c r="X59" s="128"/>
      <c r="Y59" s="128"/>
      <c r="Z59" s="128"/>
      <c r="AA59" s="128"/>
      <c r="AB59" s="128"/>
      <c r="AC59" s="128"/>
      <c r="AD59" s="128"/>
      <c r="AE59" s="128"/>
      <c r="AF59" s="128"/>
      <c r="AG59" s="128"/>
      <c r="AH59" s="128"/>
    </row>
    <row r="60" spans="1:34" x14ac:dyDescent="0.3">
      <c r="A60" s="177" t="s">
        <v>477</v>
      </c>
      <c r="B60" s="177" t="s">
        <v>520</v>
      </c>
      <c r="C60" s="177">
        <v>144730</v>
      </c>
      <c r="D60" s="180">
        <v>44616</v>
      </c>
      <c r="E60" s="181">
        <v>14.0099</v>
      </c>
      <c r="F60" s="181">
        <v>-3.2471999999999999</v>
      </c>
      <c r="G60" s="181">
        <v>-3.5057999999999998</v>
      </c>
      <c r="H60" s="181">
        <v>-3.9897999999999998</v>
      </c>
      <c r="I60" s="181">
        <v>-5.8734000000000002</v>
      </c>
      <c r="J60" s="181">
        <v>-5.1668000000000003</v>
      </c>
      <c r="K60" s="181">
        <v>-8.4829000000000008</v>
      </c>
      <c r="L60" s="181">
        <v>-5.0968</v>
      </c>
      <c r="M60" s="181">
        <v>5.28E-2</v>
      </c>
      <c r="N60" s="181">
        <v>0.1229</v>
      </c>
      <c r="O60" s="181">
        <v>12.6873</v>
      </c>
      <c r="P60" s="181"/>
      <c r="Q60" s="181">
        <v>10.269</v>
      </c>
      <c r="R60" s="181">
        <v>9.1191999999999993</v>
      </c>
      <c r="S60" s="124"/>
      <c r="T60" s="127"/>
      <c r="U60" s="128"/>
      <c r="V60" s="128"/>
      <c r="W60" s="128"/>
      <c r="X60" s="128"/>
      <c r="Y60" s="128"/>
      <c r="Z60" s="128"/>
      <c r="AA60" s="128"/>
      <c r="AB60" s="128"/>
      <c r="AC60" s="128"/>
      <c r="AD60" s="128"/>
      <c r="AE60" s="128"/>
      <c r="AF60" s="128"/>
      <c r="AG60" s="128"/>
      <c r="AH60" s="128"/>
    </row>
    <row r="61" spans="1:34" x14ac:dyDescent="0.3">
      <c r="A61" s="177" t="s">
        <v>477</v>
      </c>
      <c r="B61" s="177" t="s">
        <v>1954</v>
      </c>
      <c r="C61" s="177">
        <v>143163</v>
      </c>
      <c r="D61" s="180">
        <v>44616</v>
      </c>
      <c r="E61" s="181">
        <v>14.376099999999999</v>
      </c>
      <c r="F61" s="181">
        <v>-3.6143999999999998</v>
      </c>
      <c r="G61" s="181">
        <v>-4.3594999999999997</v>
      </c>
      <c r="H61" s="181">
        <v>-4.9997999999999996</v>
      </c>
      <c r="I61" s="181">
        <v>-6.4050000000000002</v>
      </c>
      <c r="J61" s="181">
        <v>-4.5195999999999996</v>
      </c>
      <c r="K61" s="181">
        <v>-5.1996000000000002</v>
      </c>
      <c r="L61" s="181">
        <v>-0.19020000000000001</v>
      </c>
      <c r="M61" s="181">
        <v>8.4702000000000002</v>
      </c>
      <c r="N61" s="181">
        <v>10.6637</v>
      </c>
      <c r="O61" s="181">
        <v>12.827500000000001</v>
      </c>
      <c r="P61" s="181"/>
      <c r="Q61" s="181">
        <v>9.9555000000000007</v>
      </c>
      <c r="R61" s="181">
        <v>11.855700000000001</v>
      </c>
      <c r="S61" s="124"/>
      <c r="T61" s="127"/>
      <c r="U61" s="128"/>
      <c r="V61" s="128"/>
      <c r="W61" s="128"/>
      <c r="X61" s="128"/>
      <c r="Y61" s="128"/>
      <c r="Z61" s="128"/>
      <c r="AA61" s="128"/>
      <c r="AB61" s="128"/>
      <c r="AC61" s="128"/>
      <c r="AD61" s="128"/>
      <c r="AE61" s="128"/>
      <c r="AF61" s="128"/>
      <c r="AG61" s="128"/>
      <c r="AH61" s="128"/>
    </row>
    <row r="62" spans="1:34" x14ac:dyDescent="0.3">
      <c r="A62" s="177" t="s">
        <v>477</v>
      </c>
      <c r="B62" s="177" t="s">
        <v>1955</v>
      </c>
      <c r="C62" s="177">
        <v>143162</v>
      </c>
      <c r="D62" s="180">
        <v>44616</v>
      </c>
      <c r="E62" s="181">
        <v>13.440300000000001</v>
      </c>
      <c r="F62" s="181">
        <v>-3.6192000000000002</v>
      </c>
      <c r="G62" s="181">
        <v>-4.3742000000000001</v>
      </c>
      <c r="H62" s="181">
        <v>-5.0343</v>
      </c>
      <c r="I62" s="181">
        <v>-6.4736000000000002</v>
      </c>
      <c r="J62" s="181">
        <v>-4.6733000000000002</v>
      </c>
      <c r="K62" s="181">
        <v>-5.6516000000000002</v>
      </c>
      <c r="L62" s="181">
        <v>-1.1183000000000001</v>
      </c>
      <c r="M62" s="181">
        <v>6.9534000000000002</v>
      </c>
      <c r="N62" s="181">
        <v>8.6111000000000004</v>
      </c>
      <c r="O62" s="181">
        <v>10.792199999999999</v>
      </c>
      <c r="P62" s="181"/>
      <c r="Q62" s="181">
        <v>8.0373999999999999</v>
      </c>
      <c r="R62" s="181">
        <v>9.8292000000000002</v>
      </c>
      <c r="S62" s="124"/>
      <c r="T62" s="127"/>
      <c r="U62" s="128"/>
      <c r="V62" s="128"/>
      <c r="W62" s="128"/>
      <c r="X62" s="128"/>
      <c r="Y62" s="128"/>
      <c r="Z62" s="128"/>
      <c r="AA62" s="128"/>
      <c r="AB62" s="128"/>
      <c r="AC62" s="128"/>
      <c r="AD62" s="128"/>
      <c r="AE62" s="128"/>
      <c r="AF62" s="128"/>
      <c r="AG62" s="128"/>
      <c r="AH62" s="128"/>
    </row>
    <row r="63" spans="1:34" x14ac:dyDescent="0.3">
      <c r="A63" s="177" t="s">
        <v>477</v>
      </c>
      <c r="B63" s="177" t="s">
        <v>521</v>
      </c>
      <c r="C63" s="177">
        <v>112936</v>
      </c>
      <c r="D63" s="180">
        <v>44616</v>
      </c>
      <c r="E63" s="181">
        <v>62.625900000000001</v>
      </c>
      <c r="F63" s="181">
        <v>-3.7145000000000001</v>
      </c>
      <c r="G63" s="181">
        <v>-4.4787999999999997</v>
      </c>
      <c r="H63" s="181">
        <v>-5.0469999999999997</v>
      </c>
      <c r="I63" s="181">
        <v>-6.9175000000000004</v>
      </c>
      <c r="J63" s="181">
        <v>-4.3779000000000003</v>
      </c>
      <c r="K63" s="181">
        <v>-5.8140999999999998</v>
      </c>
      <c r="L63" s="181">
        <v>-0.4829</v>
      </c>
      <c r="M63" s="181">
        <v>6.0663</v>
      </c>
      <c r="N63" s="181">
        <v>10.6355</v>
      </c>
      <c r="O63" s="181">
        <v>6.8021000000000003</v>
      </c>
      <c r="P63" s="181">
        <v>6.0590000000000002</v>
      </c>
      <c r="Q63" s="181">
        <v>11.5967</v>
      </c>
      <c r="R63" s="181">
        <v>8.9196000000000009</v>
      </c>
      <c r="S63" s="124"/>
      <c r="T63" s="127"/>
      <c r="U63" s="128"/>
      <c r="V63" s="128"/>
      <c r="W63" s="128"/>
      <c r="X63" s="128"/>
      <c r="Y63" s="128"/>
      <c r="Z63" s="128"/>
      <c r="AA63" s="128"/>
      <c r="AB63" s="128"/>
      <c r="AC63" s="128"/>
      <c r="AD63" s="128"/>
      <c r="AE63" s="128"/>
      <c r="AF63" s="128"/>
      <c r="AG63" s="128"/>
      <c r="AH63" s="128"/>
    </row>
    <row r="64" spans="1:34" x14ac:dyDescent="0.3">
      <c r="A64" s="177" t="s">
        <v>477</v>
      </c>
      <c r="B64" s="177" t="s">
        <v>522</v>
      </c>
      <c r="C64" s="177">
        <v>118794</v>
      </c>
      <c r="D64" s="180">
        <v>44616</v>
      </c>
      <c r="E64" s="181">
        <v>68.700800000000001</v>
      </c>
      <c r="F64" s="181">
        <v>-3.7126999999999999</v>
      </c>
      <c r="G64" s="181">
        <v>-4.4736000000000002</v>
      </c>
      <c r="H64" s="181">
        <v>-5.0339999999999998</v>
      </c>
      <c r="I64" s="181">
        <v>-6.8903999999999996</v>
      </c>
      <c r="J64" s="181">
        <v>-4.3155999999999999</v>
      </c>
      <c r="K64" s="181">
        <v>-5.6296999999999997</v>
      </c>
      <c r="L64" s="181">
        <v>-0.1041</v>
      </c>
      <c r="M64" s="181">
        <v>6.6689999999999996</v>
      </c>
      <c r="N64" s="181">
        <v>11.5063</v>
      </c>
      <c r="O64" s="181">
        <v>7.6273</v>
      </c>
      <c r="P64" s="181">
        <v>7.1417000000000002</v>
      </c>
      <c r="Q64" s="181">
        <v>11.2994</v>
      </c>
      <c r="R64" s="181">
        <v>9.7693999999999992</v>
      </c>
      <c r="S64" s="124"/>
      <c r="T64" s="127"/>
      <c r="U64" s="128"/>
      <c r="V64" s="128"/>
      <c r="W64" s="128"/>
      <c r="X64" s="128"/>
      <c r="Y64" s="128"/>
      <c r="Z64" s="128"/>
      <c r="AA64" s="128"/>
      <c r="AB64" s="128"/>
      <c r="AC64" s="128"/>
      <c r="AD64" s="128"/>
      <c r="AE64" s="128"/>
      <c r="AF64" s="128"/>
      <c r="AG64" s="128"/>
      <c r="AH64" s="128"/>
    </row>
    <row r="65" spans="1:34" x14ac:dyDescent="0.3">
      <c r="A65" s="177" t="s">
        <v>477</v>
      </c>
      <c r="B65" s="177" t="s">
        <v>523</v>
      </c>
      <c r="C65" s="177">
        <v>147685</v>
      </c>
      <c r="D65" s="180">
        <v>44616</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477</v>
      </c>
      <c r="B66" s="177" t="s">
        <v>524</v>
      </c>
      <c r="C66" s="177">
        <v>147689</v>
      </c>
      <c r="D66" s="180">
        <v>44616</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477</v>
      </c>
      <c r="B67" s="177" t="s">
        <v>525</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477</v>
      </c>
      <c r="B68" s="177" t="s">
        <v>526</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477</v>
      </c>
      <c r="B69" s="177" t="s">
        <v>527</v>
      </c>
      <c r="C69" s="177">
        <v>138382</v>
      </c>
      <c r="D69" s="180">
        <v>44616</v>
      </c>
      <c r="E69" s="181">
        <v>86.66</v>
      </c>
      <c r="F69" s="181">
        <v>-3.8607</v>
      </c>
      <c r="G69" s="181">
        <v>-4.6014999999999997</v>
      </c>
      <c r="H69" s="181">
        <v>-6.1715</v>
      </c>
      <c r="I69" s="181">
        <v>-8.4802999999999997</v>
      </c>
      <c r="J69" s="181">
        <v>-7.6119000000000003</v>
      </c>
      <c r="K69" s="181">
        <v>-11.8592</v>
      </c>
      <c r="L69" s="181">
        <v>-7.1167999999999996</v>
      </c>
      <c r="M69" s="181">
        <v>-0.94869999999999999</v>
      </c>
      <c r="N69" s="181">
        <v>3.9213</v>
      </c>
      <c r="O69" s="181">
        <v>10.3894</v>
      </c>
      <c r="P69" s="181">
        <v>7.3087999999999997</v>
      </c>
      <c r="Q69" s="181">
        <v>12.6968</v>
      </c>
      <c r="R69" s="181">
        <v>10.658799999999999</v>
      </c>
      <c r="S69" s="124"/>
      <c r="T69" s="127"/>
      <c r="U69" s="128"/>
      <c r="V69" s="128"/>
      <c r="W69" s="128"/>
      <c r="X69" s="128"/>
      <c r="Y69" s="128"/>
      <c r="Z69" s="128"/>
      <c r="AA69" s="128"/>
      <c r="AB69" s="128"/>
      <c r="AC69" s="128"/>
      <c r="AD69" s="128"/>
      <c r="AE69" s="128"/>
      <c r="AF69" s="128"/>
      <c r="AG69" s="128"/>
      <c r="AH69" s="128"/>
    </row>
    <row r="70" spans="1:34" x14ac:dyDescent="0.3">
      <c r="A70" s="177" t="s">
        <v>477</v>
      </c>
      <c r="B70" s="177" t="s">
        <v>528</v>
      </c>
      <c r="C70" s="177">
        <v>138386</v>
      </c>
      <c r="D70" s="180">
        <v>44616</v>
      </c>
      <c r="E70" s="181">
        <v>97.97</v>
      </c>
      <c r="F70" s="181">
        <v>-3.8567</v>
      </c>
      <c r="G70" s="181">
        <v>-4.5871000000000004</v>
      </c>
      <c r="H70" s="181">
        <v>-6.15</v>
      </c>
      <c r="I70" s="181">
        <v>-8.4306999999999999</v>
      </c>
      <c r="J70" s="181">
        <v>-7.4882</v>
      </c>
      <c r="K70" s="181">
        <v>-11.515499999999999</v>
      </c>
      <c r="L70" s="181">
        <v>-6.3474000000000004</v>
      </c>
      <c r="M70" s="181">
        <v>0.30719999999999997</v>
      </c>
      <c r="N70" s="181">
        <v>5.6622000000000003</v>
      </c>
      <c r="O70" s="181">
        <v>12.1921</v>
      </c>
      <c r="P70" s="181">
        <v>8.9704999999999995</v>
      </c>
      <c r="Q70" s="181">
        <v>11.267200000000001</v>
      </c>
      <c r="R70" s="181">
        <v>12.488</v>
      </c>
      <c r="S70" s="124"/>
      <c r="T70" s="127"/>
      <c r="U70" s="128"/>
      <c r="V70" s="128"/>
      <c r="W70" s="128"/>
      <c r="X70" s="128"/>
      <c r="Y70" s="128"/>
      <c r="Z70" s="128"/>
      <c r="AA70" s="128"/>
      <c r="AB70" s="128"/>
      <c r="AC70" s="128"/>
      <c r="AD70" s="128"/>
      <c r="AE70" s="128"/>
      <c r="AF70" s="128"/>
      <c r="AG70" s="128"/>
      <c r="AH70" s="128"/>
    </row>
    <row r="71" spans="1:34" x14ac:dyDescent="0.3">
      <c r="A71" s="177" t="s">
        <v>477</v>
      </c>
      <c r="B71" s="177" t="s">
        <v>529</v>
      </c>
      <c r="C71" s="177">
        <v>101070</v>
      </c>
      <c r="D71" s="180">
        <v>44616</v>
      </c>
      <c r="E71" s="181">
        <v>254.09639999999999</v>
      </c>
      <c r="F71" s="181">
        <v>-4.3951000000000002</v>
      </c>
      <c r="G71" s="181">
        <v>-4.8883999999999999</v>
      </c>
      <c r="H71" s="181">
        <v>-6.9657999999999998</v>
      </c>
      <c r="I71" s="181">
        <v>-9.5092999999999996</v>
      </c>
      <c r="J71" s="181">
        <v>-5.7529000000000003</v>
      </c>
      <c r="K71" s="181">
        <v>-8.5137</v>
      </c>
      <c r="L71" s="181">
        <v>-0.29239999999999999</v>
      </c>
      <c r="M71" s="181">
        <v>7.0715000000000003</v>
      </c>
      <c r="N71" s="181">
        <v>29.075800000000001</v>
      </c>
      <c r="O71" s="181">
        <v>26.249099999999999</v>
      </c>
      <c r="P71" s="181">
        <v>17.893699999999999</v>
      </c>
      <c r="Q71" s="181">
        <v>16.7</v>
      </c>
      <c r="R71" s="181">
        <v>34.320399999999999</v>
      </c>
      <c r="S71" s="124"/>
      <c r="T71" s="127"/>
      <c r="U71" s="128"/>
      <c r="V71" s="128"/>
      <c r="W71" s="128"/>
      <c r="X71" s="128"/>
      <c r="Y71" s="128"/>
      <c r="Z71" s="128"/>
      <c r="AA71" s="128"/>
      <c r="AB71" s="128"/>
      <c r="AC71" s="128"/>
      <c r="AD71" s="128"/>
      <c r="AE71" s="128"/>
      <c r="AF71" s="128"/>
      <c r="AG71" s="128"/>
      <c r="AH71" s="128"/>
    </row>
    <row r="72" spans="1:34" x14ac:dyDescent="0.3">
      <c r="A72" s="177" t="s">
        <v>477</v>
      </c>
      <c r="B72" s="177" t="s">
        <v>530</v>
      </c>
      <c r="C72" s="177">
        <v>120819</v>
      </c>
      <c r="D72" s="180">
        <v>44616</v>
      </c>
      <c r="E72" s="181">
        <v>263.55579999999998</v>
      </c>
      <c r="F72" s="181">
        <v>-4.3903999999999996</v>
      </c>
      <c r="G72" s="181">
        <v>-4.8761000000000001</v>
      </c>
      <c r="H72" s="181">
        <v>-6.9381000000000004</v>
      </c>
      <c r="I72" s="181">
        <v>-9.4541000000000004</v>
      </c>
      <c r="J72" s="181">
        <v>-5.6231</v>
      </c>
      <c r="K72" s="181">
        <v>-8.2566000000000006</v>
      </c>
      <c r="L72" s="181">
        <v>6.4000000000000003E-3</v>
      </c>
      <c r="M72" s="181">
        <v>7.4210000000000003</v>
      </c>
      <c r="N72" s="181">
        <v>29.456199999999999</v>
      </c>
      <c r="O72" s="181">
        <v>27.296099999999999</v>
      </c>
      <c r="P72" s="181">
        <v>18.663499999999999</v>
      </c>
      <c r="Q72" s="181">
        <v>16.8551</v>
      </c>
      <c r="R72" s="181">
        <v>35.062899999999999</v>
      </c>
      <c r="S72" s="124"/>
      <c r="T72" s="127"/>
      <c r="U72" s="128"/>
      <c r="V72" s="128"/>
      <c r="W72" s="128"/>
      <c r="X72" s="128"/>
      <c r="Y72" s="128"/>
      <c r="Z72" s="128"/>
      <c r="AA72" s="128"/>
      <c r="AB72" s="128"/>
      <c r="AC72" s="128"/>
      <c r="AD72" s="128"/>
      <c r="AE72" s="128"/>
      <c r="AF72" s="128"/>
      <c r="AG72" s="128"/>
      <c r="AH72" s="128"/>
    </row>
    <row r="73" spans="1:34" x14ac:dyDescent="0.3">
      <c r="A73" s="177" t="s">
        <v>477</v>
      </c>
      <c r="B73" s="177" t="s">
        <v>1789</v>
      </c>
      <c r="C73" s="177">
        <v>119609</v>
      </c>
      <c r="D73" s="180">
        <v>44616</v>
      </c>
      <c r="E73" s="181">
        <v>208.00819999999999</v>
      </c>
      <c r="F73" s="181">
        <v>-3.0205000000000002</v>
      </c>
      <c r="G73" s="181">
        <v>-3.323</v>
      </c>
      <c r="H73" s="181">
        <v>-4.0650000000000004</v>
      </c>
      <c r="I73" s="181">
        <v>-5.5519999999999996</v>
      </c>
      <c r="J73" s="181">
        <v>-3.2713999999999999</v>
      </c>
      <c r="K73" s="181">
        <v>-5.0411999999999999</v>
      </c>
      <c r="L73" s="181">
        <v>0.30349999999999999</v>
      </c>
      <c r="M73" s="181">
        <v>7.8387000000000002</v>
      </c>
      <c r="N73" s="181">
        <v>11.3592</v>
      </c>
      <c r="O73" s="181">
        <v>16.043500000000002</v>
      </c>
      <c r="P73" s="181">
        <v>13.4611</v>
      </c>
      <c r="Q73" s="181">
        <v>15.253399999999999</v>
      </c>
      <c r="R73" s="181">
        <v>14.5212</v>
      </c>
      <c r="S73" s="124"/>
      <c r="T73" s="127"/>
      <c r="U73" s="128"/>
      <c r="V73" s="128"/>
      <c r="W73" s="128"/>
      <c r="X73" s="128"/>
      <c r="Y73" s="128"/>
      <c r="Z73" s="128"/>
      <c r="AA73" s="128"/>
      <c r="AB73" s="128"/>
      <c r="AC73" s="128"/>
      <c r="AD73" s="128"/>
      <c r="AE73" s="128"/>
      <c r="AF73" s="128"/>
      <c r="AG73" s="128"/>
      <c r="AH73" s="128"/>
    </row>
    <row r="74" spans="1:34" x14ac:dyDescent="0.3">
      <c r="A74" s="177" t="s">
        <v>477</v>
      </c>
      <c r="B74" s="177" t="s">
        <v>1925</v>
      </c>
      <c r="C74" s="177">
        <v>119604</v>
      </c>
      <c r="D74" s="180">
        <v>44616</v>
      </c>
      <c r="E74" s="181">
        <v>92.526209420813998</v>
      </c>
      <c r="F74" s="181">
        <v>-3.0206</v>
      </c>
      <c r="G74" s="181">
        <v>-3.3231000000000002</v>
      </c>
      <c r="H74" s="181">
        <v>-4.0650000000000004</v>
      </c>
      <c r="I74" s="181">
        <v>-5.5519999999999996</v>
      </c>
      <c r="J74" s="181">
        <v>-3.2713000000000001</v>
      </c>
      <c r="K74" s="181">
        <v>-5.0407000000000002</v>
      </c>
      <c r="L74" s="181">
        <v>0.30370000000000003</v>
      </c>
      <c r="M74" s="181">
        <v>7.8388999999999998</v>
      </c>
      <c r="N74" s="181">
        <v>11.3597</v>
      </c>
      <c r="O74" s="181">
        <v>15.9125</v>
      </c>
      <c r="P74" s="181">
        <v>13.2951</v>
      </c>
      <c r="Q74" s="181">
        <v>15.1591</v>
      </c>
      <c r="R74" s="181">
        <v>14.5205</v>
      </c>
      <c r="S74" s="124"/>
      <c r="T74" s="127"/>
      <c r="U74" s="128"/>
      <c r="V74" s="128"/>
      <c r="W74" s="128"/>
      <c r="X74" s="128"/>
      <c r="Y74" s="128"/>
      <c r="Z74" s="128"/>
      <c r="AA74" s="128"/>
      <c r="AB74" s="128"/>
      <c r="AC74" s="128"/>
      <c r="AD74" s="128"/>
      <c r="AE74" s="128"/>
      <c r="AF74" s="128"/>
      <c r="AG74" s="128"/>
      <c r="AH74" s="128"/>
    </row>
    <row r="75" spans="1:34" x14ac:dyDescent="0.3">
      <c r="A75" s="177" t="s">
        <v>477</v>
      </c>
      <c r="B75" s="177" t="s">
        <v>1790</v>
      </c>
      <c r="C75" s="177">
        <v>102885</v>
      </c>
      <c r="D75" s="180">
        <v>44616</v>
      </c>
      <c r="E75" s="181">
        <v>457.74211451445802</v>
      </c>
      <c r="F75" s="181">
        <v>-3.0226999999999999</v>
      </c>
      <c r="G75" s="181">
        <v>-3.3298000000000001</v>
      </c>
      <c r="H75" s="181">
        <v>-4.0795000000000003</v>
      </c>
      <c r="I75" s="181">
        <v>-5.58</v>
      </c>
      <c r="J75" s="181">
        <v>-3.3317000000000001</v>
      </c>
      <c r="K75" s="181">
        <v>-5.2130999999999998</v>
      </c>
      <c r="L75" s="181">
        <v>-5.9400000000000001E-2</v>
      </c>
      <c r="M75" s="181">
        <v>7.2591999999999999</v>
      </c>
      <c r="N75" s="181">
        <v>10.565799999999999</v>
      </c>
      <c r="O75" s="181">
        <v>15.2684</v>
      </c>
      <c r="P75" s="181">
        <v>12.5593</v>
      </c>
      <c r="Q75" s="181">
        <v>15.7151</v>
      </c>
      <c r="R75" s="181">
        <v>13.7326</v>
      </c>
      <c r="S75" s="124"/>
      <c r="T75" s="127"/>
      <c r="U75" s="128"/>
      <c r="V75" s="128"/>
      <c r="W75" s="128"/>
      <c r="X75" s="128"/>
      <c r="Y75" s="128"/>
      <c r="Z75" s="128"/>
      <c r="AA75" s="128"/>
      <c r="AB75" s="128"/>
      <c r="AC75" s="128"/>
      <c r="AD75" s="128"/>
      <c r="AE75" s="128"/>
      <c r="AF75" s="128"/>
      <c r="AG75" s="128"/>
      <c r="AH75" s="128"/>
    </row>
    <row r="76" spans="1:34" x14ac:dyDescent="0.3">
      <c r="A76" s="177" t="s">
        <v>477</v>
      </c>
      <c r="B76" s="177" t="s">
        <v>1926</v>
      </c>
      <c r="C76" s="177">
        <v>101551</v>
      </c>
      <c r="D76" s="180">
        <v>44616</v>
      </c>
      <c r="E76" s="181">
        <v>413.67215862087198</v>
      </c>
      <c r="F76" s="181">
        <v>-3.0226999999999999</v>
      </c>
      <c r="G76" s="181">
        <v>-3.3298999999999999</v>
      </c>
      <c r="H76" s="181">
        <v>-4.0795000000000003</v>
      </c>
      <c r="I76" s="181">
        <v>-5.5800999999999998</v>
      </c>
      <c r="J76" s="181">
        <v>-3.3317000000000001</v>
      </c>
      <c r="K76" s="181">
        <v>-5.2126999999999999</v>
      </c>
      <c r="L76" s="181">
        <v>-5.8700000000000002E-2</v>
      </c>
      <c r="M76" s="181">
        <v>7.2606999999999999</v>
      </c>
      <c r="N76" s="181">
        <v>10.5678</v>
      </c>
      <c r="O76" s="181">
        <v>15.138</v>
      </c>
      <c r="P76" s="181">
        <v>12.395</v>
      </c>
      <c r="Q76" s="181">
        <v>15.2857</v>
      </c>
      <c r="R76" s="181">
        <v>13.7342</v>
      </c>
      <c r="S76" s="124"/>
      <c r="T76" s="127"/>
      <c r="U76" s="128"/>
      <c r="V76" s="128"/>
      <c r="W76" s="128"/>
      <c r="X76" s="128"/>
      <c r="Y76" s="128"/>
      <c r="Z76" s="128"/>
      <c r="AA76" s="128"/>
      <c r="AB76" s="128"/>
      <c r="AC76" s="128"/>
      <c r="AD76" s="128"/>
      <c r="AE76" s="128"/>
      <c r="AF76" s="128"/>
      <c r="AG76" s="128"/>
      <c r="AH76" s="128"/>
    </row>
    <row r="77" spans="1:34" x14ac:dyDescent="0.3">
      <c r="A77" s="177" t="s">
        <v>477</v>
      </c>
      <c r="B77" s="177" t="s">
        <v>531</v>
      </c>
      <c r="C77" s="177">
        <v>125711</v>
      </c>
      <c r="D77" s="180">
        <v>44616</v>
      </c>
      <c r="E77" s="181">
        <v>23.362400000000001</v>
      </c>
      <c r="F77" s="181">
        <v>-3.2541000000000002</v>
      </c>
      <c r="G77" s="181">
        <v>-3.9066999999999998</v>
      </c>
      <c r="H77" s="181">
        <v>-4.4364999999999997</v>
      </c>
      <c r="I77" s="181">
        <v>-5.6170999999999998</v>
      </c>
      <c r="J77" s="181">
        <v>-4.0199999999999996</v>
      </c>
      <c r="K77" s="181">
        <v>-5.5263</v>
      </c>
      <c r="L77" s="181">
        <v>-2.2599999999999998</v>
      </c>
      <c r="M77" s="181">
        <v>4.7603999999999997</v>
      </c>
      <c r="N77" s="181">
        <v>6.9237000000000002</v>
      </c>
      <c r="O77" s="181">
        <v>12.391299999999999</v>
      </c>
      <c r="P77" s="181">
        <v>10.1911</v>
      </c>
      <c r="Q77" s="181">
        <v>10.8757</v>
      </c>
      <c r="R77" s="181">
        <v>12.5059</v>
      </c>
      <c r="S77" s="124"/>
      <c r="T77" s="127"/>
      <c r="U77" s="128"/>
      <c r="V77" s="128"/>
      <c r="W77" s="128"/>
      <c r="X77" s="128"/>
      <c r="Y77" s="128"/>
      <c r="Z77" s="128"/>
      <c r="AA77" s="128"/>
      <c r="AB77" s="128"/>
      <c r="AC77" s="128"/>
      <c r="AD77" s="128"/>
      <c r="AE77" s="128"/>
      <c r="AF77" s="128"/>
      <c r="AG77" s="128"/>
      <c r="AH77" s="128"/>
    </row>
    <row r="78" spans="1:34" x14ac:dyDescent="0.3">
      <c r="A78" s="177" t="s">
        <v>477</v>
      </c>
      <c r="B78" s="177" t="s">
        <v>532</v>
      </c>
      <c r="C78" s="177">
        <v>125713</v>
      </c>
      <c r="D78" s="180">
        <v>44616</v>
      </c>
      <c r="E78" s="181">
        <v>21.5563</v>
      </c>
      <c r="F78" s="181">
        <v>-3.2582</v>
      </c>
      <c r="G78" s="181">
        <v>-3.9188000000000001</v>
      </c>
      <c r="H78" s="181">
        <v>-4.4642999999999997</v>
      </c>
      <c r="I78" s="181">
        <v>-5.6715999999999998</v>
      </c>
      <c r="J78" s="181">
        <v>-4.1430999999999996</v>
      </c>
      <c r="K78" s="181">
        <v>-5.8853999999999997</v>
      </c>
      <c r="L78" s="181">
        <v>-3</v>
      </c>
      <c r="M78" s="181">
        <v>3.5703</v>
      </c>
      <c r="N78" s="181">
        <v>5.3212000000000002</v>
      </c>
      <c r="O78" s="181">
        <v>10.691000000000001</v>
      </c>
      <c r="P78" s="181">
        <v>8.8427000000000007</v>
      </c>
      <c r="Q78" s="181">
        <v>9.7978000000000005</v>
      </c>
      <c r="R78" s="181">
        <v>10.813700000000001</v>
      </c>
      <c r="S78" s="124"/>
      <c r="T78" s="127"/>
      <c r="U78" s="128"/>
      <c r="V78" s="128"/>
      <c r="W78" s="128"/>
      <c r="X78" s="128"/>
      <c r="Y78" s="128"/>
      <c r="Z78" s="128"/>
      <c r="AA78" s="128"/>
      <c r="AB78" s="128"/>
      <c r="AC78" s="128"/>
      <c r="AD78" s="128"/>
      <c r="AE78" s="128"/>
      <c r="AF78" s="128"/>
      <c r="AG78" s="128"/>
      <c r="AH78" s="128"/>
    </row>
    <row r="79" spans="1:34" x14ac:dyDescent="0.3">
      <c r="A79" s="177" t="s">
        <v>477</v>
      </c>
      <c r="B79" s="177" t="s">
        <v>1988</v>
      </c>
      <c r="C79" s="177">
        <v>149599</v>
      </c>
      <c r="D79" s="180">
        <v>44616</v>
      </c>
      <c r="E79" s="181">
        <v>105.371</v>
      </c>
      <c r="F79" s="181">
        <v>-3.2136999999999998</v>
      </c>
      <c r="G79" s="181">
        <v>-3.4548000000000001</v>
      </c>
      <c r="H79" s="181">
        <v>-4.1467000000000001</v>
      </c>
      <c r="I79" s="181">
        <v>-5.8268000000000004</v>
      </c>
      <c r="J79" s="181">
        <v>-4.1452999999999998</v>
      </c>
      <c r="K79" s="181">
        <v>-6.2369000000000003</v>
      </c>
      <c r="L79" s="181">
        <v>-0.4713</v>
      </c>
      <c r="M79" s="181">
        <v>8.3728999999999996</v>
      </c>
      <c r="N79" s="181">
        <v>10.4055</v>
      </c>
      <c r="O79" s="181">
        <v>12.6439</v>
      </c>
      <c r="P79" s="181">
        <v>11.8409</v>
      </c>
      <c r="Q79" s="181">
        <v>11.2287</v>
      </c>
      <c r="R79" s="181">
        <v>16.436</v>
      </c>
      <c r="S79" s="124"/>
      <c r="T79" s="127"/>
      <c r="U79" s="128"/>
      <c r="V79" s="128"/>
      <c r="W79" s="128"/>
      <c r="X79" s="128"/>
      <c r="Y79" s="128"/>
      <c r="Z79" s="128"/>
      <c r="AA79" s="128"/>
      <c r="AB79" s="128"/>
      <c r="AC79" s="128"/>
      <c r="AD79" s="128"/>
      <c r="AE79" s="128"/>
      <c r="AF79" s="128"/>
      <c r="AG79" s="128"/>
      <c r="AH79" s="128"/>
    </row>
    <row r="80" spans="1:34" x14ac:dyDescent="0.3">
      <c r="A80" s="177" t="s">
        <v>477</v>
      </c>
      <c r="B80" s="177" t="s">
        <v>1989</v>
      </c>
      <c r="C80" s="177">
        <v>149601</v>
      </c>
      <c r="D80" s="180">
        <v>44616</v>
      </c>
      <c r="E80" s="181">
        <v>116.0684</v>
      </c>
      <c r="F80" s="181">
        <v>-3.2103999999999999</v>
      </c>
      <c r="G80" s="181">
        <v>-3.4449000000000001</v>
      </c>
      <c r="H80" s="181">
        <v>-4.1238999999999999</v>
      </c>
      <c r="I80" s="181">
        <v>-5.7836999999999996</v>
      </c>
      <c r="J80" s="181">
        <v>-4.0491999999999999</v>
      </c>
      <c r="K80" s="181">
        <v>-5.9489999999999998</v>
      </c>
      <c r="L80" s="181">
        <v>0.14530000000000001</v>
      </c>
      <c r="M80" s="181">
        <v>9.3953000000000007</v>
      </c>
      <c r="N80" s="181">
        <v>11.776199999999999</v>
      </c>
      <c r="O80" s="181">
        <v>14.057499999999999</v>
      </c>
      <c r="P80" s="181">
        <v>13.247299999999999</v>
      </c>
      <c r="Q80" s="181">
        <v>14.1981</v>
      </c>
      <c r="R80" s="181">
        <v>17.8734</v>
      </c>
      <c r="S80" s="124"/>
      <c r="T80" s="127"/>
      <c r="U80" s="128"/>
      <c r="V80" s="128"/>
      <c r="W80" s="128"/>
      <c r="X80" s="128"/>
      <c r="Y80" s="128"/>
      <c r="Z80" s="128"/>
      <c r="AA80" s="128"/>
      <c r="AB80" s="128"/>
      <c r="AC80" s="128"/>
      <c r="AD80" s="128"/>
      <c r="AE80" s="128"/>
      <c r="AF80" s="128"/>
      <c r="AG80" s="128"/>
      <c r="AH80" s="128"/>
    </row>
    <row r="81" spans="1:34" x14ac:dyDescent="0.3">
      <c r="A81" s="177" t="s">
        <v>477</v>
      </c>
      <c r="B81" s="177" t="s">
        <v>533</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477</v>
      </c>
      <c r="B82" s="177" t="s">
        <v>534</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477</v>
      </c>
      <c r="B83" s="177" t="s">
        <v>535</v>
      </c>
      <c r="C83" s="177">
        <v>119053</v>
      </c>
      <c r="D83" s="180">
        <v>44616</v>
      </c>
      <c r="E83" s="181">
        <v>309.6576</v>
      </c>
      <c r="F83" s="181">
        <v>-3.6949999999999998</v>
      </c>
      <c r="G83" s="181">
        <v>-4.5110999999999999</v>
      </c>
      <c r="H83" s="181">
        <v>-5.0739999999999998</v>
      </c>
      <c r="I83" s="181">
        <v>-6.7869000000000002</v>
      </c>
      <c r="J83" s="181">
        <v>-5.3064</v>
      </c>
      <c r="K83" s="181">
        <v>-5.6353999999999997</v>
      </c>
      <c r="L83" s="181">
        <v>-2.2014</v>
      </c>
      <c r="M83" s="181">
        <v>7.4976000000000003</v>
      </c>
      <c r="N83" s="181">
        <v>8.8972999999999995</v>
      </c>
      <c r="O83" s="181">
        <v>13.9979</v>
      </c>
      <c r="P83" s="181">
        <v>10.045999999999999</v>
      </c>
      <c r="Q83" s="181">
        <v>13.2418</v>
      </c>
      <c r="R83" s="181">
        <v>15.937900000000001</v>
      </c>
      <c r="S83" s="124"/>
      <c r="T83" s="127"/>
      <c r="U83" s="128"/>
      <c r="V83" s="128"/>
      <c r="W83" s="128"/>
      <c r="X83" s="128"/>
      <c r="Y83" s="128"/>
      <c r="Z83" s="128"/>
      <c r="AA83" s="128"/>
      <c r="AB83" s="128"/>
      <c r="AC83" s="128"/>
      <c r="AD83" s="128"/>
      <c r="AE83" s="128"/>
      <c r="AF83" s="128"/>
      <c r="AG83" s="128"/>
      <c r="AH83" s="128"/>
    </row>
    <row r="84" spans="1:34" x14ac:dyDescent="0.3">
      <c r="A84" s="177" t="s">
        <v>477</v>
      </c>
      <c r="B84" s="177" t="s">
        <v>536</v>
      </c>
      <c r="C84" s="177">
        <v>100414</v>
      </c>
      <c r="D84" s="180">
        <v>44616</v>
      </c>
      <c r="E84" s="181">
        <v>388.14149275429298</v>
      </c>
      <c r="F84" s="181">
        <v>-3.6976</v>
      </c>
      <c r="G84" s="181">
        <v>-4.5187999999999997</v>
      </c>
      <c r="H84" s="181">
        <v>-5.0915999999999997</v>
      </c>
      <c r="I84" s="181">
        <v>-6.8212999999999999</v>
      </c>
      <c r="J84" s="181">
        <v>-5.3834</v>
      </c>
      <c r="K84" s="181">
        <v>-5.8615000000000004</v>
      </c>
      <c r="L84" s="181">
        <v>-2.6667999999999998</v>
      </c>
      <c r="M84" s="181">
        <v>6.7422000000000004</v>
      </c>
      <c r="N84" s="181">
        <v>7.8734999999999999</v>
      </c>
      <c r="O84" s="181">
        <v>12.8377</v>
      </c>
      <c r="P84" s="181">
        <v>8.7417999999999996</v>
      </c>
      <c r="Q84" s="181">
        <v>14.8653</v>
      </c>
      <c r="R84" s="181">
        <v>14.787699999999999</v>
      </c>
      <c r="S84" s="124"/>
      <c r="T84" s="127"/>
      <c r="U84" s="128"/>
      <c r="V84" s="128"/>
      <c r="W84" s="128"/>
      <c r="X84" s="128"/>
      <c r="Y84" s="128"/>
      <c r="Z84" s="128"/>
      <c r="AA84" s="128"/>
      <c r="AB84" s="128"/>
      <c r="AC84" s="128"/>
      <c r="AD84" s="128"/>
      <c r="AE84" s="128"/>
      <c r="AF84" s="128"/>
      <c r="AG84" s="128"/>
      <c r="AH84" s="128"/>
    </row>
    <row r="85" spans="1:34" x14ac:dyDescent="0.3">
      <c r="A85" s="177" t="s">
        <v>477</v>
      </c>
      <c r="B85" s="177" t="s">
        <v>1791</v>
      </c>
      <c r="C85" s="177">
        <v>148592</v>
      </c>
      <c r="D85" s="180">
        <v>44616</v>
      </c>
      <c r="E85" s="181">
        <v>11.96</v>
      </c>
      <c r="F85" s="181">
        <v>-3.3925999999999998</v>
      </c>
      <c r="G85" s="181">
        <v>-3.7812000000000001</v>
      </c>
      <c r="H85" s="181">
        <v>-4.4728000000000003</v>
      </c>
      <c r="I85" s="181">
        <v>-6.4162999999999997</v>
      </c>
      <c r="J85" s="181">
        <v>-5.0793999999999997</v>
      </c>
      <c r="K85" s="181">
        <v>-7.1429</v>
      </c>
      <c r="L85" s="181">
        <v>-2.0474999999999999</v>
      </c>
      <c r="M85" s="181">
        <v>8.7272999999999996</v>
      </c>
      <c r="N85" s="181">
        <v>11.255800000000001</v>
      </c>
      <c r="O85" s="181"/>
      <c r="P85" s="181"/>
      <c r="Q85" s="181">
        <v>16.2851</v>
      </c>
      <c r="R85" s="181"/>
      <c r="S85" s="124"/>
      <c r="T85" s="127"/>
      <c r="U85" s="128"/>
      <c r="V85" s="128"/>
      <c r="W85" s="128"/>
      <c r="X85" s="128"/>
      <c r="Y85" s="128"/>
      <c r="Z85" s="128"/>
      <c r="AA85" s="128"/>
      <c r="AB85" s="128"/>
      <c r="AC85" s="128"/>
      <c r="AD85" s="128"/>
      <c r="AE85" s="128"/>
      <c r="AF85" s="128"/>
      <c r="AG85" s="128"/>
      <c r="AH85" s="128"/>
    </row>
    <row r="86" spans="1:34" x14ac:dyDescent="0.3">
      <c r="A86" s="177" t="s">
        <v>477</v>
      </c>
      <c r="B86" s="177" t="s">
        <v>1792</v>
      </c>
      <c r="C86" s="177">
        <v>148591</v>
      </c>
      <c r="D86" s="180">
        <v>44616</v>
      </c>
      <c r="E86" s="181">
        <v>11.79</v>
      </c>
      <c r="F86" s="181">
        <v>-3.4398</v>
      </c>
      <c r="G86" s="181">
        <v>-3.8336000000000001</v>
      </c>
      <c r="H86" s="181">
        <v>-4.5343999999999998</v>
      </c>
      <c r="I86" s="181">
        <v>-6.5027999999999997</v>
      </c>
      <c r="J86" s="181">
        <v>-5.1487999999999996</v>
      </c>
      <c r="K86" s="181">
        <v>-7.4568000000000003</v>
      </c>
      <c r="L86" s="181">
        <v>-2.6423999999999999</v>
      </c>
      <c r="M86" s="181">
        <v>7.7697000000000003</v>
      </c>
      <c r="N86" s="181">
        <v>9.8788</v>
      </c>
      <c r="O86" s="181"/>
      <c r="P86" s="181"/>
      <c r="Q86" s="181">
        <v>14.8902</v>
      </c>
      <c r="R86" s="181"/>
      <c r="S86" s="124"/>
      <c r="T86" s="127"/>
      <c r="U86" s="128"/>
      <c r="V86" s="128"/>
      <c r="W86" s="128"/>
      <c r="X86" s="128"/>
      <c r="Y86" s="128"/>
      <c r="Z86" s="128"/>
      <c r="AA86" s="128"/>
      <c r="AB86" s="128"/>
      <c r="AC86" s="128"/>
      <c r="AD86" s="128"/>
      <c r="AE86" s="128"/>
      <c r="AF86" s="128"/>
      <c r="AG86" s="128"/>
      <c r="AH86" s="128"/>
    </row>
    <row r="87" spans="1:34" x14ac:dyDescent="0.3">
      <c r="A87" s="177" t="s">
        <v>477</v>
      </c>
      <c r="B87" s="177" t="s">
        <v>537</v>
      </c>
      <c r="C87" s="177">
        <v>120674</v>
      </c>
      <c r="D87" s="180">
        <v>44616</v>
      </c>
      <c r="E87" s="181">
        <v>247.2473</v>
      </c>
      <c r="F87" s="181">
        <v>-3.6947999999999999</v>
      </c>
      <c r="G87" s="181">
        <v>-4.3737000000000004</v>
      </c>
      <c r="H87" s="181">
        <v>-5.0301</v>
      </c>
      <c r="I87" s="181">
        <v>-6.9702999999999999</v>
      </c>
      <c r="J87" s="181">
        <v>-4.6993999999999998</v>
      </c>
      <c r="K87" s="181">
        <v>-6.5263</v>
      </c>
      <c r="L87" s="181">
        <v>-0.24349999999999999</v>
      </c>
      <c r="M87" s="181">
        <v>7.4859999999999998</v>
      </c>
      <c r="N87" s="181">
        <v>13.3599</v>
      </c>
      <c r="O87" s="181">
        <v>14.437200000000001</v>
      </c>
      <c r="P87" s="181">
        <v>10.389200000000001</v>
      </c>
      <c r="Q87" s="181">
        <v>11.9253</v>
      </c>
      <c r="R87" s="181">
        <v>20.020099999999999</v>
      </c>
      <c r="S87" s="124"/>
      <c r="T87" s="127"/>
      <c r="U87" s="128"/>
      <c r="V87" s="128"/>
      <c r="W87" s="128"/>
      <c r="X87" s="128"/>
      <c r="Y87" s="128"/>
      <c r="Z87" s="128"/>
      <c r="AA87" s="128"/>
      <c r="AB87" s="128"/>
      <c r="AC87" s="128"/>
      <c r="AD87" s="128"/>
      <c r="AE87" s="128"/>
      <c r="AF87" s="128"/>
      <c r="AG87" s="128"/>
      <c r="AH87" s="128"/>
    </row>
    <row r="88" spans="1:34" x14ac:dyDescent="0.3">
      <c r="A88" s="177" t="s">
        <v>477</v>
      </c>
      <c r="B88" s="177" t="s">
        <v>538</v>
      </c>
      <c r="C88" s="177">
        <v>100684</v>
      </c>
      <c r="D88" s="180">
        <v>44616</v>
      </c>
      <c r="E88" s="181">
        <v>240.80558442817201</v>
      </c>
      <c r="F88" s="181">
        <v>-3.6962999999999999</v>
      </c>
      <c r="G88" s="181">
        <v>-4.3780999999999999</v>
      </c>
      <c r="H88" s="181">
        <v>-5.0400999999999998</v>
      </c>
      <c r="I88" s="181">
        <v>-6.9898999999999996</v>
      </c>
      <c r="J88" s="181">
        <v>-4.7450000000000001</v>
      </c>
      <c r="K88" s="181">
        <v>-6.6734</v>
      </c>
      <c r="L88" s="181">
        <v>-0.5554</v>
      </c>
      <c r="M88" s="181">
        <v>6.9759000000000002</v>
      </c>
      <c r="N88" s="181">
        <v>12.638400000000001</v>
      </c>
      <c r="O88" s="181">
        <v>13.6492</v>
      </c>
      <c r="P88" s="181">
        <v>9.6058000000000003</v>
      </c>
      <c r="Q88" s="181">
        <v>12.4251</v>
      </c>
      <c r="R88" s="181">
        <v>19.171900000000001</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-3.4712851351351333</v>
      </c>
      <c r="G89" s="183">
        <v>-3.9628405405405407</v>
      </c>
      <c r="H89" s="183">
        <v>-4.6895040540540531</v>
      </c>
      <c r="I89" s="183">
        <v>-6.4363175675675661</v>
      </c>
      <c r="J89" s="183">
        <v>-4.5478486486486505</v>
      </c>
      <c r="K89" s="183">
        <v>-5.9575256756756723</v>
      </c>
      <c r="L89" s="183">
        <v>-0.84437567567567573</v>
      </c>
      <c r="M89" s="183">
        <v>6.6928094594594629</v>
      </c>
      <c r="N89" s="183">
        <v>10.92004189189189</v>
      </c>
      <c r="O89" s="183">
        <v>14.821233823529413</v>
      </c>
      <c r="P89" s="183">
        <v>11.262244444444445</v>
      </c>
      <c r="Q89" s="183">
        <v>12.587170270270274</v>
      </c>
      <c r="R89" s="183">
        <v>15.972994444444444</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408</v>
      </c>
      <c r="B90" s="177"/>
      <c r="C90" s="177"/>
      <c r="D90" s="177"/>
      <c r="E90" s="177"/>
      <c r="F90" s="183">
        <v>-3.5568999999999997</v>
      </c>
      <c r="G90" s="183">
        <v>-3.9953500000000002</v>
      </c>
      <c r="H90" s="183">
        <v>-4.6593999999999998</v>
      </c>
      <c r="I90" s="183">
        <v>-6.4954000000000001</v>
      </c>
      <c r="J90" s="183">
        <v>-4.68635</v>
      </c>
      <c r="K90" s="183">
        <v>-5.89975</v>
      </c>
      <c r="L90" s="183">
        <v>-0.71255000000000002</v>
      </c>
      <c r="M90" s="183">
        <v>6.8964999999999996</v>
      </c>
      <c r="N90" s="183">
        <v>9.9929999999999986</v>
      </c>
      <c r="O90" s="183">
        <v>14.390700000000001</v>
      </c>
      <c r="P90" s="183">
        <v>11.265750000000001</v>
      </c>
      <c r="Q90" s="183">
        <v>12.664850000000001</v>
      </c>
      <c r="R90" s="183">
        <v>15.3429</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1715</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1716</v>
      </c>
      <c r="B93" s="177" t="s">
        <v>1691</v>
      </c>
      <c r="C93" s="177">
        <v>112088</v>
      </c>
      <c r="D93" s="180">
        <v>44616</v>
      </c>
      <c r="E93" s="181">
        <v>21.58</v>
      </c>
      <c r="F93" s="181">
        <v>0.14149999999999999</v>
      </c>
      <c r="G93" s="181">
        <v>0.1216</v>
      </c>
      <c r="H93" s="181">
        <v>0.11509999999999999</v>
      </c>
      <c r="I93" s="181">
        <v>0.31840000000000002</v>
      </c>
      <c r="J93" s="181">
        <v>0.41599999999999998</v>
      </c>
      <c r="K93" s="181">
        <v>0.94679999999999997</v>
      </c>
      <c r="L93" s="181">
        <v>1.8357000000000001</v>
      </c>
      <c r="M93" s="181">
        <v>3.0135999999999998</v>
      </c>
      <c r="N93" s="181">
        <v>4.1525999999999996</v>
      </c>
      <c r="O93" s="181">
        <v>4.6619000000000002</v>
      </c>
      <c r="P93" s="181">
        <v>5.1334999999999997</v>
      </c>
      <c r="Q93" s="181">
        <v>6.2961999999999998</v>
      </c>
      <c r="R93" s="181">
        <v>3.8767999999999998</v>
      </c>
      <c r="S93" s="124"/>
      <c r="T93" s="127"/>
      <c r="U93" s="128"/>
      <c r="V93" s="128"/>
      <c r="W93" s="128"/>
      <c r="X93" s="128"/>
      <c r="Y93" s="128"/>
      <c r="Z93" s="128"/>
      <c r="AA93" s="128"/>
      <c r="AB93" s="128"/>
      <c r="AC93" s="128"/>
      <c r="AD93" s="128"/>
      <c r="AE93" s="128"/>
      <c r="AF93" s="128"/>
      <c r="AG93" s="128"/>
      <c r="AH93" s="128"/>
    </row>
    <row r="94" spans="1:34" x14ac:dyDescent="0.3">
      <c r="A94" s="177" t="s">
        <v>1716</v>
      </c>
      <c r="B94" s="177" t="s">
        <v>1666</v>
      </c>
      <c r="C94" s="177">
        <v>119526</v>
      </c>
      <c r="D94" s="180">
        <v>44616</v>
      </c>
      <c r="E94" s="181">
        <v>22.7193</v>
      </c>
      <c r="F94" s="181">
        <v>0.14330000000000001</v>
      </c>
      <c r="G94" s="181">
        <v>0.12740000000000001</v>
      </c>
      <c r="H94" s="181">
        <v>0.12820000000000001</v>
      </c>
      <c r="I94" s="181">
        <v>0.34449999999999997</v>
      </c>
      <c r="J94" s="181">
        <v>0.47410000000000002</v>
      </c>
      <c r="K94" s="181">
        <v>1.1197999999999999</v>
      </c>
      <c r="L94" s="181">
        <v>2.1850000000000001</v>
      </c>
      <c r="M94" s="181">
        <v>3.5392000000000001</v>
      </c>
      <c r="N94" s="181">
        <v>4.8498999999999999</v>
      </c>
      <c r="O94" s="181">
        <v>5.3102</v>
      </c>
      <c r="P94" s="181">
        <v>5.7847999999999997</v>
      </c>
      <c r="Q94" s="181">
        <v>6.9669999999999996</v>
      </c>
      <c r="R94" s="181">
        <v>4.5369999999999999</v>
      </c>
      <c r="S94" s="124"/>
      <c r="T94" s="127"/>
      <c r="U94" s="128"/>
      <c r="V94" s="128"/>
      <c r="W94" s="128"/>
      <c r="X94" s="128"/>
      <c r="Y94" s="128"/>
      <c r="Z94" s="128"/>
      <c r="AA94" s="128"/>
      <c r="AB94" s="128"/>
      <c r="AC94" s="128"/>
      <c r="AD94" s="128"/>
      <c r="AE94" s="128"/>
      <c r="AF94" s="128"/>
      <c r="AG94" s="128"/>
      <c r="AH94" s="128"/>
    </row>
    <row r="95" spans="1:34" x14ac:dyDescent="0.3">
      <c r="A95" s="177" t="s">
        <v>1716</v>
      </c>
      <c r="B95" s="177" t="s">
        <v>1667</v>
      </c>
      <c r="C95" s="177">
        <v>130773</v>
      </c>
      <c r="D95" s="180">
        <v>44616</v>
      </c>
      <c r="E95" s="181">
        <v>16.157800000000002</v>
      </c>
      <c r="F95" s="181">
        <v>0.17299999999999999</v>
      </c>
      <c r="G95" s="181">
        <v>0.1928</v>
      </c>
      <c r="H95" s="181">
        <v>0.20530000000000001</v>
      </c>
      <c r="I95" s="181">
        <v>0.42949999999999999</v>
      </c>
      <c r="J95" s="181">
        <v>0.5827</v>
      </c>
      <c r="K95" s="181">
        <v>1.3791</v>
      </c>
      <c r="L95" s="181">
        <v>2.6621999999999999</v>
      </c>
      <c r="M95" s="181">
        <v>3.9</v>
      </c>
      <c r="N95" s="181">
        <v>5.1426999999999996</v>
      </c>
      <c r="O95" s="181">
        <v>5.3827999999999996</v>
      </c>
      <c r="P95" s="181">
        <v>5.9046000000000003</v>
      </c>
      <c r="Q95" s="181">
        <v>6.5731999999999999</v>
      </c>
      <c r="R95" s="181">
        <v>4.7069000000000001</v>
      </c>
      <c r="S95" s="124"/>
      <c r="T95" s="127"/>
      <c r="U95" s="128"/>
      <c r="V95" s="128"/>
      <c r="W95" s="128"/>
      <c r="X95" s="128"/>
      <c r="Y95" s="128"/>
      <c r="Z95" s="128"/>
      <c r="AA95" s="128"/>
      <c r="AB95" s="128"/>
      <c r="AC95" s="128"/>
      <c r="AD95" s="128"/>
      <c r="AE95" s="128"/>
      <c r="AF95" s="128"/>
      <c r="AG95" s="128"/>
      <c r="AH95" s="128"/>
    </row>
    <row r="96" spans="1:34" x14ac:dyDescent="0.3">
      <c r="A96" s="177" t="s">
        <v>1716</v>
      </c>
      <c r="B96" s="177" t="s">
        <v>1692</v>
      </c>
      <c r="C96" s="177">
        <v>130771</v>
      </c>
      <c r="D96" s="180">
        <v>44616</v>
      </c>
      <c r="E96" s="181">
        <v>15.226000000000001</v>
      </c>
      <c r="F96" s="181">
        <v>0.1711</v>
      </c>
      <c r="G96" s="181">
        <v>0.18690000000000001</v>
      </c>
      <c r="H96" s="181">
        <v>0.1915</v>
      </c>
      <c r="I96" s="181">
        <v>0.40089999999999998</v>
      </c>
      <c r="J96" s="181">
        <v>0.5202</v>
      </c>
      <c r="K96" s="181">
        <v>1.1902999999999999</v>
      </c>
      <c r="L96" s="181">
        <v>2.2799</v>
      </c>
      <c r="M96" s="181">
        <v>3.3203</v>
      </c>
      <c r="N96" s="181">
        <v>4.3642000000000003</v>
      </c>
      <c r="O96" s="181">
        <v>4.6135000000000002</v>
      </c>
      <c r="P96" s="181">
        <v>5.1021000000000001</v>
      </c>
      <c r="Q96" s="181">
        <v>5.7366000000000001</v>
      </c>
      <c r="R96" s="181">
        <v>3.9325000000000001</v>
      </c>
      <c r="S96" s="124"/>
      <c r="T96" s="127"/>
      <c r="U96" s="128"/>
      <c r="V96" s="128"/>
      <c r="W96" s="128"/>
      <c r="X96" s="128"/>
      <c r="Y96" s="128"/>
      <c r="Z96" s="128"/>
      <c r="AA96" s="128"/>
      <c r="AB96" s="128"/>
      <c r="AC96" s="128"/>
      <c r="AD96" s="128"/>
      <c r="AE96" s="128"/>
      <c r="AF96" s="128"/>
      <c r="AG96" s="128"/>
      <c r="AH96" s="128"/>
    </row>
    <row r="97" spans="1:34" x14ac:dyDescent="0.3">
      <c r="A97" s="177" t="s">
        <v>1716</v>
      </c>
      <c r="B97" s="177" t="s">
        <v>1668</v>
      </c>
      <c r="C97" s="177">
        <v>140386</v>
      </c>
      <c r="D97" s="180">
        <v>44616</v>
      </c>
      <c r="E97" s="181">
        <v>13.537000000000001</v>
      </c>
      <c r="F97" s="181">
        <v>0.19239999999999999</v>
      </c>
      <c r="G97" s="181">
        <v>0.185</v>
      </c>
      <c r="H97" s="181">
        <v>0.185</v>
      </c>
      <c r="I97" s="181">
        <v>0.3931</v>
      </c>
      <c r="J97" s="181">
        <v>0.53469999999999995</v>
      </c>
      <c r="K97" s="181">
        <v>1.1507000000000001</v>
      </c>
      <c r="L97" s="181">
        <v>2.2277999999999998</v>
      </c>
      <c r="M97" s="181">
        <v>3.5175999999999998</v>
      </c>
      <c r="N97" s="181">
        <v>4.6944999999999997</v>
      </c>
      <c r="O97" s="181">
        <v>5.4065000000000003</v>
      </c>
      <c r="P97" s="181">
        <v>5.9485999999999999</v>
      </c>
      <c r="Q97" s="181">
        <v>6.0427</v>
      </c>
      <c r="R97" s="181">
        <v>4.6889000000000003</v>
      </c>
      <c r="S97" s="124"/>
      <c r="T97" s="127"/>
      <c r="U97" s="128"/>
      <c r="V97" s="128"/>
      <c r="W97" s="128"/>
      <c r="X97" s="128"/>
      <c r="Y97" s="128"/>
      <c r="Z97" s="128"/>
      <c r="AA97" s="128"/>
      <c r="AB97" s="128"/>
      <c r="AC97" s="128"/>
      <c r="AD97" s="128"/>
      <c r="AE97" s="128"/>
      <c r="AF97" s="128"/>
      <c r="AG97" s="128"/>
      <c r="AH97" s="128"/>
    </row>
    <row r="98" spans="1:34" x14ac:dyDescent="0.3">
      <c r="A98" s="177" t="s">
        <v>1716</v>
      </c>
      <c r="B98" s="177" t="s">
        <v>1693</v>
      </c>
      <c r="C98" s="177">
        <v>140385</v>
      </c>
      <c r="D98" s="180">
        <v>44616</v>
      </c>
      <c r="E98" s="181">
        <v>13.12</v>
      </c>
      <c r="F98" s="181">
        <v>0.19089999999999999</v>
      </c>
      <c r="G98" s="181">
        <v>0.17560000000000001</v>
      </c>
      <c r="H98" s="181">
        <v>0.17560000000000001</v>
      </c>
      <c r="I98" s="181">
        <v>0.36720000000000003</v>
      </c>
      <c r="J98" s="181">
        <v>0.4748</v>
      </c>
      <c r="K98" s="181">
        <v>0.96970000000000001</v>
      </c>
      <c r="L98" s="181">
        <v>1.8553999999999999</v>
      </c>
      <c r="M98" s="181">
        <v>2.9746000000000001</v>
      </c>
      <c r="N98" s="181">
        <v>3.9948999999999999</v>
      </c>
      <c r="O98" s="181">
        <v>4.7668999999999997</v>
      </c>
      <c r="P98" s="181">
        <v>5.3070000000000004</v>
      </c>
      <c r="Q98" s="181">
        <v>5.4017999999999997</v>
      </c>
      <c r="R98" s="181">
        <v>4.0166000000000004</v>
      </c>
      <c r="S98" s="124"/>
      <c r="T98" s="127"/>
      <c r="U98" s="128"/>
      <c r="V98" s="128"/>
      <c r="W98" s="128"/>
      <c r="X98" s="128"/>
      <c r="Y98" s="128"/>
      <c r="Z98" s="128"/>
      <c r="AA98" s="128"/>
      <c r="AB98" s="128"/>
      <c r="AC98" s="128"/>
      <c r="AD98" s="128"/>
      <c r="AE98" s="128"/>
      <c r="AF98" s="128"/>
      <c r="AG98" s="128"/>
      <c r="AH98" s="128"/>
    </row>
    <row r="99" spans="1:34" x14ac:dyDescent="0.3">
      <c r="A99" s="177" t="s">
        <v>1716</v>
      </c>
      <c r="B99" s="177" t="s">
        <v>1669</v>
      </c>
      <c r="C99" s="177">
        <v>143614</v>
      </c>
      <c r="D99" s="180">
        <v>44616</v>
      </c>
      <c r="E99" s="181">
        <v>11.7697</v>
      </c>
      <c r="F99" s="181">
        <v>0.1404</v>
      </c>
      <c r="G99" s="181">
        <v>0.1216</v>
      </c>
      <c r="H99" s="181">
        <v>8.5000000000000006E-2</v>
      </c>
      <c r="I99" s="181">
        <v>0.28889999999999999</v>
      </c>
      <c r="J99" s="181">
        <v>0.37009999999999998</v>
      </c>
      <c r="K99" s="181">
        <v>0.7671</v>
      </c>
      <c r="L99" s="181">
        <v>1.4480999999999999</v>
      </c>
      <c r="M99" s="181">
        <v>2.2065999999999999</v>
      </c>
      <c r="N99" s="181">
        <v>3.1227</v>
      </c>
      <c r="O99" s="181">
        <v>4.1307</v>
      </c>
      <c r="P99" s="181"/>
      <c r="Q99" s="181">
        <v>4.5141999999999998</v>
      </c>
      <c r="R99" s="181">
        <v>3.2151999999999998</v>
      </c>
      <c r="S99" s="124"/>
      <c r="T99" s="127"/>
      <c r="U99" s="128"/>
      <c r="V99" s="128"/>
      <c r="W99" s="128"/>
      <c r="X99" s="128"/>
      <c r="Y99" s="128"/>
      <c r="Z99" s="128"/>
      <c r="AA99" s="128"/>
      <c r="AB99" s="128"/>
      <c r="AC99" s="128"/>
      <c r="AD99" s="128"/>
      <c r="AE99" s="128"/>
      <c r="AF99" s="128"/>
      <c r="AG99" s="128"/>
      <c r="AH99" s="128"/>
    </row>
    <row r="100" spans="1:34" x14ac:dyDescent="0.3">
      <c r="A100" s="177" t="s">
        <v>1716</v>
      </c>
      <c r="B100" s="177" t="s">
        <v>1694</v>
      </c>
      <c r="C100" s="177">
        <v>143620</v>
      </c>
      <c r="D100" s="180">
        <v>44616</v>
      </c>
      <c r="E100" s="181">
        <v>11.492000000000001</v>
      </c>
      <c r="F100" s="181">
        <v>0.1394</v>
      </c>
      <c r="G100" s="181">
        <v>0.1176</v>
      </c>
      <c r="H100" s="181">
        <v>7.6600000000000001E-2</v>
      </c>
      <c r="I100" s="181">
        <v>0.2722</v>
      </c>
      <c r="J100" s="181">
        <v>0.33350000000000002</v>
      </c>
      <c r="K100" s="181">
        <v>0.65780000000000005</v>
      </c>
      <c r="L100" s="181">
        <v>1.2242999999999999</v>
      </c>
      <c r="M100" s="181">
        <v>1.8623000000000001</v>
      </c>
      <c r="N100" s="181">
        <v>2.5979999999999999</v>
      </c>
      <c r="O100" s="181">
        <v>3.4342999999999999</v>
      </c>
      <c r="P100" s="181"/>
      <c r="Q100" s="181">
        <v>3.8401999999999998</v>
      </c>
      <c r="R100" s="181">
        <v>2.5539000000000001</v>
      </c>
      <c r="S100" s="124"/>
      <c r="T100" s="127"/>
      <c r="U100" s="128"/>
      <c r="V100" s="128"/>
      <c r="W100" s="128"/>
      <c r="X100" s="128"/>
      <c r="Y100" s="128"/>
      <c r="Z100" s="128"/>
      <c r="AA100" s="128"/>
      <c r="AB100" s="128"/>
      <c r="AC100" s="128"/>
      <c r="AD100" s="128"/>
      <c r="AE100" s="128"/>
      <c r="AF100" s="128"/>
      <c r="AG100" s="128"/>
      <c r="AH100" s="128"/>
    </row>
    <row r="101" spans="1:34" x14ac:dyDescent="0.3">
      <c r="A101" s="177" t="s">
        <v>1716</v>
      </c>
      <c r="B101" s="177" t="s">
        <v>1670</v>
      </c>
      <c r="C101" s="177">
        <v>142283</v>
      </c>
      <c r="D101" s="180">
        <v>44616</v>
      </c>
      <c r="E101" s="181">
        <v>12.456</v>
      </c>
      <c r="F101" s="181">
        <v>0.1125</v>
      </c>
      <c r="G101" s="181">
        <v>7.2300000000000003E-2</v>
      </c>
      <c r="H101" s="181">
        <v>9.64E-2</v>
      </c>
      <c r="I101" s="181">
        <v>0.2979</v>
      </c>
      <c r="J101" s="181">
        <v>0.41110000000000002</v>
      </c>
      <c r="K101" s="181">
        <v>1.0055000000000001</v>
      </c>
      <c r="L101" s="181">
        <v>1.9813000000000001</v>
      </c>
      <c r="M101" s="181">
        <v>3.2408000000000001</v>
      </c>
      <c r="N101" s="181">
        <v>4.3916000000000004</v>
      </c>
      <c r="O101" s="181">
        <v>5.1322000000000001</v>
      </c>
      <c r="P101" s="181"/>
      <c r="Q101" s="181">
        <v>5.5233999999999996</v>
      </c>
      <c r="R101" s="181">
        <v>4.1628999999999996</v>
      </c>
      <c r="S101" s="124"/>
      <c r="T101" s="127"/>
      <c r="U101" s="128"/>
      <c r="V101" s="128"/>
      <c r="W101" s="128"/>
      <c r="X101" s="128"/>
      <c r="Y101" s="128"/>
      <c r="Z101" s="128"/>
      <c r="AA101" s="128"/>
      <c r="AB101" s="128"/>
      <c r="AC101" s="128"/>
      <c r="AD101" s="128"/>
      <c r="AE101" s="128"/>
      <c r="AF101" s="128"/>
      <c r="AG101" s="128"/>
      <c r="AH101" s="128"/>
    </row>
    <row r="102" spans="1:34" x14ac:dyDescent="0.3">
      <c r="A102" s="177" t="s">
        <v>1716</v>
      </c>
      <c r="B102" s="177" t="s">
        <v>1695</v>
      </c>
      <c r="C102" s="177">
        <v>142282</v>
      </c>
      <c r="D102" s="180">
        <v>44616</v>
      </c>
      <c r="E102" s="181">
        <v>12.154</v>
      </c>
      <c r="F102" s="181">
        <v>0.1071</v>
      </c>
      <c r="G102" s="181">
        <v>7.4099999999999999E-2</v>
      </c>
      <c r="H102" s="181">
        <v>9.06E-2</v>
      </c>
      <c r="I102" s="181">
        <v>0.28050000000000003</v>
      </c>
      <c r="J102" s="181">
        <v>0.36330000000000001</v>
      </c>
      <c r="K102" s="181">
        <v>0.85470000000000002</v>
      </c>
      <c r="L102" s="181">
        <v>1.6731</v>
      </c>
      <c r="M102" s="181">
        <v>2.7734999999999999</v>
      </c>
      <c r="N102" s="181">
        <v>3.7738999999999998</v>
      </c>
      <c r="O102" s="181">
        <v>4.5185000000000004</v>
      </c>
      <c r="P102" s="181"/>
      <c r="Q102" s="181">
        <v>4.8913000000000002</v>
      </c>
      <c r="R102" s="181">
        <v>3.5493000000000001</v>
      </c>
      <c r="S102" s="124"/>
      <c r="T102" s="127"/>
      <c r="U102" s="128"/>
      <c r="V102" s="128"/>
      <c r="W102" s="128"/>
      <c r="X102" s="128"/>
      <c r="Y102" s="128"/>
      <c r="Z102" s="128"/>
      <c r="AA102" s="128"/>
      <c r="AB102" s="128"/>
      <c r="AC102" s="128"/>
      <c r="AD102" s="128"/>
      <c r="AE102" s="128"/>
      <c r="AF102" s="128"/>
      <c r="AG102" s="128"/>
      <c r="AH102" s="128"/>
    </row>
    <row r="103" spans="1:34" x14ac:dyDescent="0.3">
      <c r="A103" s="177" t="s">
        <v>1716</v>
      </c>
      <c r="B103" s="177" t="s">
        <v>1671</v>
      </c>
      <c r="C103" s="177">
        <v>130206</v>
      </c>
      <c r="D103" s="180">
        <v>44616</v>
      </c>
      <c r="E103" s="181">
        <v>16.453800000000001</v>
      </c>
      <c r="F103" s="181">
        <v>0.12720000000000001</v>
      </c>
      <c r="G103" s="181">
        <v>0.12720000000000001</v>
      </c>
      <c r="H103" s="181">
        <v>0.13389999999999999</v>
      </c>
      <c r="I103" s="181">
        <v>0.34399999999999997</v>
      </c>
      <c r="J103" s="181">
        <v>0.53769999999999996</v>
      </c>
      <c r="K103" s="181">
        <v>1.2</v>
      </c>
      <c r="L103" s="181">
        <v>2.3953000000000002</v>
      </c>
      <c r="M103" s="181">
        <v>3.7734999999999999</v>
      </c>
      <c r="N103" s="181">
        <v>4.9650999999999996</v>
      </c>
      <c r="O103" s="181">
        <v>5.5430999999999999</v>
      </c>
      <c r="P103" s="181">
        <v>6.0071000000000003</v>
      </c>
      <c r="Q103" s="181">
        <v>6.7092000000000001</v>
      </c>
      <c r="R103" s="181">
        <v>4.8578999999999999</v>
      </c>
      <c r="S103" s="124"/>
      <c r="T103" s="127"/>
      <c r="U103" s="128"/>
      <c r="V103" s="128"/>
      <c r="W103" s="128"/>
      <c r="X103" s="128"/>
      <c r="Y103" s="128"/>
      <c r="Z103" s="128"/>
      <c r="AA103" s="128"/>
      <c r="AB103" s="128"/>
      <c r="AC103" s="128"/>
      <c r="AD103" s="128"/>
      <c r="AE103" s="128"/>
      <c r="AF103" s="128"/>
      <c r="AG103" s="128"/>
      <c r="AH103" s="128"/>
    </row>
    <row r="104" spans="1:34" x14ac:dyDescent="0.3">
      <c r="A104" s="177" t="s">
        <v>1716</v>
      </c>
      <c r="B104" s="177" t="s">
        <v>1696</v>
      </c>
      <c r="C104" s="177">
        <v>130205</v>
      </c>
      <c r="D104" s="180">
        <v>44616</v>
      </c>
      <c r="E104" s="181">
        <v>15.6945</v>
      </c>
      <c r="F104" s="181">
        <v>0.125</v>
      </c>
      <c r="G104" s="181">
        <v>0.1212</v>
      </c>
      <c r="H104" s="181">
        <v>0.1193</v>
      </c>
      <c r="I104" s="181">
        <v>0.31580000000000003</v>
      </c>
      <c r="J104" s="181">
        <v>0.47570000000000001</v>
      </c>
      <c r="K104" s="181">
        <v>1.0149999999999999</v>
      </c>
      <c r="L104" s="181">
        <v>2.0255999999999998</v>
      </c>
      <c r="M104" s="181">
        <v>3.2037</v>
      </c>
      <c r="N104" s="181">
        <v>4.2047999999999996</v>
      </c>
      <c r="O104" s="181">
        <v>4.7854999999999999</v>
      </c>
      <c r="P104" s="181">
        <v>5.2766999999999999</v>
      </c>
      <c r="Q104" s="181">
        <v>6.0537999999999998</v>
      </c>
      <c r="R104" s="181">
        <v>4.1017999999999999</v>
      </c>
      <c r="S104" s="124"/>
      <c r="T104" s="127"/>
      <c r="U104" s="128"/>
      <c r="V104" s="128"/>
      <c r="W104" s="128"/>
      <c r="X104" s="128"/>
      <c r="Y104" s="128"/>
      <c r="Z104" s="128"/>
      <c r="AA104" s="128"/>
      <c r="AB104" s="128"/>
      <c r="AC104" s="128"/>
      <c r="AD104" s="128"/>
      <c r="AE104" s="128"/>
      <c r="AF104" s="128"/>
      <c r="AG104" s="128"/>
      <c r="AH104" s="128"/>
    </row>
    <row r="105" spans="1:34" x14ac:dyDescent="0.3">
      <c r="A105" s="177" t="s">
        <v>1716</v>
      </c>
      <c r="B105" s="177" t="s">
        <v>1793</v>
      </c>
      <c r="C105" s="177">
        <v>118931</v>
      </c>
      <c r="D105" s="180">
        <v>44616</v>
      </c>
      <c r="E105" s="181">
        <v>25.456</v>
      </c>
      <c r="F105" s="181">
        <v>0.15340000000000001</v>
      </c>
      <c r="G105" s="181">
        <v>0.12189999999999999</v>
      </c>
      <c r="H105" s="181">
        <v>0.12189999999999999</v>
      </c>
      <c r="I105" s="181">
        <v>0.3508</v>
      </c>
      <c r="J105" s="181">
        <v>0.45779999999999998</v>
      </c>
      <c r="K105" s="181">
        <v>1.0680000000000001</v>
      </c>
      <c r="L105" s="181">
        <v>1.9994000000000001</v>
      </c>
      <c r="M105" s="181">
        <v>3.3243</v>
      </c>
      <c r="N105" s="181">
        <v>4.5464000000000002</v>
      </c>
      <c r="O105" s="181">
        <v>4.9603999999999999</v>
      </c>
      <c r="P105" s="181">
        <v>5.4044999999999996</v>
      </c>
      <c r="Q105" s="181">
        <v>6.4927999999999999</v>
      </c>
      <c r="R105" s="181">
        <v>4.1215000000000002</v>
      </c>
      <c r="S105" s="124"/>
      <c r="T105" s="127"/>
      <c r="U105" s="128"/>
      <c r="V105" s="128"/>
      <c r="W105" s="128"/>
      <c r="X105" s="128"/>
      <c r="Y105" s="128"/>
      <c r="Z105" s="128"/>
      <c r="AA105" s="128"/>
      <c r="AB105" s="128"/>
      <c r="AC105" s="128"/>
      <c r="AD105" s="128"/>
      <c r="AE105" s="128"/>
      <c r="AF105" s="128"/>
      <c r="AG105" s="128"/>
      <c r="AH105" s="128"/>
    </row>
    <row r="106" spans="1:34" x14ac:dyDescent="0.3">
      <c r="A106" s="177" t="s">
        <v>1716</v>
      </c>
      <c r="B106" s="177" t="s">
        <v>1697</v>
      </c>
      <c r="C106" s="177">
        <v>106793</v>
      </c>
      <c r="D106" s="180">
        <v>44616</v>
      </c>
      <c r="E106" s="181">
        <v>24.829000000000001</v>
      </c>
      <c r="F106" s="181">
        <v>0.15329999999999999</v>
      </c>
      <c r="G106" s="181">
        <v>0.1169</v>
      </c>
      <c r="H106" s="181">
        <v>0.1089</v>
      </c>
      <c r="I106" s="181">
        <v>0.32729999999999998</v>
      </c>
      <c r="J106" s="181">
        <v>0.40839999999999999</v>
      </c>
      <c r="K106" s="181">
        <v>0.92269999999999996</v>
      </c>
      <c r="L106" s="181">
        <v>1.7164999999999999</v>
      </c>
      <c r="M106" s="181">
        <v>2.8883000000000001</v>
      </c>
      <c r="N106" s="181">
        <v>3.9697</v>
      </c>
      <c r="O106" s="181">
        <v>4.3990999999999998</v>
      </c>
      <c r="P106" s="181">
        <v>4.8506999999999998</v>
      </c>
      <c r="Q106" s="181">
        <v>6.5423</v>
      </c>
      <c r="R106" s="181">
        <v>3.5468000000000002</v>
      </c>
      <c r="S106" s="124"/>
      <c r="T106" s="127"/>
      <c r="U106" s="128"/>
      <c r="V106" s="128"/>
      <c r="W106" s="128"/>
      <c r="X106" s="128"/>
      <c r="Y106" s="128"/>
      <c r="Z106" s="128"/>
      <c r="AA106" s="128"/>
      <c r="AB106" s="128"/>
      <c r="AC106" s="128"/>
      <c r="AD106" s="128"/>
      <c r="AE106" s="128"/>
      <c r="AF106" s="128"/>
      <c r="AG106" s="128"/>
      <c r="AH106" s="128"/>
    </row>
    <row r="107" spans="1:34" x14ac:dyDescent="0.3">
      <c r="A107" s="177" t="s">
        <v>1716</v>
      </c>
      <c r="B107" s="177" t="s">
        <v>1672</v>
      </c>
      <c r="C107" s="177">
        <v>129052</v>
      </c>
      <c r="D107" s="180">
        <v>44616</v>
      </c>
      <c r="E107" s="181">
        <v>16.059000000000001</v>
      </c>
      <c r="F107" s="181">
        <v>0.1497</v>
      </c>
      <c r="G107" s="181">
        <v>0.11849999999999999</v>
      </c>
      <c r="H107" s="181">
        <v>0.11849999999999999</v>
      </c>
      <c r="I107" s="181">
        <v>0.34989999999999999</v>
      </c>
      <c r="J107" s="181">
        <v>0.45660000000000001</v>
      </c>
      <c r="K107" s="181">
        <v>1.0636000000000001</v>
      </c>
      <c r="L107" s="181">
        <v>1.9943</v>
      </c>
      <c r="M107" s="181">
        <v>3.3197999999999999</v>
      </c>
      <c r="N107" s="181">
        <v>4.5439999999999996</v>
      </c>
      <c r="O107" s="181">
        <v>4.9592999999999998</v>
      </c>
      <c r="P107" s="181">
        <v>5.4053000000000004</v>
      </c>
      <c r="Q107" s="181">
        <v>6.1717000000000004</v>
      </c>
      <c r="R107" s="181">
        <v>4.1185999999999998</v>
      </c>
      <c r="S107" s="124"/>
      <c r="T107" s="127"/>
      <c r="U107" s="128"/>
      <c r="V107" s="128"/>
      <c r="W107" s="128"/>
      <c r="X107" s="128"/>
      <c r="Y107" s="128"/>
      <c r="Z107" s="128"/>
      <c r="AA107" s="128"/>
      <c r="AB107" s="128"/>
      <c r="AC107" s="128"/>
      <c r="AD107" s="128"/>
      <c r="AE107" s="128"/>
      <c r="AF107" s="128"/>
      <c r="AG107" s="128"/>
      <c r="AH107" s="128"/>
    </row>
    <row r="108" spans="1:34" x14ac:dyDescent="0.3">
      <c r="A108" s="177" t="s">
        <v>1716</v>
      </c>
      <c r="B108" s="177" t="s">
        <v>1698</v>
      </c>
      <c r="C108" s="177">
        <v>104683</v>
      </c>
      <c r="D108" s="180">
        <v>44616</v>
      </c>
      <c r="E108" s="181">
        <v>27.812799999999999</v>
      </c>
      <c r="F108" s="181">
        <v>0.1595</v>
      </c>
      <c r="G108" s="181">
        <v>0.13</v>
      </c>
      <c r="H108" s="181">
        <v>0.1235</v>
      </c>
      <c r="I108" s="181">
        <v>0.3221</v>
      </c>
      <c r="J108" s="181">
        <v>0.41339999999999999</v>
      </c>
      <c r="K108" s="181">
        <v>0.97040000000000004</v>
      </c>
      <c r="L108" s="181">
        <v>1.9288000000000001</v>
      </c>
      <c r="M108" s="181">
        <v>3.0992999999999999</v>
      </c>
      <c r="N108" s="181">
        <v>4.2068000000000003</v>
      </c>
      <c r="O108" s="181">
        <v>4.6487999999999996</v>
      </c>
      <c r="P108" s="181">
        <v>5.1527000000000003</v>
      </c>
      <c r="Q108" s="181">
        <v>6.9782000000000002</v>
      </c>
      <c r="R108" s="181">
        <v>3.9670000000000001</v>
      </c>
      <c r="S108" s="124"/>
      <c r="T108" s="127"/>
      <c r="U108" s="128"/>
      <c r="V108" s="128"/>
      <c r="W108" s="128"/>
      <c r="X108" s="128"/>
      <c r="Y108" s="128"/>
      <c r="Z108" s="128"/>
      <c r="AA108" s="128"/>
      <c r="AB108" s="128"/>
      <c r="AC108" s="128"/>
      <c r="AD108" s="128"/>
      <c r="AE108" s="128"/>
      <c r="AF108" s="128"/>
      <c r="AG108" s="128"/>
      <c r="AH108" s="128"/>
    </row>
    <row r="109" spans="1:34" x14ac:dyDescent="0.3">
      <c r="A109" s="177" t="s">
        <v>1716</v>
      </c>
      <c r="B109" s="177" t="s">
        <v>1673</v>
      </c>
      <c r="C109" s="177">
        <v>120364</v>
      </c>
      <c r="D109" s="180">
        <v>44616</v>
      </c>
      <c r="E109" s="181">
        <v>29.253799999999998</v>
      </c>
      <c r="F109" s="181">
        <v>0.1613</v>
      </c>
      <c r="G109" s="181">
        <v>0.13489999999999999</v>
      </c>
      <c r="H109" s="181">
        <v>0.13450000000000001</v>
      </c>
      <c r="I109" s="181">
        <v>0.34399999999999997</v>
      </c>
      <c r="J109" s="181">
        <v>0.46189999999999998</v>
      </c>
      <c r="K109" s="181">
        <v>1.1115999999999999</v>
      </c>
      <c r="L109" s="181">
        <v>2.2078000000000002</v>
      </c>
      <c r="M109" s="181">
        <v>3.5196000000000001</v>
      </c>
      <c r="N109" s="181">
        <v>4.7671000000000001</v>
      </c>
      <c r="O109" s="181">
        <v>5.2198000000000002</v>
      </c>
      <c r="P109" s="181">
        <v>5.7583000000000002</v>
      </c>
      <c r="Q109" s="181">
        <v>7.0560999999999998</v>
      </c>
      <c r="R109" s="181">
        <v>4.5163000000000002</v>
      </c>
      <c r="S109" s="124"/>
      <c r="T109" s="127"/>
      <c r="U109" s="128"/>
      <c r="V109" s="128"/>
      <c r="W109" s="128"/>
      <c r="X109" s="128"/>
      <c r="Y109" s="128"/>
      <c r="Z109" s="128"/>
      <c r="AA109" s="128"/>
      <c r="AB109" s="128"/>
      <c r="AC109" s="128"/>
      <c r="AD109" s="128"/>
      <c r="AE109" s="128"/>
      <c r="AF109" s="128"/>
      <c r="AG109" s="128"/>
      <c r="AH109" s="128"/>
    </row>
    <row r="110" spans="1:34" x14ac:dyDescent="0.3">
      <c r="A110" s="177" t="s">
        <v>1716</v>
      </c>
      <c r="B110" s="177" t="s">
        <v>1674</v>
      </c>
      <c r="C110" s="177">
        <v>118474</v>
      </c>
      <c r="D110" s="180">
        <v>44616</v>
      </c>
      <c r="E110" s="181">
        <v>27.869299999999999</v>
      </c>
      <c r="F110" s="181">
        <v>0.13830000000000001</v>
      </c>
      <c r="G110" s="181">
        <v>0.1085</v>
      </c>
      <c r="H110" s="181">
        <v>0.1153</v>
      </c>
      <c r="I110" s="181">
        <v>0.3402</v>
      </c>
      <c r="J110" s="181">
        <v>0.48020000000000002</v>
      </c>
      <c r="K110" s="181">
        <v>1.1153</v>
      </c>
      <c r="L110" s="181">
        <v>2.1789000000000001</v>
      </c>
      <c r="M110" s="181">
        <v>3.4668000000000001</v>
      </c>
      <c r="N110" s="181">
        <v>4.6082000000000001</v>
      </c>
      <c r="O110" s="181">
        <v>5.1818999999999997</v>
      </c>
      <c r="P110" s="181">
        <v>5.7773000000000003</v>
      </c>
      <c r="Q110" s="181">
        <v>6.9229000000000003</v>
      </c>
      <c r="R110" s="181">
        <v>4.3319000000000001</v>
      </c>
      <c r="S110" s="124"/>
      <c r="T110" s="127"/>
      <c r="U110" s="128"/>
      <c r="V110" s="128"/>
      <c r="W110" s="128"/>
      <c r="X110" s="128"/>
      <c r="Y110" s="128"/>
      <c r="Z110" s="128"/>
      <c r="AA110" s="128"/>
      <c r="AB110" s="128"/>
      <c r="AC110" s="128"/>
      <c r="AD110" s="128"/>
      <c r="AE110" s="128"/>
      <c r="AF110" s="128"/>
      <c r="AG110" s="128"/>
      <c r="AH110" s="128"/>
    </row>
    <row r="111" spans="1:34" x14ac:dyDescent="0.3">
      <c r="A111" s="177" t="s">
        <v>1716</v>
      </c>
      <c r="B111" s="177" t="s">
        <v>1699</v>
      </c>
      <c r="C111" s="177">
        <v>108845</v>
      </c>
      <c r="D111" s="180">
        <v>44616</v>
      </c>
      <c r="E111" s="181">
        <v>26.366800000000001</v>
      </c>
      <c r="F111" s="181">
        <v>0.1363</v>
      </c>
      <c r="G111" s="181">
        <v>0.10249999999999999</v>
      </c>
      <c r="H111" s="181">
        <v>0.1014</v>
      </c>
      <c r="I111" s="181">
        <v>0.31159999999999999</v>
      </c>
      <c r="J111" s="181">
        <v>0.41739999999999999</v>
      </c>
      <c r="K111" s="181">
        <v>0.93289999999999995</v>
      </c>
      <c r="L111" s="181">
        <v>1.8184</v>
      </c>
      <c r="M111" s="181">
        <v>2.9249999999999998</v>
      </c>
      <c r="N111" s="181">
        <v>3.8986999999999998</v>
      </c>
      <c r="O111" s="181">
        <v>4.4425999999999997</v>
      </c>
      <c r="P111" s="181">
        <v>5.0506000000000002</v>
      </c>
      <c r="Q111" s="181">
        <v>6.5911</v>
      </c>
      <c r="R111" s="181">
        <v>3.5857000000000001</v>
      </c>
      <c r="S111" s="124"/>
      <c r="T111" s="127"/>
      <c r="U111" s="128"/>
      <c r="V111" s="128"/>
      <c r="W111" s="128"/>
      <c r="X111" s="128"/>
      <c r="Y111" s="128"/>
      <c r="Z111" s="128"/>
      <c r="AA111" s="128"/>
      <c r="AB111" s="128"/>
      <c r="AC111" s="128"/>
      <c r="AD111" s="128"/>
      <c r="AE111" s="128"/>
      <c r="AF111" s="128"/>
      <c r="AG111" s="128"/>
      <c r="AH111" s="128"/>
    </row>
    <row r="112" spans="1:34" x14ac:dyDescent="0.3">
      <c r="A112" s="177" t="s">
        <v>1716</v>
      </c>
      <c r="B112" s="177" t="s">
        <v>1675</v>
      </c>
      <c r="C112" s="177">
        <v>133181</v>
      </c>
      <c r="D112" s="180">
        <v>44616</v>
      </c>
      <c r="E112" s="181">
        <v>15.222799999999999</v>
      </c>
      <c r="F112" s="181">
        <v>0.12889999999999999</v>
      </c>
      <c r="G112" s="181">
        <v>6.9699999999999998E-2</v>
      </c>
      <c r="H112" s="181">
        <v>7.5600000000000001E-2</v>
      </c>
      <c r="I112" s="181">
        <v>0.25879999999999997</v>
      </c>
      <c r="J112" s="181">
        <v>0.30109999999999998</v>
      </c>
      <c r="K112" s="181">
        <v>0.66720000000000002</v>
      </c>
      <c r="L112" s="181">
        <v>1.5334000000000001</v>
      </c>
      <c r="M112" s="181">
        <v>2.4773000000000001</v>
      </c>
      <c r="N112" s="181">
        <v>3.4157999999999999</v>
      </c>
      <c r="O112" s="181">
        <v>4.3109000000000002</v>
      </c>
      <c r="P112" s="181">
        <v>5.0772000000000004</v>
      </c>
      <c r="Q112" s="181">
        <v>6.0193000000000003</v>
      </c>
      <c r="R112" s="181">
        <v>3.1579999999999999</v>
      </c>
      <c r="S112" s="124"/>
      <c r="T112" s="127"/>
      <c r="U112" s="128"/>
      <c r="V112" s="128"/>
      <c r="W112" s="128"/>
      <c r="X112" s="128"/>
      <c r="Y112" s="128"/>
      <c r="Z112" s="128"/>
      <c r="AA112" s="128"/>
      <c r="AB112" s="128"/>
      <c r="AC112" s="128"/>
      <c r="AD112" s="128"/>
      <c r="AE112" s="128"/>
      <c r="AF112" s="128"/>
      <c r="AG112" s="128"/>
      <c r="AH112" s="128"/>
    </row>
    <row r="113" spans="1:34" x14ac:dyDescent="0.3">
      <c r="A113" s="177" t="s">
        <v>1716</v>
      </c>
      <c r="B113" s="177" t="s">
        <v>1700</v>
      </c>
      <c r="C113" s="177">
        <v>133184</v>
      </c>
      <c r="D113" s="180">
        <v>44616</v>
      </c>
      <c r="E113" s="181">
        <v>14.569699999999999</v>
      </c>
      <c r="F113" s="181">
        <v>0.12709999999999999</v>
      </c>
      <c r="G113" s="181">
        <v>6.3899999999999998E-2</v>
      </c>
      <c r="H113" s="181">
        <v>6.25E-2</v>
      </c>
      <c r="I113" s="181">
        <v>0.23250000000000001</v>
      </c>
      <c r="J113" s="181">
        <v>0.24149999999999999</v>
      </c>
      <c r="K113" s="181">
        <v>0.48970000000000002</v>
      </c>
      <c r="L113" s="181">
        <v>1.1757</v>
      </c>
      <c r="M113" s="181">
        <v>1.9359</v>
      </c>
      <c r="N113" s="181">
        <v>2.6945999999999999</v>
      </c>
      <c r="O113" s="181">
        <v>3.6495000000000002</v>
      </c>
      <c r="P113" s="181">
        <v>4.4671000000000003</v>
      </c>
      <c r="Q113" s="181">
        <v>5.3746</v>
      </c>
      <c r="R113" s="181">
        <v>2.4388000000000001</v>
      </c>
      <c r="S113" s="124"/>
      <c r="T113" s="127"/>
      <c r="U113" s="128"/>
      <c r="V113" s="128"/>
      <c r="W113" s="128"/>
      <c r="X113" s="128"/>
      <c r="Y113" s="128"/>
      <c r="Z113" s="128"/>
      <c r="AA113" s="128"/>
      <c r="AB113" s="128"/>
      <c r="AC113" s="128"/>
      <c r="AD113" s="128"/>
      <c r="AE113" s="128"/>
      <c r="AF113" s="128"/>
      <c r="AG113" s="128"/>
      <c r="AH113" s="128"/>
    </row>
    <row r="114" spans="1:34" x14ac:dyDescent="0.3">
      <c r="A114" s="177" t="s">
        <v>1716</v>
      </c>
      <c r="B114" s="177" t="s">
        <v>1701</v>
      </c>
      <c r="C114" s="177">
        <v>105603</v>
      </c>
      <c r="D114" s="180">
        <v>44616</v>
      </c>
      <c r="E114" s="181">
        <v>25.649000000000001</v>
      </c>
      <c r="F114" s="181">
        <v>0.1026</v>
      </c>
      <c r="G114" s="181">
        <v>0.14680000000000001</v>
      </c>
      <c r="H114" s="181">
        <v>0.1636</v>
      </c>
      <c r="I114" s="181">
        <v>0.35249999999999998</v>
      </c>
      <c r="J114" s="181">
        <v>0.57010000000000005</v>
      </c>
      <c r="K114" s="181">
        <v>1.2470000000000001</v>
      </c>
      <c r="L114" s="181">
        <v>1.9902</v>
      </c>
      <c r="M114" s="181">
        <v>3.0771999999999999</v>
      </c>
      <c r="N114" s="181">
        <v>4.0380000000000003</v>
      </c>
      <c r="O114" s="181">
        <v>4.5884</v>
      </c>
      <c r="P114" s="181">
        <v>5.0658000000000003</v>
      </c>
      <c r="Q114" s="181">
        <v>6.5561999999999996</v>
      </c>
      <c r="R114" s="181">
        <v>3.8824000000000001</v>
      </c>
      <c r="S114" s="124"/>
      <c r="T114" s="127"/>
      <c r="U114" s="128"/>
      <c r="V114" s="128"/>
      <c r="W114" s="128"/>
      <c r="X114" s="128"/>
      <c r="Y114" s="128"/>
      <c r="Z114" s="128"/>
      <c r="AA114" s="128"/>
      <c r="AB114" s="128"/>
      <c r="AC114" s="128"/>
      <c r="AD114" s="128"/>
      <c r="AE114" s="128"/>
      <c r="AF114" s="128"/>
      <c r="AG114" s="128"/>
      <c r="AH114" s="128"/>
    </row>
    <row r="115" spans="1:34" x14ac:dyDescent="0.3">
      <c r="A115" s="177" t="s">
        <v>1716</v>
      </c>
      <c r="B115" s="177" t="s">
        <v>1676</v>
      </c>
      <c r="C115" s="177">
        <v>120401</v>
      </c>
      <c r="D115" s="180">
        <v>44616</v>
      </c>
      <c r="E115" s="181">
        <v>27.119900000000001</v>
      </c>
      <c r="F115" s="181">
        <v>0.1048</v>
      </c>
      <c r="G115" s="181">
        <v>0.1525</v>
      </c>
      <c r="H115" s="181">
        <v>0.1769</v>
      </c>
      <c r="I115" s="181">
        <v>0.37940000000000002</v>
      </c>
      <c r="J115" s="181">
        <v>0.62929999999999997</v>
      </c>
      <c r="K115" s="181">
        <v>1.4138999999999999</v>
      </c>
      <c r="L115" s="181">
        <v>2.3130000000000002</v>
      </c>
      <c r="M115" s="181">
        <v>3.5617000000000001</v>
      </c>
      <c r="N115" s="181">
        <v>4.7055999999999996</v>
      </c>
      <c r="O115" s="181">
        <v>5.2721</v>
      </c>
      <c r="P115" s="181">
        <v>5.7305999999999999</v>
      </c>
      <c r="Q115" s="181">
        <v>6.8067000000000002</v>
      </c>
      <c r="R115" s="181">
        <v>4.5838000000000001</v>
      </c>
      <c r="S115" s="124"/>
      <c r="T115" s="127"/>
      <c r="U115" s="128"/>
      <c r="V115" s="128"/>
      <c r="W115" s="128"/>
      <c r="X115" s="128"/>
      <c r="Y115" s="128"/>
      <c r="Z115" s="128"/>
      <c r="AA115" s="128"/>
      <c r="AB115" s="128"/>
      <c r="AC115" s="128"/>
      <c r="AD115" s="128"/>
      <c r="AE115" s="128"/>
      <c r="AF115" s="128"/>
      <c r="AG115" s="128"/>
      <c r="AH115" s="128"/>
    </row>
    <row r="116" spans="1:34" x14ac:dyDescent="0.3">
      <c r="A116" s="177" t="s">
        <v>1716</v>
      </c>
      <c r="B116" s="177" t="s">
        <v>1677</v>
      </c>
      <c r="C116" s="177">
        <v>147617</v>
      </c>
      <c r="D116" s="180">
        <v>44616</v>
      </c>
      <c r="E116" s="181">
        <v>10.9681</v>
      </c>
      <c r="F116" s="181">
        <v>0.14699999999999999</v>
      </c>
      <c r="G116" s="181">
        <v>9.6699999999999994E-2</v>
      </c>
      <c r="H116" s="181">
        <v>7.9399999999999998E-2</v>
      </c>
      <c r="I116" s="181">
        <v>0.2908</v>
      </c>
      <c r="J116" s="181">
        <v>0.34029999999999999</v>
      </c>
      <c r="K116" s="181">
        <v>0.79769999999999996</v>
      </c>
      <c r="L116" s="181">
        <v>1.5161</v>
      </c>
      <c r="M116" s="181">
        <v>2.5142000000000002</v>
      </c>
      <c r="N116" s="181">
        <v>3.5264000000000002</v>
      </c>
      <c r="O116" s="181"/>
      <c r="P116" s="181"/>
      <c r="Q116" s="181">
        <v>3.823</v>
      </c>
      <c r="R116" s="181">
        <v>3.3191000000000002</v>
      </c>
      <c r="S116" s="124"/>
      <c r="T116" s="127"/>
      <c r="U116" s="128"/>
      <c r="V116" s="128"/>
      <c r="W116" s="128"/>
      <c r="X116" s="128"/>
      <c r="Y116" s="128"/>
      <c r="Z116" s="128"/>
      <c r="AA116" s="128"/>
      <c r="AB116" s="128"/>
      <c r="AC116" s="128"/>
      <c r="AD116" s="128"/>
      <c r="AE116" s="128"/>
      <c r="AF116" s="128"/>
      <c r="AG116" s="128"/>
      <c r="AH116" s="128"/>
    </row>
    <row r="117" spans="1:34" x14ac:dyDescent="0.3">
      <c r="A117" s="177" t="s">
        <v>1716</v>
      </c>
      <c r="B117" s="177" t="s">
        <v>1702</v>
      </c>
      <c r="C117" s="177">
        <v>147618</v>
      </c>
      <c r="D117" s="180">
        <v>44616</v>
      </c>
      <c r="E117" s="181">
        <v>10.767200000000001</v>
      </c>
      <c r="F117" s="181">
        <v>0.14419999999999999</v>
      </c>
      <c r="G117" s="181">
        <v>8.9200000000000002E-2</v>
      </c>
      <c r="H117" s="181">
        <v>6.3200000000000006E-2</v>
      </c>
      <c r="I117" s="181">
        <v>0.25979999999999998</v>
      </c>
      <c r="J117" s="181">
        <v>0.27379999999999999</v>
      </c>
      <c r="K117" s="181">
        <v>0.60450000000000004</v>
      </c>
      <c r="L117" s="181">
        <v>1.1298999999999999</v>
      </c>
      <c r="M117" s="181">
        <v>1.9312</v>
      </c>
      <c r="N117" s="181">
        <v>2.7511999999999999</v>
      </c>
      <c r="O117" s="181"/>
      <c r="P117" s="181"/>
      <c r="Q117" s="181">
        <v>3.0467</v>
      </c>
      <c r="R117" s="181">
        <v>2.5474000000000001</v>
      </c>
      <c r="S117" s="124"/>
      <c r="T117" s="127"/>
      <c r="U117" s="128"/>
      <c r="V117" s="128"/>
      <c r="W117" s="128"/>
      <c r="X117" s="128"/>
      <c r="Y117" s="128"/>
      <c r="Z117" s="128"/>
      <c r="AA117" s="128"/>
      <c r="AB117" s="128"/>
      <c r="AC117" s="128"/>
      <c r="AD117" s="128"/>
      <c r="AE117" s="128"/>
      <c r="AF117" s="128"/>
      <c r="AG117" s="128"/>
      <c r="AH117" s="128"/>
    </row>
    <row r="118" spans="1:34" x14ac:dyDescent="0.3">
      <c r="A118" s="177" t="s">
        <v>1716</v>
      </c>
      <c r="B118" s="177" t="s">
        <v>1703</v>
      </c>
      <c r="C118" s="177">
        <v>103780</v>
      </c>
      <c r="D118" s="180">
        <v>44616</v>
      </c>
      <c r="E118" s="181">
        <v>26.789899999999999</v>
      </c>
      <c r="F118" s="181">
        <v>0.14019999999999999</v>
      </c>
      <c r="G118" s="181">
        <v>0.114</v>
      </c>
      <c r="H118" s="181">
        <v>9.2299999999999993E-2</v>
      </c>
      <c r="I118" s="181">
        <v>0.30549999999999999</v>
      </c>
      <c r="J118" s="181">
        <v>0.35060000000000002</v>
      </c>
      <c r="K118" s="181">
        <v>0.82650000000000001</v>
      </c>
      <c r="L118" s="181">
        <v>1.5569</v>
      </c>
      <c r="M118" s="181">
        <v>2.5583999999999998</v>
      </c>
      <c r="N118" s="181">
        <v>3.2294</v>
      </c>
      <c r="O118" s="181">
        <v>3.4836999999999998</v>
      </c>
      <c r="P118" s="181">
        <v>4.1791999999999998</v>
      </c>
      <c r="Q118" s="181">
        <v>6.5136000000000003</v>
      </c>
      <c r="R118" s="181">
        <v>2.6425999999999998</v>
      </c>
      <c r="S118" s="124"/>
      <c r="T118" s="127"/>
      <c r="U118" s="128"/>
      <c r="V118" s="128"/>
      <c r="W118" s="128"/>
      <c r="X118" s="128"/>
      <c r="Y118" s="128"/>
      <c r="Z118" s="128"/>
      <c r="AA118" s="128"/>
      <c r="AB118" s="128"/>
      <c r="AC118" s="128"/>
      <c r="AD118" s="128"/>
      <c r="AE118" s="128"/>
      <c r="AF118" s="128"/>
      <c r="AG118" s="128"/>
      <c r="AH118" s="128"/>
    </row>
    <row r="119" spans="1:34" x14ac:dyDescent="0.3">
      <c r="A119" s="177" t="s">
        <v>1716</v>
      </c>
      <c r="B119" s="177" t="s">
        <v>1678</v>
      </c>
      <c r="C119" s="177">
        <v>120482</v>
      </c>
      <c r="D119" s="180">
        <v>44616</v>
      </c>
      <c r="E119" s="181">
        <v>27.925599999999999</v>
      </c>
      <c r="F119" s="181">
        <v>0.14199999999999999</v>
      </c>
      <c r="G119" s="181">
        <v>0.1187</v>
      </c>
      <c r="H119" s="181">
        <v>0.1032</v>
      </c>
      <c r="I119" s="181">
        <v>0.32690000000000002</v>
      </c>
      <c r="J119" s="181">
        <v>0.39760000000000001</v>
      </c>
      <c r="K119" s="181">
        <v>0.95330000000000004</v>
      </c>
      <c r="L119" s="181">
        <v>1.7870999999999999</v>
      </c>
      <c r="M119" s="181">
        <v>2.8946000000000001</v>
      </c>
      <c r="N119" s="181">
        <v>3.6688999999999998</v>
      </c>
      <c r="O119" s="181">
        <v>3.9066000000000001</v>
      </c>
      <c r="P119" s="181">
        <v>4.5945</v>
      </c>
      <c r="Q119" s="181">
        <v>6.2988999999999997</v>
      </c>
      <c r="R119" s="181">
        <v>3.0665</v>
      </c>
      <c r="S119" s="124"/>
      <c r="T119" s="127"/>
      <c r="U119" s="128"/>
      <c r="V119" s="128"/>
      <c r="W119" s="128"/>
      <c r="X119" s="128"/>
      <c r="Y119" s="128"/>
      <c r="Z119" s="128"/>
      <c r="AA119" s="128"/>
      <c r="AB119" s="128"/>
      <c r="AC119" s="128"/>
      <c r="AD119" s="128"/>
      <c r="AE119" s="128"/>
      <c r="AF119" s="128"/>
      <c r="AG119" s="128"/>
      <c r="AH119" s="128"/>
    </row>
    <row r="120" spans="1:34" x14ac:dyDescent="0.3">
      <c r="A120" s="177" t="s">
        <v>1716</v>
      </c>
      <c r="B120" s="177" t="s">
        <v>1704</v>
      </c>
      <c r="C120" s="177">
        <v>105968</v>
      </c>
      <c r="D120" s="180">
        <v>44616</v>
      </c>
      <c r="E120" s="181">
        <v>30.180099999999999</v>
      </c>
      <c r="F120" s="181">
        <v>0.1613</v>
      </c>
      <c r="G120" s="181">
        <v>0.14499999999999999</v>
      </c>
      <c r="H120" s="181">
        <v>0.14169999999999999</v>
      </c>
      <c r="I120" s="181">
        <v>0.3528</v>
      </c>
      <c r="J120" s="181">
        <v>0.47910000000000003</v>
      </c>
      <c r="K120" s="181">
        <v>1.0602</v>
      </c>
      <c r="L120" s="181">
        <v>2.0446</v>
      </c>
      <c r="M120" s="181">
        <v>3.2522000000000002</v>
      </c>
      <c r="N120" s="181">
        <v>4.3098999999999998</v>
      </c>
      <c r="O120" s="181">
        <v>4.7832999999999997</v>
      </c>
      <c r="P120" s="181">
        <v>5.3230000000000004</v>
      </c>
      <c r="Q120" s="181">
        <v>6.9600999999999997</v>
      </c>
      <c r="R120" s="181">
        <v>4.0964999999999998</v>
      </c>
      <c r="S120" s="124"/>
      <c r="T120" s="127"/>
      <c r="U120" s="128"/>
      <c r="V120" s="128"/>
      <c r="W120" s="128"/>
      <c r="X120" s="128"/>
      <c r="Y120" s="128"/>
      <c r="Z120" s="128"/>
      <c r="AA120" s="128"/>
      <c r="AB120" s="128"/>
      <c r="AC120" s="128"/>
      <c r="AD120" s="128"/>
      <c r="AE120" s="128"/>
      <c r="AF120" s="128"/>
      <c r="AG120" s="128"/>
      <c r="AH120" s="128"/>
    </row>
    <row r="121" spans="1:34" x14ac:dyDescent="0.3">
      <c r="A121" s="177" t="s">
        <v>1716</v>
      </c>
      <c r="B121" s="177" t="s">
        <v>1679</v>
      </c>
      <c r="C121" s="177">
        <v>119771</v>
      </c>
      <c r="D121" s="180">
        <v>44616</v>
      </c>
      <c r="E121" s="181">
        <v>31.6205</v>
      </c>
      <c r="F121" s="181">
        <v>0.16309999999999999</v>
      </c>
      <c r="G121" s="181">
        <v>0.14979999999999999</v>
      </c>
      <c r="H121" s="181">
        <v>0.153</v>
      </c>
      <c r="I121" s="181">
        <v>0.37519999999999998</v>
      </c>
      <c r="J121" s="181">
        <v>0.52869999999999995</v>
      </c>
      <c r="K121" s="181">
        <v>1.2085999999999999</v>
      </c>
      <c r="L121" s="181">
        <v>2.3433000000000002</v>
      </c>
      <c r="M121" s="181">
        <v>3.7046999999999999</v>
      </c>
      <c r="N121" s="181">
        <v>4.9158999999999997</v>
      </c>
      <c r="O121" s="181">
        <v>5.3579999999999997</v>
      </c>
      <c r="P121" s="181">
        <v>5.8704999999999998</v>
      </c>
      <c r="Q121" s="181">
        <v>7.0590000000000002</v>
      </c>
      <c r="R121" s="181">
        <v>4.6904000000000003</v>
      </c>
      <c r="S121" s="124"/>
      <c r="T121" s="127"/>
      <c r="U121" s="128"/>
      <c r="V121" s="128"/>
      <c r="W121" s="128"/>
      <c r="X121" s="128"/>
      <c r="Y121" s="128"/>
      <c r="Z121" s="128"/>
      <c r="AA121" s="128"/>
      <c r="AB121" s="128"/>
      <c r="AC121" s="128"/>
      <c r="AD121" s="128"/>
      <c r="AE121" s="128"/>
      <c r="AF121" s="128"/>
      <c r="AG121" s="128"/>
      <c r="AH121" s="128"/>
    </row>
    <row r="122" spans="1:34" x14ac:dyDescent="0.3">
      <c r="A122" s="177" t="s">
        <v>1716</v>
      </c>
      <c r="B122" s="177" t="s">
        <v>1680</v>
      </c>
      <c r="C122" s="177">
        <v>130450</v>
      </c>
      <c r="D122" s="180">
        <v>44616</v>
      </c>
      <c r="E122" s="181">
        <v>16.231999999999999</v>
      </c>
      <c r="F122" s="181">
        <v>0.1666</v>
      </c>
      <c r="G122" s="181">
        <v>0.1419</v>
      </c>
      <c r="H122" s="181">
        <v>0.15429999999999999</v>
      </c>
      <c r="I122" s="181">
        <v>0.38340000000000002</v>
      </c>
      <c r="J122" s="181">
        <v>0.49530000000000002</v>
      </c>
      <c r="K122" s="181">
        <v>1.1214</v>
      </c>
      <c r="L122" s="181">
        <v>2.1009000000000002</v>
      </c>
      <c r="M122" s="181">
        <v>3.4411999999999998</v>
      </c>
      <c r="N122" s="181">
        <v>4.7023000000000001</v>
      </c>
      <c r="O122" s="181">
        <v>5.3792</v>
      </c>
      <c r="P122" s="181">
        <v>5.8982999999999999</v>
      </c>
      <c r="Q122" s="181">
        <v>6.5277000000000003</v>
      </c>
      <c r="R122" s="181">
        <v>4.7407000000000004</v>
      </c>
      <c r="S122" s="124"/>
      <c r="T122" s="127"/>
      <c r="U122" s="128"/>
      <c r="V122" s="128"/>
      <c r="W122" s="128"/>
      <c r="X122" s="128"/>
      <c r="Y122" s="128"/>
      <c r="Z122" s="128"/>
      <c r="AA122" s="128"/>
      <c r="AB122" s="128"/>
      <c r="AC122" s="128"/>
      <c r="AD122" s="128"/>
      <c r="AE122" s="128"/>
      <c r="AF122" s="128"/>
      <c r="AG122" s="128"/>
      <c r="AH122" s="128"/>
    </row>
    <row r="123" spans="1:34" x14ac:dyDescent="0.3">
      <c r="A123" s="177" t="s">
        <v>1716</v>
      </c>
      <c r="B123" s="177" t="s">
        <v>1705</v>
      </c>
      <c r="C123" s="177">
        <v>130446</v>
      </c>
      <c r="D123" s="180">
        <v>44616</v>
      </c>
      <c r="E123" s="181">
        <v>15.506</v>
      </c>
      <c r="F123" s="181">
        <v>0.16800000000000001</v>
      </c>
      <c r="G123" s="181">
        <v>0.1421</v>
      </c>
      <c r="H123" s="181">
        <v>0.1421</v>
      </c>
      <c r="I123" s="181">
        <v>0.35599999999999998</v>
      </c>
      <c r="J123" s="181">
        <v>0.4405</v>
      </c>
      <c r="K123" s="181">
        <v>0.95709999999999995</v>
      </c>
      <c r="L123" s="181">
        <v>1.7587999999999999</v>
      </c>
      <c r="M123" s="181">
        <v>2.9205000000000001</v>
      </c>
      <c r="N123" s="181">
        <v>4.0042999999999997</v>
      </c>
      <c r="O123" s="181">
        <v>4.7671999999999999</v>
      </c>
      <c r="P123" s="181">
        <v>5.2717000000000001</v>
      </c>
      <c r="Q123" s="181">
        <v>5.8933</v>
      </c>
      <c r="R123" s="181">
        <v>4.0965999999999996</v>
      </c>
      <c r="S123" s="124"/>
      <c r="T123" s="127"/>
      <c r="U123" s="128"/>
      <c r="V123" s="128"/>
      <c r="W123" s="128"/>
      <c r="X123" s="128"/>
      <c r="Y123" s="128"/>
      <c r="Z123" s="128"/>
      <c r="AA123" s="128"/>
      <c r="AB123" s="128"/>
      <c r="AC123" s="128"/>
      <c r="AD123" s="128"/>
      <c r="AE123" s="128"/>
      <c r="AF123" s="128"/>
      <c r="AG123" s="128"/>
      <c r="AH123" s="128"/>
    </row>
    <row r="124" spans="1:34" x14ac:dyDescent="0.3">
      <c r="A124" s="177" t="s">
        <v>1716</v>
      </c>
      <c r="B124" s="177" t="s">
        <v>1681</v>
      </c>
      <c r="C124" s="177">
        <v>145895</v>
      </c>
      <c r="D124" s="180">
        <v>44616</v>
      </c>
      <c r="E124" s="181">
        <v>11.5785</v>
      </c>
      <c r="F124" s="181">
        <v>0.12540000000000001</v>
      </c>
      <c r="G124" s="181">
        <v>0.14960000000000001</v>
      </c>
      <c r="H124" s="181">
        <v>0.10290000000000001</v>
      </c>
      <c r="I124" s="181">
        <v>0.35010000000000002</v>
      </c>
      <c r="J124" s="181">
        <v>0.56720000000000004</v>
      </c>
      <c r="K124" s="181">
        <v>1.2177</v>
      </c>
      <c r="L124" s="181">
        <v>2.3062</v>
      </c>
      <c r="M124" s="181">
        <v>3.4811000000000001</v>
      </c>
      <c r="N124" s="181">
        <v>4.5472000000000001</v>
      </c>
      <c r="O124" s="181">
        <v>4.7813999999999997</v>
      </c>
      <c r="P124" s="181"/>
      <c r="Q124" s="181">
        <v>4.8657000000000004</v>
      </c>
      <c r="R124" s="181">
        <v>4.1012000000000004</v>
      </c>
      <c r="S124" s="124"/>
      <c r="T124" s="127"/>
      <c r="U124" s="128"/>
      <c r="V124" s="128"/>
      <c r="W124" s="128"/>
      <c r="X124" s="128"/>
      <c r="Y124" s="128"/>
      <c r="Z124" s="128"/>
      <c r="AA124" s="128"/>
      <c r="AB124" s="128"/>
      <c r="AC124" s="128"/>
      <c r="AD124" s="128"/>
      <c r="AE124" s="128"/>
      <c r="AF124" s="128"/>
      <c r="AG124" s="128"/>
      <c r="AH124" s="128"/>
    </row>
    <row r="125" spans="1:34" x14ac:dyDescent="0.3">
      <c r="A125" s="177" t="s">
        <v>1716</v>
      </c>
      <c r="B125" s="177" t="s">
        <v>1706</v>
      </c>
      <c r="C125" s="177">
        <v>145890</v>
      </c>
      <c r="D125" s="180">
        <v>44616</v>
      </c>
      <c r="E125" s="181">
        <v>11.342700000000001</v>
      </c>
      <c r="F125" s="181">
        <v>0.1236</v>
      </c>
      <c r="G125" s="181">
        <v>0.14299999999999999</v>
      </c>
      <c r="H125" s="181">
        <v>8.7400000000000005E-2</v>
      </c>
      <c r="I125" s="181">
        <v>0.3175</v>
      </c>
      <c r="J125" s="181">
        <v>0.49349999999999999</v>
      </c>
      <c r="K125" s="181">
        <v>0.99909999999999999</v>
      </c>
      <c r="L125" s="181">
        <v>1.8662000000000001</v>
      </c>
      <c r="M125" s="181">
        <v>2.8331</v>
      </c>
      <c r="N125" s="181">
        <v>3.7511999999999999</v>
      </c>
      <c r="O125" s="181">
        <v>4.0846999999999998</v>
      </c>
      <c r="P125" s="181"/>
      <c r="Q125" s="181">
        <v>4.1685999999999996</v>
      </c>
      <c r="R125" s="181">
        <v>3.3997999999999999</v>
      </c>
      <c r="S125" s="124"/>
      <c r="T125" s="127"/>
      <c r="U125" s="128"/>
      <c r="V125" s="128"/>
      <c r="W125" s="128"/>
      <c r="X125" s="128"/>
      <c r="Y125" s="128"/>
      <c r="Z125" s="128"/>
      <c r="AA125" s="128"/>
      <c r="AB125" s="128"/>
      <c r="AC125" s="128"/>
      <c r="AD125" s="128"/>
      <c r="AE125" s="128"/>
      <c r="AF125" s="128"/>
      <c r="AG125" s="128"/>
      <c r="AH125" s="128"/>
    </row>
    <row r="126" spans="1:34" x14ac:dyDescent="0.3">
      <c r="A126" s="177" t="s">
        <v>1716</v>
      </c>
      <c r="B126" s="177" t="s">
        <v>1682</v>
      </c>
      <c r="C126" s="177">
        <v>148468</v>
      </c>
      <c r="D126" s="180">
        <v>44616</v>
      </c>
      <c r="E126" s="181">
        <v>10.570399999999999</v>
      </c>
      <c r="F126" s="181">
        <v>0.15820000000000001</v>
      </c>
      <c r="G126" s="181">
        <v>0.11840000000000001</v>
      </c>
      <c r="H126" s="181">
        <v>0.1658</v>
      </c>
      <c r="I126" s="181">
        <v>0.3579</v>
      </c>
      <c r="J126" s="181">
        <v>0.439</v>
      </c>
      <c r="K126" s="181">
        <v>0.97340000000000004</v>
      </c>
      <c r="L126" s="181">
        <v>1.8323</v>
      </c>
      <c r="M126" s="181">
        <v>2.9942000000000002</v>
      </c>
      <c r="N126" s="181">
        <v>3.9872000000000001</v>
      </c>
      <c r="O126" s="181"/>
      <c r="P126" s="181"/>
      <c r="Q126" s="181">
        <v>3.7568999999999999</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1716</v>
      </c>
      <c r="B127" s="177" t="s">
        <v>1707</v>
      </c>
      <c r="C127" s="177">
        <v>148467</v>
      </c>
      <c r="D127" s="180">
        <v>44616</v>
      </c>
      <c r="E127" s="181">
        <v>10.4367</v>
      </c>
      <c r="F127" s="181">
        <v>0.1555</v>
      </c>
      <c r="G127" s="181">
        <v>0.1113</v>
      </c>
      <c r="H127" s="181">
        <v>0.1497</v>
      </c>
      <c r="I127" s="181">
        <v>0.32490000000000002</v>
      </c>
      <c r="J127" s="181">
        <v>0.3664</v>
      </c>
      <c r="K127" s="181">
        <v>0.75880000000000003</v>
      </c>
      <c r="L127" s="181">
        <v>1.4019999999999999</v>
      </c>
      <c r="M127" s="181">
        <v>2.3407</v>
      </c>
      <c r="N127" s="181">
        <v>3.1162000000000001</v>
      </c>
      <c r="O127" s="181"/>
      <c r="P127" s="181"/>
      <c r="Q127" s="181">
        <v>2.8824999999999998</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1716</v>
      </c>
      <c r="B128" s="177" t="s">
        <v>1683</v>
      </c>
      <c r="C128" s="177">
        <v>148401</v>
      </c>
      <c r="D128" s="180">
        <v>44616</v>
      </c>
      <c r="E128" s="181">
        <v>10.734999999999999</v>
      </c>
      <c r="F128" s="181">
        <v>0.16800000000000001</v>
      </c>
      <c r="G128" s="181">
        <v>0.1212</v>
      </c>
      <c r="H128" s="181">
        <v>0.16800000000000001</v>
      </c>
      <c r="I128" s="181">
        <v>0.43030000000000002</v>
      </c>
      <c r="J128" s="181">
        <v>0.53380000000000005</v>
      </c>
      <c r="K128" s="181">
        <v>1.1209</v>
      </c>
      <c r="L128" s="181">
        <v>2.1894</v>
      </c>
      <c r="M128" s="181">
        <v>3.4699</v>
      </c>
      <c r="N128" s="181">
        <v>4.6092000000000004</v>
      </c>
      <c r="O128" s="181"/>
      <c r="P128" s="181"/>
      <c r="Q128" s="181">
        <v>4.2991999999999999</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1716</v>
      </c>
      <c r="B129" s="177" t="s">
        <v>1708</v>
      </c>
      <c r="C129" s="177">
        <v>148400</v>
      </c>
      <c r="D129" s="180">
        <v>44616</v>
      </c>
      <c r="E129" s="181">
        <v>10.611000000000001</v>
      </c>
      <c r="F129" s="181">
        <v>0.1605</v>
      </c>
      <c r="G129" s="181">
        <v>0.1132</v>
      </c>
      <c r="H129" s="181">
        <v>0.1416</v>
      </c>
      <c r="I129" s="181">
        <v>0.39739999999999998</v>
      </c>
      <c r="J129" s="181">
        <v>0.47339999999999999</v>
      </c>
      <c r="K129" s="181">
        <v>0.93220000000000003</v>
      </c>
      <c r="L129" s="181">
        <v>1.8134999999999999</v>
      </c>
      <c r="M129" s="181">
        <v>2.9295</v>
      </c>
      <c r="N129" s="181">
        <v>3.8969999999999998</v>
      </c>
      <c r="O129" s="181"/>
      <c r="P129" s="181"/>
      <c r="Q129" s="181">
        <v>3.5825</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1716</v>
      </c>
      <c r="B130" s="177" t="s">
        <v>1956</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1716</v>
      </c>
      <c r="B131" s="177" t="s">
        <v>1957</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1716</v>
      </c>
      <c r="B132" s="177" t="s">
        <v>1709</v>
      </c>
      <c r="C132" s="177">
        <v>113345</v>
      </c>
      <c r="D132" s="180">
        <v>44616</v>
      </c>
      <c r="E132" s="181">
        <v>21.615100000000002</v>
      </c>
      <c r="F132" s="181">
        <v>0.1283</v>
      </c>
      <c r="G132" s="181">
        <v>0.1019</v>
      </c>
      <c r="H132" s="181">
        <v>9.4899999999999998E-2</v>
      </c>
      <c r="I132" s="181">
        <v>0.30580000000000002</v>
      </c>
      <c r="J132" s="181">
        <v>0.441</v>
      </c>
      <c r="K132" s="181">
        <v>1.0168999999999999</v>
      </c>
      <c r="L132" s="181">
        <v>1.9710000000000001</v>
      </c>
      <c r="M132" s="181">
        <v>3.1545000000000001</v>
      </c>
      <c r="N132" s="181">
        <v>4.1856999999999998</v>
      </c>
      <c r="O132" s="181">
        <v>4.702</v>
      </c>
      <c r="P132" s="181">
        <v>5.3244999999999996</v>
      </c>
      <c r="Q132" s="181">
        <v>7.0126999999999997</v>
      </c>
      <c r="R132" s="181">
        <v>3.9759000000000002</v>
      </c>
      <c r="S132" s="124"/>
      <c r="T132" s="127"/>
      <c r="U132" s="128"/>
      <c r="V132" s="128"/>
      <c r="W132" s="128"/>
      <c r="X132" s="128"/>
      <c r="Y132" s="128"/>
      <c r="Z132" s="128"/>
      <c r="AA132" s="128"/>
      <c r="AB132" s="128"/>
      <c r="AC132" s="128"/>
      <c r="AD132" s="128"/>
      <c r="AE132" s="128"/>
      <c r="AF132" s="128"/>
      <c r="AG132" s="128"/>
      <c r="AH132" s="128"/>
    </row>
    <row r="133" spans="1:34" x14ac:dyDescent="0.3">
      <c r="A133" s="177" t="s">
        <v>1716</v>
      </c>
      <c r="B133" s="177" t="s">
        <v>1684</v>
      </c>
      <c r="C133" s="177">
        <v>118585</v>
      </c>
      <c r="D133" s="180">
        <v>44616</v>
      </c>
      <c r="E133" s="181">
        <v>22.790800000000001</v>
      </c>
      <c r="F133" s="181">
        <v>0.1305</v>
      </c>
      <c r="G133" s="181">
        <v>0.1081</v>
      </c>
      <c r="H133" s="181">
        <v>0.1089</v>
      </c>
      <c r="I133" s="181">
        <v>0.3337</v>
      </c>
      <c r="J133" s="181">
        <v>0.50270000000000004</v>
      </c>
      <c r="K133" s="181">
        <v>1.1948000000000001</v>
      </c>
      <c r="L133" s="181">
        <v>2.3233999999999999</v>
      </c>
      <c r="M133" s="181">
        <v>3.6859999999999999</v>
      </c>
      <c r="N133" s="181">
        <v>4.8937999999999997</v>
      </c>
      <c r="O133" s="181">
        <v>5.4200999999999997</v>
      </c>
      <c r="P133" s="181">
        <v>6.0246000000000004</v>
      </c>
      <c r="Q133" s="181">
        <v>7.1262999999999996</v>
      </c>
      <c r="R133" s="181">
        <v>4.7081999999999997</v>
      </c>
      <c r="S133" s="124"/>
      <c r="T133" s="127"/>
      <c r="U133" s="128"/>
      <c r="V133" s="128"/>
      <c r="W133" s="128"/>
      <c r="X133" s="128"/>
      <c r="Y133" s="128"/>
      <c r="Z133" s="128"/>
      <c r="AA133" s="128"/>
      <c r="AB133" s="128"/>
      <c r="AC133" s="128"/>
      <c r="AD133" s="128"/>
      <c r="AE133" s="128"/>
      <c r="AF133" s="128"/>
      <c r="AG133" s="128"/>
      <c r="AH133" s="128"/>
    </row>
    <row r="134" spans="1:34" x14ac:dyDescent="0.3">
      <c r="A134" s="177" t="s">
        <v>1716</v>
      </c>
      <c r="B134" s="177" t="s">
        <v>1685</v>
      </c>
      <c r="C134" s="177">
        <v>138875</v>
      </c>
      <c r="D134" s="180">
        <v>44616</v>
      </c>
      <c r="E134" s="181">
        <v>15.764699999999999</v>
      </c>
      <c r="F134" s="181">
        <v>0.155</v>
      </c>
      <c r="G134" s="181">
        <v>0.12379999999999999</v>
      </c>
      <c r="H134" s="181">
        <v>0.1162</v>
      </c>
      <c r="I134" s="181">
        <v>0.32200000000000001</v>
      </c>
      <c r="J134" s="181">
        <v>0.36349999999999999</v>
      </c>
      <c r="K134" s="181">
        <v>1.0784</v>
      </c>
      <c r="L134" s="181">
        <v>2.0884</v>
      </c>
      <c r="M134" s="181">
        <v>3.3873000000000002</v>
      </c>
      <c r="N134" s="181">
        <v>4.476</v>
      </c>
      <c r="O134" s="181">
        <v>4.9869000000000003</v>
      </c>
      <c r="P134" s="181">
        <v>5.5476999999999999</v>
      </c>
      <c r="Q134" s="181">
        <v>6.2560000000000002</v>
      </c>
      <c r="R134" s="181">
        <v>4.2499000000000002</v>
      </c>
      <c r="S134" s="124"/>
      <c r="T134" s="127"/>
      <c r="U134" s="128"/>
      <c r="V134" s="128"/>
      <c r="W134" s="128"/>
      <c r="X134" s="128"/>
      <c r="Y134" s="128"/>
      <c r="Z134" s="128"/>
      <c r="AA134" s="128"/>
      <c r="AB134" s="128"/>
      <c r="AC134" s="128"/>
      <c r="AD134" s="128"/>
      <c r="AE134" s="128"/>
      <c r="AF134" s="128"/>
      <c r="AG134" s="128"/>
      <c r="AH134" s="128"/>
    </row>
    <row r="135" spans="1:34" x14ac:dyDescent="0.3">
      <c r="A135" s="177" t="s">
        <v>1716</v>
      </c>
      <c r="B135" s="177" t="s">
        <v>1710</v>
      </c>
      <c r="C135" s="177">
        <v>138876</v>
      </c>
      <c r="D135" s="180">
        <v>44616</v>
      </c>
      <c r="E135" s="181">
        <v>15.1015</v>
      </c>
      <c r="F135" s="181">
        <v>0.1532</v>
      </c>
      <c r="G135" s="181">
        <v>0.11799999999999999</v>
      </c>
      <c r="H135" s="181">
        <v>0.1021</v>
      </c>
      <c r="I135" s="181">
        <v>0.29420000000000002</v>
      </c>
      <c r="J135" s="181">
        <v>0.3049</v>
      </c>
      <c r="K135" s="181">
        <v>0.90939999999999999</v>
      </c>
      <c r="L135" s="181">
        <v>1.7518</v>
      </c>
      <c r="M135" s="181">
        <v>2.8824999999999998</v>
      </c>
      <c r="N135" s="181">
        <v>3.8060999999999998</v>
      </c>
      <c r="O135" s="181">
        <v>4.3781999999999996</v>
      </c>
      <c r="P135" s="181">
        <v>4.9332000000000003</v>
      </c>
      <c r="Q135" s="181">
        <v>5.6489000000000003</v>
      </c>
      <c r="R135" s="181">
        <v>3.5916999999999999</v>
      </c>
      <c r="S135" s="124"/>
      <c r="T135" s="127"/>
      <c r="U135" s="128"/>
      <c r="V135" s="128"/>
      <c r="W135" s="128"/>
      <c r="X135" s="128"/>
      <c r="Y135" s="128"/>
      <c r="Z135" s="128"/>
      <c r="AA135" s="128"/>
      <c r="AB135" s="128"/>
      <c r="AC135" s="128"/>
      <c r="AD135" s="128"/>
      <c r="AE135" s="128"/>
      <c r="AF135" s="128"/>
      <c r="AG135" s="128"/>
      <c r="AH135" s="128"/>
    </row>
    <row r="136" spans="1:34" x14ac:dyDescent="0.3">
      <c r="A136" s="177" t="s">
        <v>1716</v>
      </c>
      <c r="B136" s="177" t="s">
        <v>1686</v>
      </c>
      <c r="C136" s="177">
        <v>119574</v>
      </c>
      <c r="D136" s="180">
        <v>44616</v>
      </c>
      <c r="E136" s="181">
        <v>28.4971</v>
      </c>
      <c r="F136" s="181">
        <v>0.1663</v>
      </c>
      <c r="G136" s="181">
        <v>0.14130000000000001</v>
      </c>
      <c r="H136" s="181">
        <v>0.13669999999999999</v>
      </c>
      <c r="I136" s="181">
        <v>0.378</v>
      </c>
      <c r="J136" s="181">
        <v>0.53410000000000002</v>
      </c>
      <c r="K136" s="181">
        <v>1.1583000000000001</v>
      </c>
      <c r="L136" s="181">
        <v>2.4927999999999999</v>
      </c>
      <c r="M136" s="181">
        <v>3.7787000000000002</v>
      </c>
      <c r="N136" s="181">
        <v>4.9311999999999996</v>
      </c>
      <c r="O136" s="181">
        <v>4.9715999999999996</v>
      </c>
      <c r="P136" s="181">
        <v>5.5792000000000002</v>
      </c>
      <c r="Q136" s="181">
        <v>6.7447999999999997</v>
      </c>
      <c r="R136" s="181">
        <v>4.1006</v>
      </c>
      <c r="S136" s="124"/>
      <c r="T136" s="127"/>
      <c r="U136" s="128"/>
      <c r="V136" s="128"/>
      <c r="W136" s="128"/>
      <c r="X136" s="128"/>
      <c r="Y136" s="128"/>
      <c r="Z136" s="128"/>
      <c r="AA136" s="128"/>
      <c r="AB136" s="128"/>
      <c r="AC136" s="128"/>
      <c r="AD136" s="128"/>
      <c r="AE136" s="128"/>
      <c r="AF136" s="128"/>
      <c r="AG136" s="128"/>
      <c r="AH136" s="128"/>
    </row>
    <row r="137" spans="1:34" x14ac:dyDescent="0.3">
      <c r="A137" s="177" t="s">
        <v>1716</v>
      </c>
      <c r="B137" s="177" t="s">
        <v>1711</v>
      </c>
      <c r="C137" s="177">
        <v>104457</v>
      </c>
      <c r="D137" s="180">
        <v>44616</v>
      </c>
      <c r="E137" s="181">
        <v>27.259399999999999</v>
      </c>
      <c r="F137" s="181">
        <v>0.16500000000000001</v>
      </c>
      <c r="G137" s="181">
        <v>0.13739999999999999</v>
      </c>
      <c r="H137" s="181">
        <v>0.1278</v>
      </c>
      <c r="I137" s="181">
        <v>0.36009999999999998</v>
      </c>
      <c r="J137" s="181">
        <v>0.49469999999999997</v>
      </c>
      <c r="K137" s="181">
        <v>1.0407999999999999</v>
      </c>
      <c r="L137" s="181">
        <v>2.2574999999999998</v>
      </c>
      <c r="M137" s="181">
        <v>3.423</v>
      </c>
      <c r="N137" s="181">
        <v>4.4565999999999999</v>
      </c>
      <c r="O137" s="181">
        <v>4.4992000000000001</v>
      </c>
      <c r="P137" s="181">
        <v>5.0536000000000003</v>
      </c>
      <c r="Q137" s="181">
        <v>6.7645</v>
      </c>
      <c r="R137" s="181">
        <v>3.6316999999999999</v>
      </c>
      <c r="S137" s="124"/>
      <c r="T137" s="127"/>
      <c r="U137" s="128"/>
      <c r="V137" s="128"/>
      <c r="W137" s="128"/>
      <c r="X137" s="128"/>
      <c r="Y137" s="128"/>
      <c r="Z137" s="128"/>
      <c r="AA137" s="128"/>
      <c r="AB137" s="128"/>
      <c r="AC137" s="128"/>
      <c r="AD137" s="128"/>
      <c r="AE137" s="128"/>
      <c r="AF137" s="128"/>
      <c r="AG137" s="128"/>
      <c r="AH137" s="128"/>
    </row>
    <row r="138" spans="1:34" x14ac:dyDescent="0.3">
      <c r="A138" s="177" t="s">
        <v>1716</v>
      </c>
      <c r="B138" s="177" t="s">
        <v>1990</v>
      </c>
      <c r="C138" s="177">
        <v>149552</v>
      </c>
      <c r="D138" s="180">
        <v>44616</v>
      </c>
      <c r="E138" s="181">
        <v>11.8497</v>
      </c>
      <c r="F138" s="181">
        <v>0.22070000000000001</v>
      </c>
      <c r="G138" s="181">
        <v>0.1411</v>
      </c>
      <c r="H138" s="181">
        <v>0.11070000000000001</v>
      </c>
      <c r="I138" s="181">
        <v>0.26740000000000003</v>
      </c>
      <c r="J138" s="181">
        <v>0.31069999999999998</v>
      </c>
      <c r="K138" s="181">
        <v>0.53359999999999996</v>
      </c>
      <c r="L138" s="181">
        <v>1.0006999999999999</v>
      </c>
      <c r="M138" s="181">
        <v>1.7988999999999999</v>
      </c>
      <c r="N138" s="181">
        <v>2.5948000000000002</v>
      </c>
      <c r="O138" s="181">
        <v>2.7536</v>
      </c>
      <c r="P138" s="181">
        <v>2.4487999999999999</v>
      </c>
      <c r="Q138" s="181">
        <v>2.944</v>
      </c>
      <c r="R138" s="181">
        <v>2.1377999999999999</v>
      </c>
      <c r="S138" s="124"/>
      <c r="T138" s="127"/>
      <c r="U138" s="128"/>
      <c r="V138" s="128"/>
      <c r="W138" s="128"/>
      <c r="X138" s="128"/>
      <c r="Y138" s="128"/>
      <c r="Z138" s="128"/>
      <c r="AA138" s="128"/>
      <c r="AB138" s="128"/>
      <c r="AC138" s="128"/>
      <c r="AD138" s="128"/>
      <c r="AE138" s="128"/>
      <c r="AF138" s="128"/>
      <c r="AG138" s="128"/>
      <c r="AH138" s="128"/>
    </row>
    <row r="139" spans="1:34" x14ac:dyDescent="0.3">
      <c r="A139" s="177" t="s">
        <v>1716</v>
      </c>
      <c r="B139" s="177" t="s">
        <v>1687</v>
      </c>
      <c r="C139" s="177">
        <v>149550</v>
      </c>
      <c r="D139" s="180">
        <v>44616</v>
      </c>
      <c r="E139" s="181">
        <v>12.2319</v>
      </c>
      <c r="F139" s="181">
        <v>0.222</v>
      </c>
      <c r="G139" s="181">
        <v>0.1474</v>
      </c>
      <c r="H139" s="181">
        <v>0.12520000000000001</v>
      </c>
      <c r="I139" s="181">
        <v>0.29520000000000002</v>
      </c>
      <c r="J139" s="181">
        <v>0.37340000000000001</v>
      </c>
      <c r="K139" s="181">
        <v>0.68479999999999996</v>
      </c>
      <c r="L139" s="181">
        <v>1.2616000000000001</v>
      </c>
      <c r="M139" s="181">
        <v>2.1735000000000002</v>
      </c>
      <c r="N139" s="181">
        <v>3.0800999999999998</v>
      </c>
      <c r="O139" s="181">
        <v>3.2191000000000001</v>
      </c>
      <c r="P139" s="181">
        <v>2.9796</v>
      </c>
      <c r="Q139" s="181">
        <v>3.5042</v>
      </c>
      <c r="R139" s="181">
        <v>2.6078999999999999</v>
      </c>
      <c r="S139" s="124"/>
      <c r="T139" s="127"/>
      <c r="U139" s="128"/>
      <c r="V139" s="128"/>
      <c r="W139" s="128"/>
      <c r="X139" s="128"/>
      <c r="Y139" s="128"/>
      <c r="Z139" s="128"/>
      <c r="AA139" s="128"/>
      <c r="AB139" s="128"/>
      <c r="AC139" s="128"/>
      <c r="AD139" s="128"/>
      <c r="AE139" s="128"/>
      <c r="AF139" s="128"/>
      <c r="AG139" s="128"/>
      <c r="AH139" s="128"/>
    </row>
    <row r="140" spans="1:34" x14ac:dyDescent="0.3">
      <c r="A140" s="177" t="s">
        <v>1716</v>
      </c>
      <c r="B140" s="177" t="s">
        <v>1991</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1716</v>
      </c>
      <c r="B141" s="177" t="s">
        <v>1992</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1716</v>
      </c>
      <c r="B142" s="177" t="s">
        <v>1688</v>
      </c>
      <c r="C142" s="177">
        <v>145724</v>
      </c>
      <c r="D142" s="180">
        <v>44616</v>
      </c>
      <c r="E142" s="181">
        <v>11.968299999999999</v>
      </c>
      <c r="F142" s="181">
        <v>0.159</v>
      </c>
      <c r="G142" s="181">
        <v>0.1305</v>
      </c>
      <c r="H142" s="181">
        <v>0.1205</v>
      </c>
      <c r="I142" s="181">
        <v>0.34539999999999998</v>
      </c>
      <c r="J142" s="181">
        <v>0.47689999999999999</v>
      </c>
      <c r="K142" s="181">
        <v>1.1169</v>
      </c>
      <c r="L142" s="181">
        <v>2.1735000000000002</v>
      </c>
      <c r="M142" s="181">
        <v>3.5365000000000002</v>
      </c>
      <c r="N142" s="181">
        <v>4.8663999999999996</v>
      </c>
      <c r="O142" s="181">
        <v>5.7263999999999999</v>
      </c>
      <c r="P142" s="181"/>
      <c r="Q142" s="181">
        <v>5.7958999999999996</v>
      </c>
      <c r="R142" s="181">
        <v>5.0248999999999997</v>
      </c>
      <c r="S142" s="124"/>
      <c r="T142" s="127"/>
      <c r="U142" s="128"/>
      <c r="V142" s="128"/>
      <c r="W142" s="128"/>
      <c r="X142" s="128"/>
      <c r="Y142" s="128"/>
      <c r="Z142" s="128"/>
      <c r="AA142" s="128"/>
      <c r="AB142" s="128"/>
      <c r="AC142" s="128"/>
      <c r="AD142" s="128"/>
      <c r="AE142" s="128"/>
      <c r="AF142" s="128"/>
      <c r="AG142" s="128"/>
      <c r="AH142" s="128"/>
    </row>
    <row r="143" spans="1:34" x14ac:dyDescent="0.3">
      <c r="A143" s="177" t="s">
        <v>1716</v>
      </c>
      <c r="B143" s="177" t="s">
        <v>1712</v>
      </c>
      <c r="C143" s="177">
        <v>145723</v>
      </c>
      <c r="D143" s="180">
        <v>44616</v>
      </c>
      <c r="E143" s="181">
        <v>11.681699999999999</v>
      </c>
      <c r="F143" s="181">
        <v>0.15690000000000001</v>
      </c>
      <c r="G143" s="181">
        <v>0.12429999999999999</v>
      </c>
      <c r="H143" s="181">
        <v>0.1045</v>
      </c>
      <c r="I143" s="181">
        <v>0.31519999999999998</v>
      </c>
      <c r="J143" s="181">
        <v>0.41</v>
      </c>
      <c r="K143" s="181">
        <v>0.91569999999999996</v>
      </c>
      <c r="L143" s="181">
        <v>1.7685</v>
      </c>
      <c r="M143" s="181">
        <v>2.9243000000000001</v>
      </c>
      <c r="N143" s="181">
        <v>4.0491000000000001</v>
      </c>
      <c r="O143" s="181">
        <v>4.9189999999999996</v>
      </c>
      <c r="P143" s="181"/>
      <c r="Q143" s="181">
        <v>4.9949000000000003</v>
      </c>
      <c r="R143" s="181">
        <v>4.2201000000000004</v>
      </c>
      <c r="S143" s="124"/>
      <c r="T143" s="127"/>
      <c r="U143" s="128"/>
      <c r="V143" s="128"/>
      <c r="W143" s="128"/>
      <c r="X143" s="128"/>
      <c r="Y143" s="128"/>
      <c r="Z143" s="128"/>
      <c r="AA143" s="128"/>
      <c r="AB143" s="128"/>
      <c r="AC143" s="128"/>
      <c r="AD143" s="128"/>
      <c r="AE143" s="128"/>
      <c r="AF143" s="128"/>
      <c r="AG143" s="128"/>
      <c r="AH143" s="128"/>
    </row>
    <row r="144" spans="1:34" x14ac:dyDescent="0.3">
      <c r="A144" s="177" t="s">
        <v>1716</v>
      </c>
      <c r="B144" s="177" t="s">
        <v>1689</v>
      </c>
      <c r="C144" s="177">
        <v>146297</v>
      </c>
      <c r="D144" s="180">
        <v>44616</v>
      </c>
      <c r="E144" s="181">
        <v>11.646800000000001</v>
      </c>
      <c r="F144" s="181">
        <v>0.1479</v>
      </c>
      <c r="G144" s="181">
        <v>9.9699999999999997E-2</v>
      </c>
      <c r="H144" s="181">
        <v>0.1066</v>
      </c>
      <c r="I144" s="181">
        <v>0.33939999999999998</v>
      </c>
      <c r="J144" s="181">
        <v>0.53</v>
      </c>
      <c r="K144" s="181">
        <v>1.0550999999999999</v>
      </c>
      <c r="L144" s="181">
        <v>2.2132999999999998</v>
      </c>
      <c r="M144" s="181">
        <v>3.4076</v>
      </c>
      <c r="N144" s="181">
        <v>4.6020000000000003</v>
      </c>
      <c r="O144" s="181">
        <v>5.1886000000000001</v>
      </c>
      <c r="P144" s="181"/>
      <c r="Q144" s="181">
        <v>5.1886000000000001</v>
      </c>
      <c r="R144" s="181">
        <v>4.4103000000000003</v>
      </c>
      <c r="S144" s="124"/>
      <c r="T144" s="127"/>
      <c r="U144" s="128"/>
      <c r="V144" s="128"/>
      <c r="W144" s="128"/>
      <c r="X144" s="128"/>
      <c r="Y144" s="128"/>
      <c r="Z144" s="128"/>
      <c r="AA144" s="128"/>
      <c r="AB144" s="128"/>
      <c r="AC144" s="128"/>
      <c r="AD144" s="128"/>
      <c r="AE144" s="128"/>
      <c r="AF144" s="128"/>
      <c r="AG144" s="128"/>
      <c r="AH144" s="128"/>
    </row>
    <row r="145" spans="1:34" x14ac:dyDescent="0.3">
      <c r="A145" s="177" t="s">
        <v>1716</v>
      </c>
      <c r="B145" s="177" t="s">
        <v>1713</v>
      </c>
      <c r="C145" s="177">
        <v>146294</v>
      </c>
      <c r="D145" s="180">
        <v>44616</v>
      </c>
      <c r="E145" s="181">
        <v>11.475899999999999</v>
      </c>
      <c r="F145" s="181">
        <v>0.14660000000000001</v>
      </c>
      <c r="G145" s="181">
        <v>9.4200000000000006E-2</v>
      </c>
      <c r="H145" s="181">
        <v>9.3299999999999994E-2</v>
      </c>
      <c r="I145" s="181">
        <v>0.31209999999999999</v>
      </c>
      <c r="J145" s="181">
        <v>0.46929999999999999</v>
      </c>
      <c r="K145" s="181">
        <v>0.89059999999999995</v>
      </c>
      <c r="L145" s="181">
        <v>1.9218999999999999</v>
      </c>
      <c r="M145" s="181">
        <v>3.0392999999999999</v>
      </c>
      <c r="N145" s="181">
        <v>4.1455000000000002</v>
      </c>
      <c r="O145" s="181">
        <v>4.6738999999999997</v>
      </c>
      <c r="P145" s="181"/>
      <c r="Q145" s="181">
        <v>4.6738999999999997</v>
      </c>
      <c r="R145" s="181">
        <v>3.93</v>
      </c>
      <c r="S145" s="124"/>
      <c r="T145" s="127"/>
      <c r="U145" s="128"/>
      <c r="V145" s="128"/>
      <c r="W145" s="128"/>
      <c r="X145" s="128"/>
      <c r="Y145" s="128"/>
      <c r="Z145" s="128"/>
      <c r="AA145" s="128"/>
      <c r="AB145" s="128"/>
      <c r="AC145" s="128"/>
      <c r="AD145" s="128"/>
      <c r="AE145" s="128"/>
      <c r="AF145" s="128"/>
      <c r="AG145" s="128"/>
      <c r="AH145" s="128"/>
    </row>
    <row r="146" spans="1:34" x14ac:dyDescent="0.3">
      <c r="A146" s="177" t="s">
        <v>1716</v>
      </c>
      <c r="B146" s="177" t="s">
        <v>1690</v>
      </c>
      <c r="C146" s="177">
        <v>120795</v>
      </c>
      <c r="D146" s="180">
        <v>44616</v>
      </c>
      <c r="E146" s="181">
        <v>29.6828</v>
      </c>
      <c r="F146" s="181">
        <v>0.1474</v>
      </c>
      <c r="G146" s="181">
        <v>0.1069</v>
      </c>
      <c r="H146" s="181">
        <v>0.10829999999999999</v>
      </c>
      <c r="I146" s="181">
        <v>0.34520000000000001</v>
      </c>
      <c r="J146" s="181">
        <v>0.42430000000000001</v>
      </c>
      <c r="K146" s="181">
        <v>1.105</v>
      </c>
      <c r="L146" s="181">
        <v>2.1604000000000001</v>
      </c>
      <c r="M146" s="181">
        <v>3.5261</v>
      </c>
      <c r="N146" s="181">
        <v>4.8209999999999997</v>
      </c>
      <c r="O146" s="181">
        <v>5.2949000000000002</v>
      </c>
      <c r="P146" s="181">
        <v>5.7942999999999998</v>
      </c>
      <c r="Q146" s="181">
        <v>6.7152000000000003</v>
      </c>
      <c r="R146" s="181">
        <v>4.5989000000000004</v>
      </c>
      <c r="S146" s="124"/>
      <c r="T146" s="127"/>
      <c r="U146" s="128"/>
      <c r="V146" s="128"/>
      <c r="W146" s="128"/>
      <c r="X146" s="128"/>
      <c r="Y146" s="128"/>
      <c r="Z146" s="128"/>
      <c r="AA146" s="128"/>
      <c r="AB146" s="128"/>
      <c r="AC146" s="128"/>
      <c r="AD146" s="128"/>
      <c r="AE146" s="128"/>
      <c r="AF146" s="128"/>
      <c r="AG146" s="128"/>
      <c r="AH146" s="128"/>
    </row>
    <row r="147" spans="1:34" x14ac:dyDescent="0.3">
      <c r="A147" s="177" t="s">
        <v>1716</v>
      </c>
      <c r="B147" s="177" t="s">
        <v>1714</v>
      </c>
      <c r="C147" s="177">
        <v>104075</v>
      </c>
      <c r="D147" s="180">
        <v>44616</v>
      </c>
      <c r="E147" s="181">
        <v>28.400400000000001</v>
      </c>
      <c r="F147" s="181">
        <v>0.14599999999999999</v>
      </c>
      <c r="G147" s="181">
        <v>0.1022</v>
      </c>
      <c r="H147" s="181">
        <v>9.69E-2</v>
      </c>
      <c r="I147" s="181">
        <v>0.32250000000000001</v>
      </c>
      <c r="J147" s="181">
        <v>0.37390000000000001</v>
      </c>
      <c r="K147" s="181">
        <v>0.95479999999999998</v>
      </c>
      <c r="L147" s="181">
        <v>1.8585</v>
      </c>
      <c r="M147" s="181">
        <v>3.0642999999999998</v>
      </c>
      <c r="N147" s="181">
        <v>4.2085999999999997</v>
      </c>
      <c r="O147" s="181">
        <v>4.7245999999999997</v>
      </c>
      <c r="P147" s="181">
        <v>5.2424999999999997</v>
      </c>
      <c r="Q147" s="181">
        <v>6.8887999999999998</v>
      </c>
      <c r="R147" s="181">
        <v>4.0016999999999996</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0.14994901960784315</v>
      </c>
      <c r="G148" s="183">
        <v>0.12392745098039215</v>
      </c>
      <c r="H148" s="183">
        <v>0.1216137254901961</v>
      </c>
      <c r="I148" s="183">
        <v>0.33307254901960787</v>
      </c>
      <c r="J148" s="183">
        <v>0.44157254901960791</v>
      </c>
      <c r="K148" s="183">
        <v>0.98912352941176462</v>
      </c>
      <c r="L148" s="183">
        <v>1.9125607843137262</v>
      </c>
      <c r="M148" s="183">
        <v>3.0582137254901958</v>
      </c>
      <c r="N148" s="183">
        <v>4.1133921568627434</v>
      </c>
      <c r="O148" s="183">
        <v>4.6960244444444452</v>
      </c>
      <c r="P148" s="183">
        <v>5.2077057142857139</v>
      </c>
      <c r="Q148" s="183">
        <v>5.6862333333333339</v>
      </c>
      <c r="R148" s="183">
        <v>3.8795936170212766</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408</v>
      </c>
      <c r="B149" s="177"/>
      <c r="C149" s="177"/>
      <c r="D149" s="177"/>
      <c r="E149" s="177"/>
      <c r="F149" s="183">
        <v>0.1479</v>
      </c>
      <c r="G149" s="183">
        <v>0.1216</v>
      </c>
      <c r="H149" s="183">
        <v>0.1162</v>
      </c>
      <c r="I149" s="183">
        <v>0.3337</v>
      </c>
      <c r="J149" s="183">
        <v>0.45660000000000001</v>
      </c>
      <c r="K149" s="183">
        <v>1.0055000000000001</v>
      </c>
      <c r="L149" s="183">
        <v>1.9710000000000001</v>
      </c>
      <c r="M149" s="183">
        <v>3.0992999999999999</v>
      </c>
      <c r="N149" s="183">
        <v>4.2047999999999996</v>
      </c>
      <c r="O149" s="183">
        <v>4.7671999999999999</v>
      </c>
      <c r="P149" s="183">
        <v>5.3070000000000004</v>
      </c>
      <c r="Q149" s="183">
        <v>6.0537999999999998</v>
      </c>
      <c r="R149" s="183">
        <v>4.0166000000000004</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539</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540</v>
      </c>
      <c r="B152" s="177" t="s">
        <v>541</v>
      </c>
      <c r="C152" s="177">
        <v>131666</v>
      </c>
      <c r="D152" s="180">
        <v>44616</v>
      </c>
      <c r="E152" s="181">
        <v>70.11</v>
      </c>
      <c r="F152" s="181">
        <v>-2.2721</v>
      </c>
      <c r="G152" s="181">
        <v>-2.6385000000000001</v>
      </c>
      <c r="H152" s="181">
        <v>-2.9887999999999999</v>
      </c>
      <c r="I152" s="181">
        <v>-4.1951000000000001</v>
      </c>
      <c r="J152" s="181">
        <v>-2.7330999999999999</v>
      </c>
      <c r="K152" s="181">
        <v>-4.1426999999999996</v>
      </c>
      <c r="L152" s="181">
        <v>-1.8754</v>
      </c>
      <c r="M152" s="181">
        <v>3.1333000000000002</v>
      </c>
      <c r="N152" s="181">
        <v>6.5824999999999996</v>
      </c>
      <c r="O152" s="181">
        <v>11.6486</v>
      </c>
      <c r="P152" s="181">
        <v>8.4978999999999996</v>
      </c>
      <c r="Q152" s="181">
        <v>9.3224999999999998</v>
      </c>
      <c r="R152" s="181">
        <v>12.446999999999999</v>
      </c>
      <c r="S152" s="124"/>
      <c r="T152" s="127"/>
      <c r="U152" s="128"/>
      <c r="V152" s="128"/>
      <c r="W152" s="128"/>
      <c r="X152" s="128"/>
      <c r="Y152" s="128"/>
      <c r="Z152" s="128"/>
      <c r="AA152" s="128"/>
      <c r="AB152" s="128"/>
      <c r="AC152" s="128"/>
      <c r="AD152" s="128"/>
      <c r="AE152" s="128"/>
      <c r="AF152" s="128"/>
      <c r="AG152" s="128"/>
      <c r="AH152" s="128"/>
    </row>
    <row r="153" spans="1:34" x14ac:dyDescent="0.3">
      <c r="A153" s="177" t="s">
        <v>540</v>
      </c>
      <c r="B153" s="177" t="s">
        <v>542</v>
      </c>
      <c r="C153" s="177">
        <v>131670</v>
      </c>
      <c r="D153" s="180">
        <v>44616</v>
      </c>
      <c r="E153" s="181">
        <v>76.48</v>
      </c>
      <c r="F153" s="181">
        <v>-2.2745000000000002</v>
      </c>
      <c r="G153" s="181">
        <v>-2.6353</v>
      </c>
      <c r="H153" s="181">
        <v>-2.9565000000000001</v>
      </c>
      <c r="I153" s="181">
        <v>-4.1483999999999996</v>
      </c>
      <c r="J153" s="181">
        <v>-2.6229</v>
      </c>
      <c r="K153" s="181">
        <v>-3.835</v>
      </c>
      <c r="L153" s="181">
        <v>-1.2397</v>
      </c>
      <c r="M153" s="181">
        <v>4.1111000000000004</v>
      </c>
      <c r="N153" s="181">
        <v>7.9310999999999998</v>
      </c>
      <c r="O153" s="181">
        <v>12.915900000000001</v>
      </c>
      <c r="P153" s="181">
        <v>9.7622999999999998</v>
      </c>
      <c r="Q153" s="181">
        <v>11.880599999999999</v>
      </c>
      <c r="R153" s="181">
        <v>13.785600000000001</v>
      </c>
      <c r="S153" s="124"/>
      <c r="T153" s="127"/>
      <c r="U153" s="128"/>
      <c r="V153" s="128"/>
      <c r="W153" s="128"/>
      <c r="X153" s="128"/>
      <c r="Y153" s="128"/>
      <c r="Z153" s="128"/>
      <c r="AA153" s="128"/>
      <c r="AB153" s="128"/>
      <c r="AC153" s="128"/>
      <c r="AD153" s="128"/>
      <c r="AE153" s="128"/>
      <c r="AF153" s="128"/>
      <c r="AG153" s="128"/>
      <c r="AH153" s="128"/>
    </row>
    <row r="154" spans="1:34" x14ac:dyDescent="0.3">
      <c r="A154" s="177" t="s">
        <v>540</v>
      </c>
      <c r="B154" s="177" t="s">
        <v>543</v>
      </c>
      <c r="C154" s="177">
        <v>100119</v>
      </c>
      <c r="D154" s="180">
        <v>44616</v>
      </c>
      <c r="E154" s="181">
        <v>269.29700000000003</v>
      </c>
      <c r="F154" s="181">
        <v>-3.1682000000000001</v>
      </c>
      <c r="G154" s="181">
        <v>-3.8437999999999999</v>
      </c>
      <c r="H154" s="181">
        <v>-4.4934000000000003</v>
      </c>
      <c r="I154" s="181">
        <v>-6.5164999999999997</v>
      </c>
      <c r="J154" s="181">
        <v>-3.3773</v>
      </c>
      <c r="K154" s="181">
        <v>-3.7183000000000002</v>
      </c>
      <c r="L154" s="181">
        <v>4.0532000000000004</v>
      </c>
      <c r="M154" s="181">
        <v>6.9291999999999998</v>
      </c>
      <c r="N154" s="181">
        <v>11.2531</v>
      </c>
      <c r="O154" s="181">
        <v>13.6532</v>
      </c>
      <c r="P154" s="181">
        <v>11.7105</v>
      </c>
      <c r="Q154" s="181">
        <v>16.578900000000001</v>
      </c>
      <c r="R154" s="181">
        <v>17.228400000000001</v>
      </c>
      <c r="S154" s="124"/>
      <c r="T154" s="127"/>
      <c r="U154" s="128"/>
      <c r="V154" s="128"/>
      <c r="W154" s="128"/>
      <c r="X154" s="128"/>
      <c r="Y154" s="128"/>
      <c r="Z154" s="128"/>
      <c r="AA154" s="128"/>
      <c r="AB154" s="128"/>
      <c r="AC154" s="128"/>
      <c r="AD154" s="128"/>
      <c r="AE154" s="128"/>
      <c r="AF154" s="128"/>
      <c r="AG154" s="128"/>
      <c r="AH154" s="128"/>
    </row>
    <row r="155" spans="1:34" x14ac:dyDescent="0.3">
      <c r="A155" s="177" t="s">
        <v>540</v>
      </c>
      <c r="B155" s="177" t="s">
        <v>1794</v>
      </c>
      <c r="C155" s="177"/>
      <c r="D155" s="180">
        <v>44616</v>
      </c>
      <c r="E155" s="181">
        <v>269.29700000000003</v>
      </c>
      <c r="F155" s="181">
        <v>-3.1682000000000001</v>
      </c>
      <c r="G155" s="181">
        <v>-3.8437999999999999</v>
      </c>
      <c r="H155" s="181">
        <v>-4.4934000000000003</v>
      </c>
      <c r="I155" s="181">
        <v>-6.5164999999999997</v>
      </c>
      <c r="J155" s="181">
        <v>-3.3773</v>
      </c>
      <c r="K155" s="181">
        <v>-3.7183000000000002</v>
      </c>
      <c r="L155" s="181">
        <v>4.0532000000000004</v>
      </c>
      <c r="M155" s="181">
        <v>6.9291999999999998</v>
      </c>
      <c r="N155" s="181">
        <v>11.2531</v>
      </c>
      <c r="O155" s="181">
        <v>13.6532</v>
      </c>
      <c r="P155" s="181">
        <v>10.451000000000001</v>
      </c>
      <c r="Q155" s="181">
        <v>17.8063</v>
      </c>
      <c r="R155" s="181">
        <v>17.228400000000001</v>
      </c>
      <c r="S155" s="124"/>
      <c r="T155" s="127"/>
      <c r="U155" s="128"/>
      <c r="V155" s="128"/>
      <c r="W155" s="128"/>
      <c r="X155" s="128"/>
      <c r="Y155" s="128"/>
      <c r="Z155" s="128"/>
      <c r="AA155" s="128"/>
      <c r="AB155" s="128"/>
      <c r="AC155" s="128"/>
      <c r="AD155" s="128"/>
      <c r="AE155" s="128"/>
      <c r="AF155" s="128"/>
      <c r="AG155" s="128"/>
      <c r="AH155" s="128"/>
    </row>
    <row r="156" spans="1:34" x14ac:dyDescent="0.3">
      <c r="A156" s="177" t="s">
        <v>540</v>
      </c>
      <c r="B156" s="177" t="s">
        <v>1795</v>
      </c>
      <c r="C156" s="177">
        <v>118968</v>
      </c>
      <c r="D156" s="180">
        <v>44616</v>
      </c>
      <c r="E156" s="181">
        <v>284.88799999999998</v>
      </c>
      <c r="F156" s="181">
        <v>-3.1671999999999998</v>
      </c>
      <c r="G156" s="181">
        <v>-3.8395000000000001</v>
      </c>
      <c r="H156" s="181">
        <v>-4.4829999999999997</v>
      </c>
      <c r="I156" s="181">
        <v>-6.4950999999999999</v>
      </c>
      <c r="J156" s="181">
        <v>-3.3262</v>
      </c>
      <c r="K156" s="181">
        <v>-3.569</v>
      </c>
      <c r="L156" s="181">
        <v>4.3714000000000004</v>
      </c>
      <c r="M156" s="181">
        <v>7.4169</v>
      </c>
      <c r="N156" s="181">
        <v>11.92</v>
      </c>
      <c r="O156" s="181">
        <v>14.332700000000001</v>
      </c>
      <c r="P156" s="181">
        <v>12.4871</v>
      </c>
      <c r="Q156" s="181">
        <v>12.8933</v>
      </c>
      <c r="R156" s="181">
        <v>17.916599999999999</v>
      </c>
      <c r="S156" s="124"/>
      <c r="T156" s="127"/>
      <c r="U156" s="128"/>
      <c r="V156" s="128"/>
      <c r="W156" s="128"/>
      <c r="X156" s="128"/>
      <c r="Y156" s="128"/>
      <c r="Z156" s="128"/>
      <c r="AA156" s="128"/>
      <c r="AB156" s="128"/>
      <c r="AC156" s="128"/>
      <c r="AD156" s="128"/>
      <c r="AE156" s="128"/>
      <c r="AF156" s="128"/>
      <c r="AG156" s="128"/>
      <c r="AH156" s="128"/>
    </row>
    <row r="157" spans="1:34" x14ac:dyDescent="0.3">
      <c r="A157" s="177" t="s">
        <v>540</v>
      </c>
      <c r="B157" s="177" t="s">
        <v>544</v>
      </c>
      <c r="C157" s="177"/>
      <c r="D157" s="180">
        <v>44616</v>
      </c>
      <c r="E157" s="181">
        <v>284.88799999999998</v>
      </c>
      <c r="F157" s="181">
        <v>-3.1671999999999998</v>
      </c>
      <c r="G157" s="181">
        <v>-3.8395000000000001</v>
      </c>
      <c r="H157" s="181">
        <v>-4.4829999999999997</v>
      </c>
      <c r="I157" s="181">
        <v>-6.4950999999999999</v>
      </c>
      <c r="J157" s="181">
        <v>-3.3262</v>
      </c>
      <c r="K157" s="181">
        <v>-3.569</v>
      </c>
      <c r="L157" s="181">
        <v>4.3714000000000004</v>
      </c>
      <c r="M157" s="181">
        <v>7.4169</v>
      </c>
      <c r="N157" s="181">
        <v>11.92</v>
      </c>
      <c r="O157" s="181">
        <v>14.332700000000001</v>
      </c>
      <c r="P157" s="181">
        <v>11.3721</v>
      </c>
      <c r="Q157" s="181">
        <v>13.542</v>
      </c>
      <c r="R157" s="181">
        <v>17.916599999999999</v>
      </c>
      <c r="S157" s="124"/>
      <c r="T157" s="127"/>
      <c r="U157" s="128"/>
      <c r="V157" s="128"/>
      <c r="W157" s="128"/>
      <c r="X157" s="128"/>
      <c r="Y157" s="128"/>
      <c r="Z157" s="128"/>
      <c r="AA157" s="128"/>
      <c r="AB157" s="128"/>
      <c r="AC157" s="128"/>
      <c r="AD157" s="128"/>
      <c r="AE157" s="128"/>
      <c r="AF157" s="128"/>
      <c r="AG157" s="128"/>
      <c r="AH157" s="128"/>
    </row>
    <row r="158" spans="1:34" x14ac:dyDescent="0.3">
      <c r="A158" s="177" t="s">
        <v>540</v>
      </c>
      <c r="B158" s="177" t="s">
        <v>545</v>
      </c>
      <c r="C158" s="177">
        <v>104685</v>
      </c>
      <c r="D158" s="180">
        <v>44616</v>
      </c>
      <c r="E158" s="181">
        <v>48.33</v>
      </c>
      <c r="F158" s="181">
        <v>-1.6883999999999999</v>
      </c>
      <c r="G158" s="181">
        <v>-1.8680000000000001</v>
      </c>
      <c r="H158" s="181">
        <v>-2.2056</v>
      </c>
      <c r="I158" s="181">
        <v>-2.8151999999999999</v>
      </c>
      <c r="J158" s="181">
        <v>-1.3472</v>
      </c>
      <c r="K158" s="181">
        <v>-1.8082</v>
      </c>
      <c r="L158" s="181">
        <v>2.5678999999999998</v>
      </c>
      <c r="M158" s="181">
        <v>6.0799000000000003</v>
      </c>
      <c r="N158" s="181">
        <v>8.3874999999999993</v>
      </c>
      <c r="O158" s="181">
        <v>12.5009</v>
      </c>
      <c r="P158" s="181">
        <v>10.2385</v>
      </c>
      <c r="Q158" s="181">
        <v>10.9481</v>
      </c>
      <c r="R158" s="181">
        <v>12.787100000000001</v>
      </c>
      <c r="S158" s="124"/>
      <c r="T158" s="127"/>
      <c r="U158" s="128"/>
      <c r="V158" s="128"/>
      <c r="W158" s="128"/>
      <c r="X158" s="128"/>
      <c r="Y158" s="128"/>
      <c r="Z158" s="128"/>
      <c r="AA158" s="128"/>
      <c r="AB158" s="128"/>
      <c r="AC158" s="128"/>
      <c r="AD158" s="128"/>
      <c r="AE158" s="128"/>
      <c r="AF158" s="128"/>
      <c r="AG158" s="128"/>
      <c r="AH158" s="128"/>
    </row>
    <row r="159" spans="1:34" x14ac:dyDescent="0.3">
      <c r="A159" s="177" t="s">
        <v>540</v>
      </c>
      <c r="B159" s="177" t="s">
        <v>546</v>
      </c>
      <c r="C159" s="177">
        <v>120377</v>
      </c>
      <c r="D159" s="180">
        <v>44616</v>
      </c>
      <c r="E159" s="181">
        <v>52.79</v>
      </c>
      <c r="F159" s="181">
        <v>-1.6946000000000001</v>
      </c>
      <c r="G159" s="181">
        <v>-1.8773</v>
      </c>
      <c r="H159" s="181">
        <v>-2.2044999999999999</v>
      </c>
      <c r="I159" s="181">
        <v>-2.7987000000000002</v>
      </c>
      <c r="J159" s="181">
        <v>-1.2902</v>
      </c>
      <c r="K159" s="181">
        <v>-1.6579999999999999</v>
      </c>
      <c r="L159" s="181">
        <v>2.9045000000000001</v>
      </c>
      <c r="M159" s="181">
        <v>6.6033999999999997</v>
      </c>
      <c r="N159" s="181">
        <v>9.0928000000000004</v>
      </c>
      <c r="O159" s="181">
        <v>13.154</v>
      </c>
      <c r="P159" s="181">
        <v>11.1639</v>
      </c>
      <c r="Q159" s="181">
        <v>12.9689</v>
      </c>
      <c r="R159" s="181">
        <v>13.4788</v>
      </c>
      <c r="S159" s="124"/>
      <c r="T159" s="127"/>
      <c r="U159" s="128"/>
      <c r="V159" s="128"/>
      <c r="W159" s="128"/>
      <c r="X159" s="128"/>
      <c r="Y159" s="128"/>
      <c r="Z159" s="128"/>
      <c r="AA159" s="128"/>
      <c r="AB159" s="128"/>
      <c r="AC159" s="128"/>
      <c r="AD159" s="128"/>
      <c r="AE159" s="128"/>
      <c r="AF159" s="128"/>
      <c r="AG159" s="128"/>
      <c r="AH159" s="128"/>
    </row>
    <row r="160" spans="1:34" x14ac:dyDescent="0.3">
      <c r="A160" s="177" t="s">
        <v>540</v>
      </c>
      <c r="B160" s="177" t="s">
        <v>547</v>
      </c>
      <c r="C160" s="177">
        <v>147789</v>
      </c>
      <c r="D160" s="180">
        <v>44616</v>
      </c>
      <c r="E160" s="181">
        <v>11.145799999999999</v>
      </c>
      <c r="F160" s="181">
        <v>-0.97640000000000005</v>
      </c>
      <c r="G160" s="181">
        <v>-1.5702</v>
      </c>
      <c r="H160" s="181">
        <v>-1.7367999999999999</v>
      </c>
      <c r="I160" s="181">
        <v>-3.1709000000000001</v>
      </c>
      <c r="J160" s="181">
        <v>-2.1345000000000001</v>
      </c>
      <c r="K160" s="181">
        <v>-1.7887</v>
      </c>
      <c r="L160" s="181">
        <v>7.2763999999999998</v>
      </c>
      <c r="M160" s="181">
        <v>9.5366999999999997</v>
      </c>
      <c r="N160" s="181">
        <v>15.8162</v>
      </c>
      <c r="O160" s="181"/>
      <c r="P160" s="181"/>
      <c r="Q160" s="181">
        <v>5.1665000000000001</v>
      </c>
      <c r="R160" s="181">
        <v>4.8122999999999996</v>
      </c>
      <c r="S160" s="124"/>
      <c r="T160" s="127"/>
      <c r="U160" s="128"/>
      <c r="V160" s="128"/>
      <c r="W160" s="128"/>
      <c r="X160" s="128"/>
      <c r="Y160" s="128"/>
      <c r="Z160" s="128"/>
      <c r="AA160" s="128"/>
      <c r="AB160" s="128"/>
      <c r="AC160" s="128"/>
      <c r="AD160" s="128"/>
      <c r="AE160" s="128"/>
      <c r="AF160" s="128"/>
      <c r="AG160" s="128"/>
      <c r="AH160" s="128"/>
    </row>
    <row r="161" spans="1:34" x14ac:dyDescent="0.3">
      <c r="A161" s="177" t="s">
        <v>540</v>
      </c>
      <c r="B161" s="177" t="s">
        <v>548</v>
      </c>
      <c r="C161" s="177">
        <v>147787</v>
      </c>
      <c r="D161" s="180">
        <v>44616</v>
      </c>
      <c r="E161" s="181">
        <v>10.6372</v>
      </c>
      <c r="F161" s="181">
        <v>-0.98209999999999997</v>
      </c>
      <c r="G161" s="181">
        <v>-1.5875999999999999</v>
      </c>
      <c r="H161" s="181">
        <v>-1.7766</v>
      </c>
      <c r="I161" s="181">
        <v>-3.2488999999999999</v>
      </c>
      <c r="J161" s="181">
        <v>-2.3096999999999999</v>
      </c>
      <c r="K161" s="181">
        <v>-2.3205</v>
      </c>
      <c r="L161" s="181">
        <v>6.1078000000000001</v>
      </c>
      <c r="M161" s="181">
        <v>7.7523</v>
      </c>
      <c r="N161" s="181">
        <v>13.2087</v>
      </c>
      <c r="O161" s="181"/>
      <c r="P161" s="181"/>
      <c r="Q161" s="181">
        <v>2.9100999999999999</v>
      </c>
      <c r="R161" s="181">
        <v>2.5590000000000002</v>
      </c>
      <c r="S161" s="124"/>
      <c r="T161" s="127"/>
      <c r="U161" s="128"/>
      <c r="V161" s="128"/>
      <c r="W161" s="128"/>
      <c r="X161" s="128"/>
      <c r="Y161" s="128"/>
      <c r="Z161" s="128"/>
      <c r="AA161" s="128"/>
      <c r="AB161" s="128"/>
      <c r="AC161" s="128"/>
      <c r="AD161" s="128"/>
      <c r="AE161" s="128"/>
      <c r="AF161" s="128"/>
      <c r="AG161" s="128"/>
      <c r="AH161" s="128"/>
    </row>
    <row r="162" spans="1:34" x14ac:dyDescent="0.3">
      <c r="A162" s="177" t="s">
        <v>540</v>
      </c>
      <c r="B162" s="177" t="s">
        <v>549</v>
      </c>
      <c r="C162" s="177">
        <v>144335</v>
      </c>
      <c r="D162" s="180">
        <v>44616</v>
      </c>
      <c r="E162" s="181">
        <v>14.605</v>
      </c>
      <c r="F162" s="181">
        <v>-1.7952999999999999</v>
      </c>
      <c r="G162" s="181">
        <v>-1.9733000000000001</v>
      </c>
      <c r="H162" s="181">
        <v>-2.2814999999999999</v>
      </c>
      <c r="I162" s="181">
        <v>-3.1049000000000002</v>
      </c>
      <c r="J162" s="181">
        <v>-1.8613</v>
      </c>
      <c r="K162" s="181">
        <v>-2.6333000000000002</v>
      </c>
      <c r="L162" s="181">
        <v>0.53690000000000004</v>
      </c>
      <c r="M162" s="181">
        <v>5.4893000000000001</v>
      </c>
      <c r="N162" s="181">
        <v>8.1290999999999993</v>
      </c>
      <c r="O162" s="181">
        <v>13.122199999999999</v>
      </c>
      <c r="P162" s="181"/>
      <c r="Q162" s="181">
        <v>11.212</v>
      </c>
      <c r="R162" s="181">
        <v>12.788500000000001</v>
      </c>
      <c r="S162" s="124"/>
      <c r="T162" s="127"/>
      <c r="U162" s="128"/>
      <c r="V162" s="128"/>
      <c r="W162" s="128"/>
      <c r="X162" s="128"/>
      <c r="Y162" s="128"/>
      <c r="Z162" s="128"/>
      <c r="AA162" s="128"/>
      <c r="AB162" s="128"/>
      <c r="AC162" s="128"/>
      <c r="AD162" s="128"/>
      <c r="AE162" s="128"/>
      <c r="AF162" s="128"/>
      <c r="AG162" s="128"/>
      <c r="AH162" s="128"/>
    </row>
    <row r="163" spans="1:34" x14ac:dyDescent="0.3">
      <c r="A163" s="177" t="s">
        <v>540</v>
      </c>
      <c r="B163" s="177" t="s">
        <v>550</v>
      </c>
      <c r="C163" s="177">
        <v>144333</v>
      </c>
      <c r="D163" s="180">
        <v>44616</v>
      </c>
      <c r="E163" s="181">
        <v>14.007</v>
      </c>
      <c r="F163" s="181">
        <v>-1.8017000000000001</v>
      </c>
      <c r="G163" s="181">
        <v>-1.9873000000000001</v>
      </c>
      <c r="H163" s="181">
        <v>-2.3086000000000002</v>
      </c>
      <c r="I163" s="181">
        <v>-3.1528999999999998</v>
      </c>
      <c r="J163" s="181">
        <v>-1.9735</v>
      </c>
      <c r="K163" s="181">
        <v>-2.9582999999999999</v>
      </c>
      <c r="L163" s="181">
        <v>-0.1283</v>
      </c>
      <c r="M163" s="181">
        <v>4.4440999999999997</v>
      </c>
      <c r="N163" s="181">
        <v>6.7281000000000004</v>
      </c>
      <c r="O163" s="181">
        <v>11.8086</v>
      </c>
      <c r="P163" s="181"/>
      <c r="Q163" s="181">
        <v>9.9152000000000005</v>
      </c>
      <c r="R163" s="181">
        <v>11.3634</v>
      </c>
      <c r="S163" s="124"/>
      <c r="T163" s="127"/>
      <c r="U163" s="128"/>
      <c r="V163" s="128"/>
      <c r="W163" s="128"/>
      <c r="X163" s="128"/>
      <c r="Y163" s="128"/>
      <c r="Z163" s="128"/>
      <c r="AA163" s="128"/>
      <c r="AB163" s="128"/>
      <c r="AC163" s="128"/>
      <c r="AD163" s="128"/>
      <c r="AE163" s="128"/>
      <c r="AF163" s="128"/>
      <c r="AG163" s="128"/>
      <c r="AH163" s="128"/>
    </row>
    <row r="164" spans="1:34" x14ac:dyDescent="0.3">
      <c r="A164" s="177" t="s">
        <v>540</v>
      </c>
      <c r="B164" s="177" t="s">
        <v>551</v>
      </c>
      <c r="C164" s="177">
        <v>119298</v>
      </c>
      <c r="D164" s="180">
        <v>44616</v>
      </c>
      <c r="E164" s="181">
        <v>33.055</v>
      </c>
      <c r="F164" s="181">
        <v>-1.7302</v>
      </c>
      <c r="G164" s="181">
        <v>-2.1288999999999998</v>
      </c>
      <c r="H164" s="181">
        <v>-2.4523000000000001</v>
      </c>
      <c r="I164" s="181">
        <v>-3.056</v>
      </c>
      <c r="J164" s="181">
        <v>-2.3169</v>
      </c>
      <c r="K164" s="181">
        <v>-3.7504</v>
      </c>
      <c r="L164" s="181">
        <v>-0.81320000000000003</v>
      </c>
      <c r="M164" s="181">
        <v>3.3712</v>
      </c>
      <c r="N164" s="181">
        <v>5.1601999999999997</v>
      </c>
      <c r="O164" s="181">
        <v>9.9151000000000007</v>
      </c>
      <c r="P164" s="181">
        <v>8.4786000000000001</v>
      </c>
      <c r="Q164" s="181">
        <v>11.677300000000001</v>
      </c>
      <c r="R164" s="181">
        <v>10.203799999999999</v>
      </c>
      <c r="S164" s="124"/>
      <c r="T164" s="127"/>
      <c r="U164" s="128"/>
      <c r="V164" s="128"/>
      <c r="W164" s="128"/>
      <c r="X164" s="128"/>
      <c r="Y164" s="128"/>
      <c r="Z164" s="128"/>
      <c r="AA164" s="128"/>
      <c r="AB164" s="128"/>
      <c r="AC164" s="128"/>
      <c r="AD164" s="128"/>
      <c r="AE164" s="128"/>
      <c r="AF164" s="128"/>
      <c r="AG164" s="128"/>
      <c r="AH164" s="128"/>
    </row>
    <row r="165" spans="1:34" x14ac:dyDescent="0.3">
      <c r="A165" s="177" t="s">
        <v>540</v>
      </c>
      <c r="B165" s="177" t="s">
        <v>552</v>
      </c>
      <c r="C165" s="177">
        <v>118194</v>
      </c>
      <c r="D165" s="180">
        <v>44616</v>
      </c>
      <c r="E165" s="181">
        <v>29.858000000000001</v>
      </c>
      <c r="F165" s="181">
        <v>-1.7343999999999999</v>
      </c>
      <c r="G165" s="181">
        <v>-2.1402000000000001</v>
      </c>
      <c r="H165" s="181">
        <v>-2.4790000000000001</v>
      </c>
      <c r="I165" s="181">
        <v>-3.1055999999999999</v>
      </c>
      <c r="J165" s="181">
        <v>-2.4312</v>
      </c>
      <c r="K165" s="181">
        <v>-4.0799000000000003</v>
      </c>
      <c r="L165" s="181">
        <v>-1.5075000000000001</v>
      </c>
      <c r="M165" s="181">
        <v>2.2885</v>
      </c>
      <c r="N165" s="181">
        <v>3.7240000000000002</v>
      </c>
      <c r="O165" s="181">
        <v>8.5022000000000002</v>
      </c>
      <c r="P165" s="181">
        <v>7.1599000000000004</v>
      </c>
      <c r="Q165" s="181">
        <v>10.4011</v>
      </c>
      <c r="R165" s="181">
        <v>8.7386999999999997</v>
      </c>
      <c r="S165" s="124"/>
      <c r="T165" s="127"/>
      <c r="U165" s="128"/>
      <c r="V165" s="128"/>
      <c r="W165" s="128"/>
      <c r="X165" s="128"/>
      <c r="Y165" s="128"/>
      <c r="Z165" s="128"/>
      <c r="AA165" s="128"/>
      <c r="AB165" s="128"/>
      <c r="AC165" s="128"/>
      <c r="AD165" s="128"/>
      <c r="AE165" s="128"/>
      <c r="AF165" s="128"/>
      <c r="AG165" s="128"/>
      <c r="AH165" s="128"/>
    </row>
    <row r="166" spans="1:34" x14ac:dyDescent="0.3">
      <c r="A166" s="177" t="s">
        <v>540</v>
      </c>
      <c r="B166" s="177" t="s">
        <v>553</v>
      </c>
      <c r="C166" s="177">
        <v>102846</v>
      </c>
      <c r="D166" s="180">
        <v>44616</v>
      </c>
      <c r="E166" s="181">
        <v>116.70699999999999</v>
      </c>
      <c r="F166" s="181">
        <v>-2.0070999999999999</v>
      </c>
      <c r="G166" s="181">
        <v>-2.3931</v>
      </c>
      <c r="H166" s="181">
        <v>-2.8988999999999998</v>
      </c>
      <c r="I166" s="181">
        <v>-4.1162999999999998</v>
      </c>
      <c r="J166" s="181">
        <v>-2.8249</v>
      </c>
      <c r="K166" s="181">
        <v>-4.2034000000000002</v>
      </c>
      <c r="L166" s="181">
        <v>-1.9801</v>
      </c>
      <c r="M166" s="181">
        <v>3.4577</v>
      </c>
      <c r="N166" s="181">
        <v>6.7598000000000003</v>
      </c>
      <c r="O166" s="181">
        <v>10.3794</v>
      </c>
      <c r="P166" s="181">
        <v>9.2144999999999992</v>
      </c>
      <c r="Q166" s="181">
        <v>15.272500000000001</v>
      </c>
      <c r="R166" s="181">
        <v>10.601100000000001</v>
      </c>
      <c r="S166" s="124"/>
      <c r="T166" s="127"/>
      <c r="U166" s="128"/>
      <c r="V166" s="128"/>
      <c r="W166" s="128"/>
      <c r="X166" s="128"/>
      <c r="Y166" s="128"/>
      <c r="Z166" s="128"/>
      <c r="AA166" s="128"/>
      <c r="AB166" s="128"/>
      <c r="AC166" s="128"/>
      <c r="AD166" s="128"/>
      <c r="AE166" s="128"/>
      <c r="AF166" s="128"/>
      <c r="AG166" s="128"/>
      <c r="AH166" s="128"/>
    </row>
    <row r="167" spans="1:34" x14ac:dyDescent="0.3">
      <c r="A167" s="177" t="s">
        <v>540</v>
      </c>
      <c r="B167" s="177" t="s">
        <v>554</v>
      </c>
      <c r="C167" s="177">
        <v>118736</v>
      </c>
      <c r="D167" s="180">
        <v>44616</v>
      </c>
      <c r="E167" s="181">
        <v>126.7056</v>
      </c>
      <c r="F167" s="181">
        <v>-2.0036</v>
      </c>
      <c r="G167" s="181">
        <v>-2.3841000000000001</v>
      </c>
      <c r="H167" s="181">
        <v>-2.8765000000000001</v>
      </c>
      <c r="I167" s="181">
        <v>-4.0705999999999998</v>
      </c>
      <c r="J167" s="181">
        <v>-2.7222</v>
      </c>
      <c r="K167" s="181">
        <v>-3.8883000000000001</v>
      </c>
      <c r="L167" s="181">
        <v>-1.2870999999999999</v>
      </c>
      <c r="M167" s="181">
        <v>4.5500999999999996</v>
      </c>
      <c r="N167" s="181">
        <v>8.3259000000000007</v>
      </c>
      <c r="O167" s="181">
        <v>11.874700000000001</v>
      </c>
      <c r="P167" s="181">
        <v>10.4971</v>
      </c>
      <c r="Q167" s="181">
        <v>11.9727</v>
      </c>
      <c r="R167" s="181">
        <v>12.155799999999999</v>
      </c>
      <c r="S167" s="124"/>
      <c r="T167" s="127"/>
      <c r="U167" s="128"/>
      <c r="V167" s="128"/>
      <c r="W167" s="128"/>
      <c r="X167" s="128"/>
      <c r="Y167" s="128"/>
      <c r="Z167" s="128"/>
      <c r="AA167" s="128"/>
      <c r="AB167" s="128"/>
      <c r="AC167" s="128"/>
      <c r="AD167" s="128"/>
      <c r="AE167" s="128"/>
      <c r="AF167" s="128"/>
      <c r="AG167" s="128"/>
      <c r="AH167" s="128"/>
    </row>
    <row r="168" spans="1:34" x14ac:dyDescent="0.3">
      <c r="A168" s="177" t="s">
        <v>540</v>
      </c>
      <c r="B168" s="177" t="s">
        <v>1993</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540</v>
      </c>
      <c r="B169" s="177" t="s">
        <v>1994</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540</v>
      </c>
      <c r="B170" s="177" t="s">
        <v>555</v>
      </c>
      <c r="C170" s="177">
        <v>146010</v>
      </c>
      <c r="D170" s="180">
        <v>44616</v>
      </c>
      <c r="E170" s="181">
        <v>14.936400000000001</v>
      </c>
      <c r="F170" s="181">
        <v>-1.8640000000000001</v>
      </c>
      <c r="G170" s="181">
        <v>-2.2256999999999998</v>
      </c>
      <c r="H170" s="181">
        <v>-2.6088</v>
      </c>
      <c r="I170" s="181">
        <v>-3.4043000000000001</v>
      </c>
      <c r="J170" s="181">
        <v>-1.8923000000000001</v>
      </c>
      <c r="K170" s="181">
        <v>-2.2953999999999999</v>
      </c>
      <c r="L170" s="181">
        <v>1.4866999999999999</v>
      </c>
      <c r="M170" s="181">
        <v>6.9505999999999997</v>
      </c>
      <c r="N170" s="181">
        <v>9.7731999999999992</v>
      </c>
      <c r="O170" s="181">
        <v>14.1479</v>
      </c>
      <c r="P170" s="181"/>
      <c r="Q170" s="181">
        <v>13.928900000000001</v>
      </c>
      <c r="R170" s="181">
        <v>16.3506</v>
      </c>
      <c r="S170" s="124"/>
      <c r="T170" s="127"/>
      <c r="U170" s="128"/>
      <c r="V170" s="128"/>
      <c r="W170" s="128"/>
      <c r="X170" s="128"/>
      <c r="Y170" s="128"/>
      <c r="Z170" s="128"/>
      <c r="AA170" s="128"/>
      <c r="AB170" s="128"/>
      <c r="AC170" s="128"/>
      <c r="AD170" s="128"/>
      <c r="AE170" s="128"/>
      <c r="AF170" s="128"/>
      <c r="AG170" s="128"/>
      <c r="AH170" s="128"/>
    </row>
    <row r="171" spans="1:34" x14ac:dyDescent="0.3">
      <c r="A171" s="177" t="s">
        <v>540</v>
      </c>
      <c r="B171" s="177" t="s">
        <v>556</v>
      </c>
      <c r="C171" s="177">
        <v>146007</v>
      </c>
      <c r="D171" s="180">
        <v>44616</v>
      </c>
      <c r="E171" s="181">
        <v>14.1493</v>
      </c>
      <c r="F171" s="181">
        <v>-1.8691</v>
      </c>
      <c r="G171" s="181">
        <v>-2.2393000000000001</v>
      </c>
      <c r="H171" s="181">
        <v>-2.6402000000000001</v>
      </c>
      <c r="I171" s="181">
        <v>-3.4658000000000002</v>
      </c>
      <c r="J171" s="181">
        <v>-2.0293999999999999</v>
      </c>
      <c r="K171" s="181">
        <v>-2.7071000000000001</v>
      </c>
      <c r="L171" s="181">
        <v>0.64090000000000003</v>
      </c>
      <c r="M171" s="181">
        <v>5.5964999999999998</v>
      </c>
      <c r="N171" s="181">
        <v>7.9366000000000003</v>
      </c>
      <c r="O171" s="181">
        <v>12.1686</v>
      </c>
      <c r="P171" s="181"/>
      <c r="Q171" s="181">
        <v>11.941800000000001</v>
      </c>
      <c r="R171" s="181">
        <v>14.404400000000001</v>
      </c>
      <c r="S171" s="124"/>
      <c r="T171" s="127"/>
      <c r="U171" s="128"/>
      <c r="V171" s="128"/>
      <c r="W171" s="128"/>
      <c r="X171" s="128"/>
      <c r="Y171" s="128"/>
      <c r="Z171" s="128"/>
      <c r="AA171" s="128"/>
      <c r="AB171" s="128"/>
      <c r="AC171" s="128"/>
      <c r="AD171" s="128"/>
      <c r="AE171" s="128"/>
      <c r="AF171" s="128"/>
      <c r="AG171" s="128"/>
      <c r="AH171" s="128"/>
    </row>
    <row r="172" spans="1:34" x14ac:dyDescent="0.3">
      <c r="A172" s="177" t="s">
        <v>540</v>
      </c>
      <c r="B172" s="177" t="s">
        <v>557</v>
      </c>
      <c r="C172" s="177">
        <v>142038</v>
      </c>
      <c r="D172" s="180">
        <v>44616</v>
      </c>
      <c r="E172" s="181">
        <v>15.11</v>
      </c>
      <c r="F172" s="181">
        <v>-1.4351</v>
      </c>
      <c r="G172" s="181">
        <v>-1.6275999999999999</v>
      </c>
      <c r="H172" s="181">
        <v>-1.8193999999999999</v>
      </c>
      <c r="I172" s="181">
        <v>-2.3271000000000002</v>
      </c>
      <c r="J172" s="181">
        <v>-1.4993000000000001</v>
      </c>
      <c r="K172" s="181">
        <v>-2.4531999999999998</v>
      </c>
      <c r="L172" s="181">
        <v>0.33200000000000002</v>
      </c>
      <c r="M172" s="181">
        <v>4.4229000000000003</v>
      </c>
      <c r="N172" s="181">
        <v>5.7382999999999997</v>
      </c>
      <c r="O172" s="181">
        <v>13.732900000000001</v>
      </c>
      <c r="P172" s="181"/>
      <c r="Q172" s="181">
        <v>10.434200000000001</v>
      </c>
      <c r="R172" s="181">
        <v>15.3584</v>
      </c>
      <c r="S172" s="124"/>
      <c r="T172" s="127"/>
      <c r="U172" s="128"/>
      <c r="V172" s="128"/>
      <c r="W172" s="128"/>
      <c r="X172" s="128"/>
      <c r="Y172" s="128"/>
      <c r="Z172" s="128"/>
      <c r="AA172" s="128"/>
      <c r="AB172" s="128"/>
      <c r="AC172" s="128"/>
      <c r="AD172" s="128"/>
      <c r="AE172" s="128"/>
      <c r="AF172" s="128"/>
      <c r="AG172" s="128"/>
      <c r="AH172" s="128"/>
    </row>
    <row r="173" spans="1:34" x14ac:dyDescent="0.3">
      <c r="A173" s="177" t="s">
        <v>540</v>
      </c>
      <c r="B173" s="177" t="s">
        <v>558</v>
      </c>
      <c r="C173" s="177">
        <v>142035</v>
      </c>
      <c r="D173" s="180">
        <v>44616</v>
      </c>
      <c r="E173" s="181">
        <v>14.61</v>
      </c>
      <c r="F173" s="181">
        <v>-1.417</v>
      </c>
      <c r="G173" s="181">
        <v>-1.6162000000000001</v>
      </c>
      <c r="H173" s="181">
        <v>-1.8145</v>
      </c>
      <c r="I173" s="181">
        <v>-2.4047999999999998</v>
      </c>
      <c r="J173" s="181">
        <v>-1.5499000000000001</v>
      </c>
      <c r="K173" s="181">
        <v>-2.7944</v>
      </c>
      <c r="L173" s="181">
        <v>-0.34110000000000001</v>
      </c>
      <c r="M173" s="181">
        <v>3.4702999999999999</v>
      </c>
      <c r="N173" s="181">
        <v>4.4317000000000002</v>
      </c>
      <c r="O173" s="181">
        <v>12.7607</v>
      </c>
      <c r="P173" s="181"/>
      <c r="Q173" s="181">
        <v>9.5442999999999998</v>
      </c>
      <c r="R173" s="181">
        <v>14.2943</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-2.0108200000000003</v>
      </c>
      <c r="G174" s="183">
        <v>-2.41296</v>
      </c>
      <c r="H174" s="183">
        <v>-2.800065</v>
      </c>
      <c r="I174" s="183">
        <v>-3.9304350000000006</v>
      </c>
      <c r="J174" s="183">
        <v>-2.3472749999999998</v>
      </c>
      <c r="K174" s="183">
        <v>-3.09457</v>
      </c>
      <c r="L174" s="183">
        <v>1.4764949999999997</v>
      </c>
      <c r="M174" s="183">
        <v>5.4975050000000003</v>
      </c>
      <c r="N174" s="183">
        <v>8.7035950000000017</v>
      </c>
      <c r="O174" s="183">
        <v>12.477972222222222</v>
      </c>
      <c r="P174" s="183">
        <v>10.086116666666667</v>
      </c>
      <c r="Q174" s="183">
        <v>11.51586</v>
      </c>
      <c r="R174" s="183">
        <v>12.820939999999998</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408</v>
      </c>
      <c r="B175" s="177"/>
      <c r="C175" s="177"/>
      <c r="D175" s="177"/>
      <c r="E175" s="177"/>
      <c r="F175" s="183">
        <v>-1.8328500000000001</v>
      </c>
      <c r="G175" s="183">
        <v>-2.1829499999999999</v>
      </c>
      <c r="H175" s="183">
        <v>-2.5438999999999998</v>
      </c>
      <c r="I175" s="183">
        <v>-3.3266</v>
      </c>
      <c r="J175" s="183">
        <v>-2.3132999999999999</v>
      </c>
      <c r="K175" s="183">
        <v>-3.2636500000000002</v>
      </c>
      <c r="L175" s="183">
        <v>0.58889999999999998</v>
      </c>
      <c r="M175" s="183">
        <v>5.5428999999999995</v>
      </c>
      <c r="N175" s="183">
        <v>8.2274999999999991</v>
      </c>
      <c r="O175" s="183">
        <v>12.8383</v>
      </c>
      <c r="P175" s="183">
        <v>10.344750000000001</v>
      </c>
      <c r="Q175" s="183">
        <v>11.77895</v>
      </c>
      <c r="R175" s="183">
        <v>13.133649999999999</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559</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560</v>
      </c>
      <c r="B178" s="177" t="s">
        <v>561</v>
      </c>
      <c r="C178" s="177">
        <v>108273</v>
      </c>
      <c r="D178" s="180">
        <v>44616</v>
      </c>
      <c r="E178" s="181">
        <v>295.37180000000001</v>
      </c>
      <c r="F178" s="181">
        <v>-3.4102999999999999</v>
      </c>
      <c r="G178" s="181">
        <v>-0.65900000000000003</v>
      </c>
      <c r="H178" s="181">
        <v>2.2341000000000002</v>
      </c>
      <c r="I178" s="181">
        <v>5.4627999999999997</v>
      </c>
      <c r="J178" s="181">
        <v>5.4057000000000004</v>
      </c>
      <c r="K178" s="181">
        <v>3.2469999999999999</v>
      </c>
      <c r="L178" s="181">
        <v>3.2890000000000001</v>
      </c>
      <c r="M178" s="181">
        <v>3.9914000000000001</v>
      </c>
      <c r="N178" s="181">
        <v>5.0907999999999998</v>
      </c>
      <c r="O178" s="181">
        <v>7.9671000000000003</v>
      </c>
      <c r="P178" s="181">
        <v>7.4855999999999998</v>
      </c>
      <c r="Q178" s="181">
        <v>8.1480999999999995</v>
      </c>
      <c r="R178" s="181">
        <v>6.3455000000000004</v>
      </c>
      <c r="S178" s="124"/>
      <c r="T178" s="127"/>
      <c r="U178" s="128"/>
      <c r="V178" s="128"/>
      <c r="W178" s="128"/>
      <c r="X178" s="128"/>
      <c r="Y178" s="128"/>
      <c r="Z178" s="128"/>
      <c r="AA178" s="128"/>
      <c r="AB178" s="128"/>
      <c r="AC178" s="128"/>
      <c r="AD178" s="128"/>
      <c r="AE178" s="128"/>
      <c r="AF178" s="128"/>
      <c r="AG178" s="128"/>
      <c r="AH178" s="128"/>
    </row>
    <row r="179" spans="1:34" x14ac:dyDescent="0.3">
      <c r="A179" s="177" t="s">
        <v>560</v>
      </c>
      <c r="B179" s="177" t="s">
        <v>562</v>
      </c>
      <c r="C179" s="177">
        <v>119550</v>
      </c>
      <c r="D179" s="180">
        <v>44616</v>
      </c>
      <c r="E179" s="181">
        <v>303.05470000000003</v>
      </c>
      <c r="F179" s="181">
        <v>-3.0830000000000002</v>
      </c>
      <c r="G179" s="181">
        <v>-0.32119999999999999</v>
      </c>
      <c r="H179" s="181">
        <v>2.5718000000000001</v>
      </c>
      <c r="I179" s="181">
        <v>5.8026</v>
      </c>
      <c r="J179" s="181">
        <v>5.7469000000000001</v>
      </c>
      <c r="K179" s="181">
        <v>3.5846</v>
      </c>
      <c r="L179" s="181">
        <v>3.6272000000000002</v>
      </c>
      <c r="M179" s="181">
        <v>4.3334000000000001</v>
      </c>
      <c r="N179" s="181">
        <v>5.4470000000000001</v>
      </c>
      <c r="O179" s="181">
        <v>8.3177000000000003</v>
      </c>
      <c r="P179" s="181">
        <v>7.8236999999999997</v>
      </c>
      <c r="Q179" s="181">
        <v>9.0210000000000008</v>
      </c>
      <c r="R179" s="181">
        <v>6.7042999999999999</v>
      </c>
      <c r="S179" s="124"/>
      <c r="T179" s="127"/>
      <c r="U179" s="128"/>
      <c r="V179" s="128"/>
      <c r="W179" s="128"/>
      <c r="X179" s="128"/>
      <c r="Y179" s="128"/>
      <c r="Z179" s="128"/>
      <c r="AA179" s="128"/>
      <c r="AB179" s="128"/>
      <c r="AC179" s="128"/>
      <c r="AD179" s="128"/>
      <c r="AE179" s="128"/>
      <c r="AF179" s="128"/>
      <c r="AG179" s="128"/>
      <c r="AH179" s="128"/>
    </row>
    <row r="180" spans="1:34" x14ac:dyDescent="0.3">
      <c r="A180" s="177" t="s">
        <v>560</v>
      </c>
      <c r="B180" s="177" t="s">
        <v>563</v>
      </c>
      <c r="C180" s="177">
        <v>120438</v>
      </c>
      <c r="D180" s="180">
        <v>44616</v>
      </c>
      <c r="E180" s="181">
        <v>2177.9830000000002</v>
      </c>
      <c r="F180" s="181">
        <v>1.9089</v>
      </c>
      <c r="G180" s="181">
        <v>2.2785000000000002</v>
      </c>
      <c r="H180" s="181">
        <v>3.4605999999999999</v>
      </c>
      <c r="I180" s="181">
        <v>5.0834000000000001</v>
      </c>
      <c r="J180" s="181">
        <v>4.1279000000000003</v>
      </c>
      <c r="K180" s="181">
        <v>3.7027000000000001</v>
      </c>
      <c r="L180" s="181">
        <v>3.2237</v>
      </c>
      <c r="M180" s="181">
        <v>3.8220999999999998</v>
      </c>
      <c r="N180" s="181">
        <v>4.4854000000000003</v>
      </c>
      <c r="O180" s="181">
        <v>7.7831999999999999</v>
      </c>
      <c r="P180" s="181">
        <v>7.7637999999999998</v>
      </c>
      <c r="Q180" s="181">
        <v>8.2653999999999996</v>
      </c>
      <c r="R180" s="181">
        <v>6.1275000000000004</v>
      </c>
      <c r="S180" s="124"/>
      <c r="T180" s="127"/>
      <c r="U180" s="128"/>
      <c r="V180" s="128"/>
      <c r="W180" s="128"/>
      <c r="X180" s="128"/>
      <c r="Y180" s="128"/>
      <c r="Z180" s="128"/>
      <c r="AA180" s="128"/>
      <c r="AB180" s="128"/>
      <c r="AC180" s="128"/>
      <c r="AD180" s="128"/>
      <c r="AE180" s="128"/>
      <c r="AF180" s="128"/>
      <c r="AG180" s="128"/>
      <c r="AH180" s="128"/>
    </row>
    <row r="181" spans="1:34" x14ac:dyDescent="0.3">
      <c r="A181" s="177" t="s">
        <v>560</v>
      </c>
      <c r="B181" s="177" t="s">
        <v>564</v>
      </c>
      <c r="C181" s="177">
        <v>117446</v>
      </c>
      <c r="D181" s="180">
        <v>44616</v>
      </c>
      <c r="E181" s="181">
        <v>2132.4308000000001</v>
      </c>
      <c r="F181" s="181">
        <v>1.6175999999999999</v>
      </c>
      <c r="G181" s="181">
        <v>1.9881</v>
      </c>
      <c r="H181" s="181">
        <v>3.1701999999999999</v>
      </c>
      <c r="I181" s="181">
        <v>4.7927999999999997</v>
      </c>
      <c r="J181" s="181">
        <v>3.8369</v>
      </c>
      <c r="K181" s="181">
        <v>3.4100999999999999</v>
      </c>
      <c r="L181" s="181">
        <v>2.9291</v>
      </c>
      <c r="M181" s="181">
        <v>3.5217999999999998</v>
      </c>
      <c r="N181" s="181">
        <v>4.1760000000000002</v>
      </c>
      <c r="O181" s="181">
        <v>7.4638</v>
      </c>
      <c r="P181" s="181">
        <v>7.4691000000000001</v>
      </c>
      <c r="Q181" s="181">
        <v>8.1018000000000008</v>
      </c>
      <c r="R181" s="181">
        <v>5.8075999999999999</v>
      </c>
      <c r="S181" s="124"/>
      <c r="T181" s="127"/>
      <c r="U181" s="128"/>
      <c r="V181" s="128"/>
      <c r="W181" s="128"/>
      <c r="X181" s="128"/>
      <c r="Y181" s="128"/>
      <c r="Z181" s="128"/>
      <c r="AA181" s="128"/>
      <c r="AB181" s="128"/>
      <c r="AC181" s="128"/>
      <c r="AD181" s="128"/>
      <c r="AE181" s="128"/>
      <c r="AF181" s="128"/>
      <c r="AG181" s="128"/>
      <c r="AH181" s="128"/>
    </row>
    <row r="182" spans="1:34" x14ac:dyDescent="0.3">
      <c r="A182" s="177" t="s">
        <v>560</v>
      </c>
      <c r="B182" s="177" t="s">
        <v>1796</v>
      </c>
      <c r="C182" s="177">
        <v>148628</v>
      </c>
      <c r="D182" s="180">
        <v>44616</v>
      </c>
      <c r="E182" s="181">
        <v>10.4763</v>
      </c>
      <c r="F182" s="181">
        <v>4.8783000000000003</v>
      </c>
      <c r="G182" s="181">
        <v>8.1349</v>
      </c>
      <c r="H182" s="181">
        <v>7.3268000000000004</v>
      </c>
      <c r="I182" s="181">
        <v>8.5640000000000001</v>
      </c>
      <c r="J182" s="181">
        <v>8.7979000000000003</v>
      </c>
      <c r="K182" s="181">
        <v>3.673</v>
      </c>
      <c r="L182" s="181">
        <v>3.6720000000000002</v>
      </c>
      <c r="M182" s="181">
        <v>4.3093000000000004</v>
      </c>
      <c r="N182" s="181">
        <v>5.3986000000000001</v>
      </c>
      <c r="O182" s="181"/>
      <c r="P182" s="181"/>
      <c r="Q182" s="181">
        <v>3.9908999999999999</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560</v>
      </c>
      <c r="B183" s="177" t="s">
        <v>1797</v>
      </c>
      <c r="C183" s="177">
        <v>148625</v>
      </c>
      <c r="D183" s="180">
        <v>44616</v>
      </c>
      <c r="E183" s="181">
        <v>10.424099999999999</v>
      </c>
      <c r="F183" s="181">
        <v>4.5525000000000002</v>
      </c>
      <c r="G183" s="181">
        <v>7.7081999999999997</v>
      </c>
      <c r="H183" s="181">
        <v>6.9120999999999997</v>
      </c>
      <c r="I183" s="181">
        <v>8.1539000000000001</v>
      </c>
      <c r="J183" s="181">
        <v>8.3838000000000008</v>
      </c>
      <c r="K183" s="181">
        <v>3.2616999999999998</v>
      </c>
      <c r="L183" s="181">
        <v>3.2513999999999998</v>
      </c>
      <c r="M183" s="181">
        <v>3.8837999999999999</v>
      </c>
      <c r="N183" s="181">
        <v>4.9630999999999998</v>
      </c>
      <c r="O183" s="181"/>
      <c r="P183" s="181"/>
      <c r="Q183" s="181">
        <v>3.5548999999999999</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560</v>
      </c>
      <c r="B184" s="177" t="s">
        <v>565</v>
      </c>
      <c r="C184" s="177">
        <v>124175</v>
      </c>
      <c r="D184" s="180">
        <v>44616</v>
      </c>
      <c r="E184" s="181">
        <v>19.905100000000001</v>
      </c>
      <c r="F184" s="181">
        <v>-6.6001000000000003</v>
      </c>
      <c r="G184" s="181">
        <v>-3.6052</v>
      </c>
      <c r="H184" s="181">
        <v>-0.39290000000000003</v>
      </c>
      <c r="I184" s="181">
        <v>3.121</v>
      </c>
      <c r="J184" s="181">
        <v>4.1075999999999997</v>
      </c>
      <c r="K184" s="181">
        <v>3.1297999999999999</v>
      </c>
      <c r="L184" s="181">
        <v>2.9174000000000002</v>
      </c>
      <c r="M184" s="181">
        <v>3.5516999999999999</v>
      </c>
      <c r="N184" s="181">
        <v>4.6848999999999998</v>
      </c>
      <c r="O184" s="181">
        <v>7.9570999999999996</v>
      </c>
      <c r="P184" s="181">
        <v>7.4212999999999996</v>
      </c>
      <c r="Q184" s="181">
        <v>8.4855</v>
      </c>
      <c r="R184" s="181">
        <v>6.3514999999999997</v>
      </c>
      <c r="S184" s="124"/>
      <c r="T184" s="127"/>
      <c r="U184" s="128"/>
      <c r="V184" s="128"/>
      <c r="W184" s="128"/>
      <c r="X184" s="128"/>
      <c r="Y184" s="128"/>
      <c r="Z184" s="128"/>
      <c r="AA184" s="128"/>
      <c r="AB184" s="128"/>
      <c r="AC184" s="128"/>
      <c r="AD184" s="128"/>
      <c r="AE184" s="128"/>
      <c r="AF184" s="128"/>
      <c r="AG184" s="128"/>
      <c r="AH184" s="128"/>
    </row>
    <row r="185" spans="1:34" x14ac:dyDescent="0.3">
      <c r="A185" s="177" t="s">
        <v>560</v>
      </c>
      <c r="B185" s="177" t="s">
        <v>566</v>
      </c>
      <c r="C185" s="177">
        <v>124172</v>
      </c>
      <c r="D185" s="180">
        <v>44616</v>
      </c>
      <c r="E185" s="181">
        <v>19.392700000000001</v>
      </c>
      <c r="F185" s="181">
        <v>-6.7744999999999997</v>
      </c>
      <c r="G185" s="181">
        <v>-3.8258000000000001</v>
      </c>
      <c r="H185" s="181">
        <v>-0.6452</v>
      </c>
      <c r="I185" s="181">
        <v>2.8666999999999998</v>
      </c>
      <c r="J185" s="181">
        <v>3.8496999999999999</v>
      </c>
      <c r="K185" s="181">
        <v>2.8683999999999998</v>
      </c>
      <c r="L185" s="181">
        <v>2.6547000000000001</v>
      </c>
      <c r="M185" s="181">
        <v>3.2961999999999998</v>
      </c>
      <c r="N185" s="181">
        <v>4.4207000000000001</v>
      </c>
      <c r="O185" s="181">
        <v>7.6557000000000004</v>
      </c>
      <c r="P185" s="181">
        <v>7.1245000000000003</v>
      </c>
      <c r="Q185" s="181">
        <v>8.1513000000000009</v>
      </c>
      <c r="R185" s="181">
        <v>6.0804</v>
      </c>
      <c r="S185" s="124"/>
      <c r="T185" s="127"/>
      <c r="U185" s="128"/>
      <c r="V185" s="128"/>
      <c r="W185" s="128"/>
      <c r="X185" s="128"/>
      <c r="Y185" s="128"/>
      <c r="Z185" s="128"/>
      <c r="AA185" s="128"/>
      <c r="AB185" s="128"/>
      <c r="AC185" s="128"/>
      <c r="AD185" s="128"/>
      <c r="AE185" s="128"/>
      <c r="AF185" s="128"/>
      <c r="AG185" s="128"/>
      <c r="AH185" s="128"/>
    </row>
    <row r="186" spans="1:34" x14ac:dyDescent="0.3">
      <c r="A186" s="177" t="s">
        <v>560</v>
      </c>
      <c r="B186" s="177" t="s">
        <v>567</v>
      </c>
      <c r="C186" s="177">
        <v>140286</v>
      </c>
      <c r="D186" s="180">
        <v>44616</v>
      </c>
      <c r="E186" s="181">
        <v>20.5</v>
      </c>
      <c r="F186" s="181">
        <v>-4.9847000000000001</v>
      </c>
      <c r="G186" s="181">
        <v>-7.0585000000000004</v>
      </c>
      <c r="H186" s="181">
        <v>7.0552000000000001</v>
      </c>
      <c r="I186" s="181">
        <v>18.159400000000002</v>
      </c>
      <c r="J186" s="181">
        <v>10.4533</v>
      </c>
      <c r="K186" s="181">
        <v>2.6711999999999998</v>
      </c>
      <c r="L186" s="181">
        <v>5.5229999999999997</v>
      </c>
      <c r="M186" s="181">
        <v>4.9748000000000001</v>
      </c>
      <c r="N186" s="181">
        <v>7.5759999999999996</v>
      </c>
      <c r="O186" s="181">
        <v>10.0299</v>
      </c>
      <c r="P186" s="181">
        <v>8.5822000000000003</v>
      </c>
      <c r="Q186" s="181">
        <v>8.8612000000000002</v>
      </c>
      <c r="R186" s="181">
        <v>7.3433000000000002</v>
      </c>
      <c r="S186" s="124"/>
      <c r="T186" s="127"/>
      <c r="U186" s="128"/>
      <c r="V186" s="128"/>
      <c r="W186" s="128"/>
      <c r="X186" s="128"/>
      <c r="Y186" s="128"/>
      <c r="Z186" s="128"/>
      <c r="AA186" s="128"/>
      <c r="AB186" s="128"/>
      <c r="AC186" s="128"/>
      <c r="AD186" s="128"/>
      <c r="AE186" s="128"/>
      <c r="AF186" s="128"/>
      <c r="AG186" s="128"/>
      <c r="AH186" s="128"/>
    </row>
    <row r="187" spans="1:34" x14ac:dyDescent="0.3">
      <c r="A187" s="177" t="s">
        <v>560</v>
      </c>
      <c r="B187" s="177" t="s">
        <v>568</v>
      </c>
      <c r="C187" s="177">
        <v>140283</v>
      </c>
      <c r="D187" s="180">
        <v>44616</v>
      </c>
      <c r="E187" s="181">
        <v>19.9956</v>
      </c>
      <c r="F187" s="181">
        <v>-5.2929000000000004</v>
      </c>
      <c r="G187" s="181">
        <v>-7.3579999999999997</v>
      </c>
      <c r="H187" s="181">
        <v>6.7366000000000001</v>
      </c>
      <c r="I187" s="181">
        <v>17.867100000000001</v>
      </c>
      <c r="J187" s="181">
        <v>10.15</v>
      </c>
      <c r="K187" s="181">
        <v>2.3632</v>
      </c>
      <c r="L187" s="181">
        <v>5.2076000000000002</v>
      </c>
      <c r="M187" s="181">
        <v>4.6557000000000004</v>
      </c>
      <c r="N187" s="181">
        <v>7.2438000000000002</v>
      </c>
      <c r="O187" s="181">
        <v>9.6791999999999998</v>
      </c>
      <c r="P187" s="181">
        <v>8.2639999999999993</v>
      </c>
      <c r="Q187" s="181">
        <v>8.5409000000000006</v>
      </c>
      <c r="R187" s="181">
        <v>6.9898999999999996</v>
      </c>
      <c r="S187" s="124"/>
      <c r="T187" s="127"/>
      <c r="U187" s="128"/>
      <c r="V187" s="128"/>
      <c r="W187" s="128"/>
      <c r="X187" s="128"/>
      <c r="Y187" s="128"/>
      <c r="Z187" s="128"/>
      <c r="AA187" s="128"/>
      <c r="AB187" s="128"/>
      <c r="AC187" s="128"/>
      <c r="AD187" s="128"/>
      <c r="AE187" s="128"/>
      <c r="AF187" s="128"/>
      <c r="AG187" s="128"/>
      <c r="AH187" s="128"/>
    </row>
    <row r="188" spans="1:34" x14ac:dyDescent="0.3">
      <c r="A188" s="177" t="s">
        <v>560</v>
      </c>
      <c r="B188" s="177" t="s">
        <v>569</v>
      </c>
      <c r="C188" s="177">
        <v>129006</v>
      </c>
      <c r="D188" s="180">
        <v>44616</v>
      </c>
      <c r="E188" s="181">
        <v>18.196200000000001</v>
      </c>
      <c r="F188" s="181">
        <v>-2.0057999999999998</v>
      </c>
      <c r="G188" s="181">
        <v>3.7454999999999998</v>
      </c>
      <c r="H188" s="181">
        <v>4.5316000000000001</v>
      </c>
      <c r="I188" s="181">
        <v>6.7371999999999996</v>
      </c>
      <c r="J188" s="181">
        <v>5.7088000000000001</v>
      </c>
      <c r="K188" s="181">
        <v>3.5150999999999999</v>
      </c>
      <c r="L188" s="181">
        <v>3.3479000000000001</v>
      </c>
      <c r="M188" s="181">
        <v>3.6183000000000001</v>
      </c>
      <c r="N188" s="181">
        <v>4.9050000000000002</v>
      </c>
      <c r="O188" s="181">
        <v>7.6856999999999998</v>
      </c>
      <c r="P188" s="181">
        <v>7.4207000000000001</v>
      </c>
      <c r="Q188" s="181">
        <v>7.9335000000000004</v>
      </c>
      <c r="R188" s="181">
        <v>5.2845000000000004</v>
      </c>
      <c r="S188" s="124"/>
      <c r="T188" s="127"/>
      <c r="U188" s="128"/>
      <c r="V188" s="128"/>
      <c r="W188" s="128"/>
      <c r="X188" s="128"/>
      <c r="Y188" s="128"/>
      <c r="Z188" s="128"/>
      <c r="AA188" s="128"/>
      <c r="AB188" s="128"/>
      <c r="AC188" s="128"/>
      <c r="AD188" s="128"/>
      <c r="AE188" s="128"/>
      <c r="AF188" s="128"/>
      <c r="AG188" s="128"/>
      <c r="AH188" s="128"/>
    </row>
    <row r="189" spans="1:34" x14ac:dyDescent="0.3">
      <c r="A189" s="177" t="s">
        <v>560</v>
      </c>
      <c r="B189" s="177" t="s">
        <v>570</v>
      </c>
      <c r="C189" s="177">
        <v>129008</v>
      </c>
      <c r="D189" s="180">
        <v>44616</v>
      </c>
      <c r="E189" s="181">
        <v>18.7973</v>
      </c>
      <c r="F189" s="181">
        <v>-1.7475000000000001</v>
      </c>
      <c r="G189" s="181">
        <v>4.0791000000000004</v>
      </c>
      <c r="H189" s="181">
        <v>4.8589000000000002</v>
      </c>
      <c r="I189" s="181">
        <v>7.0648999999999997</v>
      </c>
      <c r="J189" s="181">
        <v>6.0377999999999998</v>
      </c>
      <c r="K189" s="181">
        <v>3.8509000000000002</v>
      </c>
      <c r="L189" s="181">
        <v>3.6913999999999998</v>
      </c>
      <c r="M189" s="181">
        <v>3.9666999999999999</v>
      </c>
      <c r="N189" s="181">
        <v>5.2545000000000002</v>
      </c>
      <c r="O189" s="181">
        <v>8.0387000000000004</v>
      </c>
      <c r="P189" s="181">
        <v>7.7988999999999997</v>
      </c>
      <c r="Q189" s="181">
        <v>8.3818000000000001</v>
      </c>
      <c r="R189" s="181">
        <v>5.6294000000000004</v>
      </c>
      <c r="S189" s="124"/>
      <c r="T189" s="127"/>
      <c r="U189" s="128"/>
      <c r="V189" s="128"/>
      <c r="W189" s="128"/>
      <c r="X189" s="128"/>
      <c r="Y189" s="128"/>
      <c r="Z189" s="128"/>
      <c r="AA189" s="128"/>
      <c r="AB189" s="128"/>
      <c r="AC189" s="128"/>
      <c r="AD189" s="128"/>
      <c r="AE189" s="128"/>
      <c r="AF189" s="128"/>
      <c r="AG189" s="128"/>
      <c r="AH189" s="128"/>
    </row>
    <row r="190" spans="1:34" x14ac:dyDescent="0.3">
      <c r="A190" s="177" t="s">
        <v>560</v>
      </c>
      <c r="B190" s="177" t="s">
        <v>571</v>
      </c>
      <c r="C190" s="177">
        <v>128629</v>
      </c>
      <c r="D190" s="180">
        <v>44616</v>
      </c>
      <c r="E190" s="181">
        <v>19.086099999999998</v>
      </c>
      <c r="F190" s="181">
        <v>-2.2947000000000002</v>
      </c>
      <c r="G190" s="181">
        <v>1.4662999999999999</v>
      </c>
      <c r="H190" s="181">
        <v>3.8549000000000002</v>
      </c>
      <c r="I190" s="181">
        <v>8.4141999999999992</v>
      </c>
      <c r="J190" s="181">
        <v>5.8212999999999999</v>
      </c>
      <c r="K190" s="181">
        <v>3.0013000000000001</v>
      </c>
      <c r="L190" s="181">
        <v>3.8125</v>
      </c>
      <c r="M190" s="181">
        <v>4.3078000000000003</v>
      </c>
      <c r="N190" s="181">
        <v>5.2607999999999997</v>
      </c>
      <c r="O190" s="181">
        <v>8.3412000000000006</v>
      </c>
      <c r="P190" s="181">
        <v>7.7618</v>
      </c>
      <c r="Q190" s="181">
        <v>8.4999000000000002</v>
      </c>
      <c r="R190" s="181">
        <v>6.6455000000000002</v>
      </c>
      <c r="S190" s="124"/>
      <c r="T190" s="127"/>
      <c r="U190" s="128"/>
      <c r="V190" s="128"/>
      <c r="W190" s="128"/>
      <c r="X190" s="128"/>
      <c r="Y190" s="128"/>
      <c r="Z190" s="128"/>
      <c r="AA190" s="128"/>
      <c r="AB190" s="128"/>
      <c r="AC190" s="128"/>
      <c r="AD190" s="128"/>
      <c r="AE190" s="128"/>
      <c r="AF190" s="128"/>
      <c r="AG190" s="128"/>
      <c r="AH190" s="128"/>
    </row>
    <row r="191" spans="1:34" x14ac:dyDescent="0.3">
      <c r="A191" s="177" t="s">
        <v>560</v>
      </c>
      <c r="B191" s="177" t="s">
        <v>572</v>
      </c>
      <c r="C191" s="177">
        <v>128628</v>
      </c>
      <c r="D191" s="180">
        <v>44616</v>
      </c>
      <c r="E191" s="181">
        <v>18.5792</v>
      </c>
      <c r="F191" s="181">
        <v>-2.7502</v>
      </c>
      <c r="G191" s="181">
        <v>1.0479000000000001</v>
      </c>
      <c r="H191" s="181">
        <v>3.3980999999999999</v>
      </c>
      <c r="I191" s="181">
        <v>7.9808000000000003</v>
      </c>
      <c r="J191" s="181">
        <v>5.3859000000000004</v>
      </c>
      <c r="K191" s="181">
        <v>2.5531999999999999</v>
      </c>
      <c r="L191" s="181">
        <v>3.3538999999999999</v>
      </c>
      <c r="M191" s="181">
        <v>3.8426</v>
      </c>
      <c r="N191" s="181">
        <v>4.7866999999999997</v>
      </c>
      <c r="O191" s="181">
        <v>7.8517000000000001</v>
      </c>
      <c r="P191" s="181">
        <v>7.2759</v>
      </c>
      <c r="Q191" s="181">
        <v>8.1318999999999999</v>
      </c>
      <c r="R191" s="181">
        <v>6.1619999999999999</v>
      </c>
      <c r="S191" s="124"/>
      <c r="T191" s="127"/>
      <c r="U191" s="128"/>
      <c r="V191" s="128"/>
      <c r="W191" s="128"/>
      <c r="X191" s="128"/>
      <c r="Y191" s="128"/>
      <c r="Z191" s="128"/>
      <c r="AA191" s="128"/>
      <c r="AB191" s="128"/>
      <c r="AC191" s="128"/>
      <c r="AD191" s="128"/>
      <c r="AE191" s="128"/>
      <c r="AF191" s="128"/>
      <c r="AG191" s="128"/>
      <c r="AH191" s="128"/>
    </row>
    <row r="192" spans="1:34" x14ac:dyDescent="0.3">
      <c r="A192" s="177" t="s">
        <v>560</v>
      </c>
      <c r="B192" s="177" t="s">
        <v>573</v>
      </c>
      <c r="C192" s="177">
        <v>112342</v>
      </c>
      <c r="D192" s="180">
        <v>44616</v>
      </c>
      <c r="E192" s="181">
        <v>26.0273</v>
      </c>
      <c r="F192" s="181">
        <v>-10.234500000000001</v>
      </c>
      <c r="G192" s="181">
        <v>-1.9162999999999999</v>
      </c>
      <c r="H192" s="181">
        <v>1.5430999999999999</v>
      </c>
      <c r="I192" s="181">
        <v>5.0884999999999998</v>
      </c>
      <c r="J192" s="181">
        <v>4.8056999999999999</v>
      </c>
      <c r="K192" s="181">
        <v>0.87839999999999996</v>
      </c>
      <c r="L192" s="181">
        <v>3.5697999999999999</v>
      </c>
      <c r="M192" s="181">
        <v>3.9729000000000001</v>
      </c>
      <c r="N192" s="181">
        <v>4.5437000000000003</v>
      </c>
      <c r="O192" s="181">
        <v>7.5749000000000004</v>
      </c>
      <c r="P192" s="181">
        <v>6.9897</v>
      </c>
      <c r="Q192" s="181">
        <v>8.1867999999999999</v>
      </c>
      <c r="R192" s="181">
        <v>5.7923999999999998</v>
      </c>
      <c r="S192" s="124"/>
      <c r="T192" s="127"/>
      <c r="U192" s="128"/>
      <c r="V192" s="128"/>
      <c r="W192" s="128"/>
      <c r="X192" s="128"/>
      <c r="Y192" s="128"/>
      <c r="Z192" s="128"/>
      <c r="AA192" s="128"/>
      <c r="AB192" s="128"/>
      <c r="AC192" s="128"/>
      <c r="AD192" s="128"/>
      <c r="AE192" s="128"/>
      <c r="AF192" s="128"/>
      <c r="AG192" s="128"/>
      <c r="AH192" s="128"/>
    </row>
    <row r="193" spans="1:34" x14ac:dyDescent="0.3">
      <c r="A193" s="177" t="s">
        <v>560</v>
      </c>
      <c r="B193" s="177" t="s">
        <v>574</v>
      </c>
      <c r="C193" s="177">
        <v>120256</v>
      </c>
      <c r="D193" s="180">
        <v>44616</v>
      </c>
      <c r="E193" s="181">
        <v>26.797899999999998</v>
      </c>
      <c r="F193" s="181">
        <v>-9.8041</v>
      </c>
      <c r="G193" s="181">
        <v>-1.4527000000000001</v>
      </c>
      <c r="H193" s="181">
        <v>1.9855</v>
      </c>
      <c r="I193" s="181">
        <v>5.5377999999999998</v>
      </c>
      <c r="J193" s="181">
        <v>5.2606999999999999</v>
      </c>
      <c r="K193" s="181">
        <v>1.331</v>
      </c>
      <c r="L193" s="181">
        <v>4.0293999999999999</v>
      </c>
      <c r="M193" s="181">
        <v>4.4385000000000003</v>
      </c>
      <c r="N193" s="181">
        <v>5.0164999999999997</v>
      </c>
      <c r="O193" s="181">
        <v>8.0624000000000002</v>
      </c>
      <c r="P193" s="181">
        <v>7.4261999999999997</v>
      </c>
      <c r="Q193" s="181">
        <v>8.5241000000000007</v>
      </c>
      <c r="R193" s="181">
        <v>6.2718999999999996</v>
      </c>
      <c r="S193" s="124"/>
      <c r="T193" s="127"/>
      <c r="U193" s="128"/>
      <c r="V193" s="128"/>
      <c r="W193" s="128"/>
      <c r="X193" s="128"/>
      <c r="Y193" s="128"/>
      <c r="Z193" s="128"/>
      <c r="AA193" s="128"/>
      <c r="AB193" s="128"/>
      <c r="AC193" s="128"/>
      <c r="AD193" s="128"/>
      <c r="AE193" s="128"/>
      <c r="AF193" s="128"/>
      <c r="AG193" s="128"/>
      <c r="AH193" s="128"/>
    </row>
    <row r="194" spans="1:34" x14ac:dyDescent="0.3">
      <c r="A194" s="177" t="s">
        <v>560</v>
      </c>
      <c r="B194" s="177" t="s">
        <v>575</v>
      </c>
      <c r="C194" s="177">
        <v>121279</v>
      </c>
      <c r="D194" s="180">
        <v>44616</v>
      </c>
      <c r="E194" s="181">
        <v>20.323</v>
      </c>
      <c r="F194" s="181">
        <v>2.5146000000000002</v>
      </c>
      <c r="G194" s="181">
        <v>2.6347</v>
      </c>
      <c r="H194" s="181">
        <v>3.5173999999999999</v>
      </c>
      <c r="I194" s="181">
        <v>5.6567999999999996</v>
      </c>
      <c r="J194" s="181">
        <v>4.7057000000000002</v>
      </c>
      <c r="K194" s="181">
        <v>3.8058000000000001</v>
      </c>
      <c r="L194" s="181">
        <v>3.1724000000000001</v>
      </c>
      <c r="M194" s="181">
        <v>3.9085000000000001</v>
      </c>
      <c r="N194" s="181">
        <v>4.8804999999999996</v>
      </c>
      <c r="O194" s="181">
        <v>8.5625999999999998</v>
      </c>
      <c r="P194" s="181">
        <v>7.8731999999999998</v>
      </c>
      <c r="Q194" s="181">
        <v>8.2218</v>
      </c>
      <c r="R194" s="181">
        <v>6.6260000000000003</v>
      </c>
      <c r="S194" s="124"/>
      <c r="T194" s="127"/>
      <c r="U194" s="128"/>
      <c r="V194" s="128"/>
      <c r="W194" s="128"/>
      <c r="X194" s="128"/>
      <c r="Y194" s="128"/>
      <c r="Z194" s="128"/>
      <c r="AA194" s="128"/>
      <c r="AB194" s="128"/>
      <c r="AC194" s="128"/>
      <c r="AD194" s="128"/>
      <c r="AE194" s="128"/>
      <c r="AF194" s="128"/>
      <c r="AG194" s="128"/>
      <c r="AH194" s="128"/>
    </row>
    <row r="195" spans="1:34" x14ac:dyDescent="0.3">
      <c r="A195" s="177" t="s">
        <v>560</v>
      </c>
      <c r="B195" s="177" t="s">
        <v>576</v>
      </c>
      <c r="C195" s="177">
        <v>121280</v>
      </c>
      <c r="D195" s="180">
        <v>44616</v>
      </c>
      <c r="E195" s="181">
        <v>19.947600000000001</v>
      </c>
      <c r="F195" s="181">
        <v>2.1959</v>
      </c>
      <c r="G195" s="181">
        <v>2.3182</v>
      </c>
      <c r="H195" s="181">
        <v>3.2172000000000001</v>
      </c>
      <c r="I195" s="181">
        <v>5.3434999999999997</v>
      </c>
      <c r="J195" s="181">
        <v>4.3960999999999997</v>
      </c>
      <c r="K195" s="181">
        <v>3.4912000000000001</v>
      </c>
      <c r="L195" s="181">
        <v>2.8527999999999998</v>
      </c>
      <c r="M195" s="181">
        <v>3.5817000000000001</v>
      </c>
      <c r="N195" s="181">
        <v>4.5476999999999999</v>
      </c>
      <c r="O195" s="181">
        <v>8.2036999999999995</v>
      </c>
      <c r="P195" s="181">
        <v>7.5650000000000004</v>
      </c>
      <c r="Q195" s="181">
        <v>7.9973000000000001</v>
      </c>
      <c r="R195" s="181">
        <v>6.2744</v>
      </c>
      <c r="S195" s="124"/>
      <c r="T195" s="127"/>
      <c r="U195" s="128"/>
      <c r="V195" s="128"/>
      <c r="W195" s="128"/>
      <c r="X195" s="128"/>
      <c r="Y195" s="128"/>
      <c r="Z195" s="128"/>
      <c r="AA195" s="128"/>
      <c r="AB195" s="128"/>
      <c r="AC195" s="128"/>
      <c r="AD195" s="128"/>
      <c r="AE195" s="128"/>
      <c r="AF195" s="128"/>
      <c r="AG195" s="128"/>
      <c r="AH195" s="128"/>
    </row>
    <row r="196" spans="1:34" x14ac:dyDescent="0.3">
      <c r="A196" s="177" t="s">
        <v>560</v>
      </c>
      <c r="B196" s="177" t="s">
        <v>577</v>
      </c>
      <c r="C196" s="177">
        <v>147217</v>
      </c>
      <c r="D196" s="180"/>
      <c r="E196" s="181"/>
      <c r="F196" s="181"/>
      <c r="G196" s="181"/>
      <c r="H196" s="181"/>
      <c r="I196" s="181"/>
      <c r="J196" s="181"/>
      <c r="K196" s="181"/>
      <c r="L196" s="181"/>
      <c r="M196" s="181"/>
      <c r="N196" s="181"/>
      <c r="O196" s="181"/>
      <c r="P196" s="181"/>
      <c r="Q196" s="181"/>
      <c r="R196" s="181"/>
      <c r="S196" s="124" t="s">
        <v>1951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560</v>
      </c>
      <c r="B197" s="177" t="s">
        <v>578</v>
      </c>
      <c r="C197" s="177">
        <v>147223</v>
      </c>
      <c r="D197" s="180"/>
      <c r="E197" s="181"/>
      <c r="F197" s="181"/>
      <c r="G197" s="181"/>
      <c r="H197" s="181"/>
      <c r="I197" s="181"/>
      <c r="J197" s="181"/>
      <c r="K197" s="181"/>
      <c r="L197" s="181"/>
      <c r="M197" s="181"/>
      <c r="N197" s="181"/>
      <c r="O197" s="181"/>
      <c r="P197" s="181"/>
      <c r="Q197" s="181"/>
      <c r="R197" s="181"/>
      <c r="S197" s="124" t="s">
        <v>1951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560</v>
      </c>
      <c r="B198" s="177" t="s">
        <v>579</v>
      </c>
      <c r="C198" s="177">
        <v>118232</v>
      </c>
      <c r="D198" s="180">
        <v>44616</v>
      </c>
      <c r="E198" s="181">
        <v>1868.9775</v>
      </c>
      <c r="F198" s="181">
        <v>-0.76749999999999996</v>
      </c>
      <c r="G198" s="181">
        <v>-11.3451</v>
      </c>
      <c r="H198" s="181">
        <v>0.77929999999999999</v>
      </c>
      <c r="I198" s="181">
        <v>12.8727</v>
      </c>
      <c r="J198" s="181">
        <v>7.1989999999999998</v>
      </c>
      <c r="K198" s="181">
        <v>0.58989999999999998</v>
      </c>
      <c r="L198" s="181">
        <v>3.5348999999999999</v>
      </c>
      <c r="M198" s="181">
        <v>3.0554000000000001</v>
      </c>
      <c r="N198" s="181">
        <v>5.7135999999999996</v>
      </c>
      <c r="O198" s="181">
        <v>7.0007999999999999</v>
      </c>
      <c r="P198" s="181">
        <v>6.7693000000000003</v>
      </c>
      <c r="Q198" s="181">
        <v>7.0646000000000004</v>
      </c>
      <c r="R198" s="181">
        <v>5.4168000000000003</v>
      </c>
      <c r="S198" s="124"/>
      <c r="T198" s="127"/>
      <c r="U198" s="128"/>
      <c r="V198" s="128"/>
      <c r="W198" s="128"/>
      <c r="X198" s="128"/>
      <c r="Y198" s="128"/>
      <c r="Z198" s="128"/>
      <c r="AA198" s="128"/>
      <c r="AB198" s="128"/>
      <c r="AC198" s="128"/>
      <c r="AD198" s="128"/>
      <c r="AE198" s="128"/>
      <c r="AF198" s="128"/>
      <c r="AG198" s="128"/>
      <c r="AH198" s="128"/>
    </row>
    <row r="199" spans="1:34" x14ac:dyDescent="0.3">
      <c r="A199" s="177" t="s">
        <v>560</v>
      </c>
      <c r="B199" s="177" t="s">
        <v>580</v>
      </c>
      <c r="C199" s="177">
        <v>120444</v>
      </c>
      <c r="D199" s="180">
        <v>44616</v>
      </c>
      <c r="E199" s="181">
        <v>1976.8508999999999</v>
      </c>
      <c r="F199" s="181">
        <v>-0.34710000000000002</v>
      </c>
      <c r="G199" s="181">
        <v>-10.925000000000001</v>
      </c>
      <c r="H199" s="181">
        <v>1.2003999999999999</v>
      </c>
      <c r="I199" s="181">
        <v>13.295500000000001</v>
      </c>
      <c r="J199" s="181">
        <v>7.6215000000000002</v>
      </c>
      <c r="K199" s="181">
        <v>1.0106999999999999</v>
      </c>
      <c r="L199" s="181">
        <v>3.9628000000000001</v>
      </c>
      <c r="M199" s="181">
        <v>3.4845999999999999</v>
      </c>
      <c r="N199" s="181">
        <v>6.1577000000000002</v>
      </c>
      <c r="O199" s="181">
        <v>7.4640000000000004</v>
      </c>
      <c r="P199" s="181">
        <v>7.2178000000000004</v>
      </c>
      <c r="Q199" s="181">
        <v>7.6859000000000002</v>
      </c>
      <c r="R199" s="181">
        <v>5.8849999999999998</v>
      </c>
      <c r="S199" s="124"/>
      <c r="T199" s="127"/>
      <c r="U199" s="128"/>
      <c r="V199" s="128"/>
      <c r="W199" s="128"/>
      <c r="X199" s="128"/>
      <c r="Y199" s="128"/>
      <c r="Z199" s="128"/>
      <c r="AA199" s="128"/>
      <c r="AB199" s="128"/>
      <c r="AC199" s="128"/>
      <c r="AD199" s="128"/>
      <c r="AE199" s="128"/>
      <c r="AF199" s="128"/>
      <c r="AG199" s="128"/>
      <c r="AH199" s="128"/>
    </row>
    <row r="200" spans="1:34" x14ac:dyDescent="0.3">
      <c r="A200" s="177" t="s">
        <v>560</v>
      </c>
      <c r="B200" s="177" t="s">
        <v>1798</v>
      </c>
      <c r="C200" s="177">
        <v>148534</v>
      </c>
      <c r="D200" s="180">
        <v>44616</v>
      </c>
      <c r="E200" s="181">
        <v>10.620699999999999</v>
      </c>
      <c r="F200" s="181">
        <v>4.1245000000000003</v>
      </c>
      <c r="G200" s="181">
        <v>1.6040000000000001</v>
      </c>
      <c r="H200" s="181">
        <v>2.2593999999999999</v>
      </c>
      <c r="I200" s="181">
        <v>5.9541000000000004</v>
      </c>
      <c r="J200" s="181">
        <v>5.1889000000000003</v>
      </c>
      <c r="K200" s="181">
        <v>3.7368000000000001</v>
      </c>
      <c r="L200" s="181">
        <v>3.6638000000000002</v>
      </c>
      <c r="M200" s="181">
        <v>4.3350999999999997</v>
      </c>
      <c r="N200" s="181">
        <v>5.4802</v>
      </c>
      <c r="O200" s="181"/>
      <c r="P200" s="181"/>
      <c r="Q200" s="181">
        <v>4.5879000000000003</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560</v>
      </c>
      <c r="B201" s="177" t="s">
        <v>1799</v>
      </c>
      <c r="C201" s="177">
        <v>148535</v>
      </c>
      <c r="D201" s="180">
        <v>44616</v>
      </c>
      <c r="E201" s="181">
        <v>10.542400000000001</v>
      </c>
      <c r="F201" s="181">
        <v>3.1162999999999998</v>
      </c>
      <c r="G201" s="181">
        <v>0.92330000000000001</v>
      </c>
      <c r="H201" s="181">
        <v>1.6821999999999999</v>
      </c>
      <c r="I201" s="181">
        <v>5.3775000000000004</v>
      </c>
      <c r="J201" s="181">
        <v>4.6307</v>
      </c>
      <c r="K201" s="181">
        <v>3.1789000000000001</v>
      </c>
      <c r="L201" s="181">
        <v>3.1015999999999999</v>
      </c>
      <c r="M201" s="181">
        <v>3.7686000000000002</v>
      </c>
      <c r="N201" s="181">
        <v>4.9016000000000002</v>
      </c>
      <c r="O201" s="181"/>
      <c r="P201" s="181"/>
      <c r="Q201" s="181">
        <v>4.0129999999999999</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560</v>
      </c>
      <c r="B202" s="177" t="s">
        <v>581</v>
      </c>
      <c r="C202" s="177">
        <v>123690</v>
      </c>
      <c r="D202" s="180">
        <v>44616</v>
      </c>
      <c r="E202" s="181">
        <v>52.608199999999997</v>
      </c>
      <c r="F202" s="181">
        <v>-5.1334999999999997</v>
      </c>
      <c r="G202" s="181">
        <v>-2.4278</v>
      </c>
      <c r="H202" s="181">
        <v>0.60470000000000002</v>
      </c>
      <c r="I202" s="181">
        <v>3.5432000000000001</v>
      </c>
      <c r="J202" s="181">
        <v>4.9512</v>
      </c>
      <c r="K202" s="181">
        <v>2.6326999999999998</v>
      </c>
      <c r="L202" s="181">
        <v>3.8967000000000001</v>
      </c>
      <c r="M202" s="181">
        <v>4.4367999999999999</v>
      </c>
      <c r="N202" s="181">
        <v>5.1360999999999999</v>
      </c>
      <c r="O202" s="181">
        <v>8.0970999999999993</v>
      </c>
      <c r="P202" s="181">
        <v>7.5510999999999999</v>
      </c>
      <c r="Q202" s="181">
        <v>7.4278000000000004</v>
      </c>
      <c r="R202" s="181">
        <v>6.2050000000000001</v>
      </c>
      <c r="S202" s="124"/>
      <c r="T202" s="127"/>
      <c r="U202" s="128"/>
      <c r="V202" s="128"/>
      <c r="W202" s="128"/>
      <c r="X202" s="128"/>
      <c r="Y202" s="128"/>
      <c r="Z202" s="128"/>
      <c r="AA202" s="128"/>
      <c r="AB202" s="128"/>
      <c r="AC202" s="128"/>
      <c r="AD202" s="128"/>
      <c r="AE202" s="128"/>
      <c r="AF202" s="128"/>
      <c r="AG202" s="128"/>
      <c r="AH202" s="128"/>
    </row>
    <row r="203" spans="1:34" x14ac:dyDescent="0.3">
      <c r="A203" s="177" t="s">
        <v>560</v>
      </c>
      <c r="B203" s="177" t="s">
        <v>582</v>
      </c>
      <c r="C203" s="177">
        <v>123693</v>
      </c>
      <c r="D203" s="180">
        <v>44616</v>
      </c>
      <c r="E203" s="181">
        <v>54.067999999999998</v>
      </c>
      <c r="F203" s="181">
        <v>-4.7248999999999999</v>
      </c>
      <c r="G203" s="181">
        <v>-2.0249000000000001</v>
      </c>
      <c r="H203" s="181">
        <v>1.0127999999999999</v>
      </c>
      <c r="I203" s="181">
        <v>3.9502999999999999</v>
      </c>
      <c r="J203" s="181">
        <v>5.3552</v>
      </c>
      <c r="K203" s="181">
        <v>3.0367000000000002</v>
      </c>
      <c r="L203" s="181">
        <v>4.3059000000000003</v>
      </c>
      <c r="M203" s="181">
        <v>4.8520000000000003</v>
      </c>
      <c r="N203" s="181">
        <v>5.5621999999999998</v>
      </c>
      <c r="O203" s="181">
        <v>8.4923000000000002</v>
      </c>
      <c r="P203" s="181">
        <v>7.9412000000000003</v>
      </c>
      <c r="Q203" s="181">
        <v>8.6366999999999994</v>
      </c>
      <c r="R203" s="181">
        <v>6.6287000000000003</v>
      </c>
      <c r="S203" s="124"/>
      <c r="T203" s="127"/>
      <c r="U203" s="128"/>
      <c r="V203" s="128"/>
      <c r="W203" s="128"/>
      <c r="X203" s="128"/>
      <c r="Y203" s="128"/>
      <c r="Z203" s="128"/>
      <c r="AA203" s="128"/>
      <c r="AB203" s="128"/>
      <c r="AC203" s="128"/>
      <c r="AD203" s="128"/>
      <c r="AE203" s="128"/>
      <c r="AF203" s="128"/>
      <c r="AG203" s="128"/>
      <c r="AH203" s="128"/>
    </row>
    <row r="204" spans="1:34" x14ac:dyDescent="0.3">
      <c r="A204" s="177" t="s">
        <v>560</v>
      </c>
      <c r="B204" s="177" t="s">
        <v>583</v>
      </c>
      <c r="C204" s="177">
        <v>119795</v>
      </c>
      <c r="D204" s="180">
        <v>44616</v>
      </c>
      <c r="E204" s="181">
        <v>20.950900000000001</v>
      </c>
      <c r="F204" s="181">
        <v>-16.195</v>
      </c>
      <c r="G204" s="181">
        <v>-8.9946000000000002</v>
      </c>
      <c r="H204" s="181">
        <v>1.2696000000000001</v>
      </c>
      <c r="I204" s="181">
        <v>6.0994000000000002</v>
      </c>
      <c r="J204" s="181">
        <v>6.0442</v>
      </c>
      <c r="K204" s="181">
        <v>4.0846</v>
      </c>
      <c r="L204" s="181">
        <v>3.1433</v>
      </c>
      <c r="M204" s="181">
        <v>3.8997000000000002</v>
      </c>
      <c r="N204" s="181">
        <v>4.9907000000000004</v>
      </c>
      <c r="O204" s="181">
        <v>7.9363000000000001</v>
      </c>
      <c r="P204" s="181">
        <v>7.4549000000000003</v>
      </c>
      <c r="Q204" s="181">
        <v>8.1207999999999991</v>
      </c>
      <c r="R204" s="181">
        <v>6.3060999999999998</v>
      </c>
      <c r="S204" s="124"/>
      <c r="T204" s="127"/>
      <c r="U204" s="128"/>
      <c r="V204" s="128"/>
      <c r="W204" s="128"/>
      <c r="X204" s="128"/>
      <c r="Y204" s="128"/>
      <c r="Z204" s="128"/>
      <c r="AA204" s="128"/>
      <c r="AB204" s="128"/>
      <c r="AC204" s="128"/>
      <c r="AD204" s="128"/>
      <c r="AE204" s="128"/>
      <c r="AF204" s="128"/>
      <c r="AG204" s="128"/>
      <c r="AH204" s="128"/>
    </row>
    <row r="205" spans="1:34" x14ac:dyDescent="0.3">
      <c r="A205" s="177" t="s">
        <v>560</v>
      </c>
      <c r="B205" s="177" t="s">
        <v>584</v>
      </c>
      <c r="C205" s="177">
        <v>118078</v>
      </c>
      <c r="D205" s="180">
        <v>44616</v>
      </c>
      <c r="E205" s="181">
        <v>20.144500000000001</v>
      </c>
      <c r="F205" s="181">
        <v>-16.480899999999998</v>
      </c>
      <c r="G205" s="181">
        <v>-9.3543000000000003</v>
      </c>
      <c r="H205" s="181">
        <v>0.90610000000000002</v>
      </c>
      <c r="I205" s="181">
        <v>5.72</v>
      </c>
      <c r="J205" s="181">
        <v>5.6673999999999998</v>
      </c>
      <c r="K205" s="181">
        <v>3.7014</v>
      </c>
      <c r="L205" s="181">
        <v>2.7576000000000001</v>
      </c>
      <c r="M205" s="181">
        <v>3.5089999999999999</v>
      </c>
      <c r="N205" s="181">
        <v>4.5902000000000003</v>
      </c>
      <c r="O205" s="181">
        <v>7.5141</v>
      </c>
      <c r="P205" s="181">
        <v>7.0118</v>
      </c>
      <c r="Q205" s="181">
        <v>4.9691999999999998</v>
      </c>
      <c r="R205" s="181">
        <v>5.8914</v>
      </c>
      <c r="S205" s="124"/>
      <c r="T205" s="127"/>
      <c r="U205" s="128"/>
      <c r="V205" s="128"/>
      <c r="W205" s="128"/>
      <c r="X205" s="128"/>
      <c r="Y205" s="128"/>
      <c r="Z205" s="128"/>
      <c r="AA205" s="128"/>
      <c r="AB205" s="128"/>
      <c r="AC205" s="128"/>
      <c r="AD205" s="128"/>
      <c r="AE205" s="128"/>
      <c r="AF205" s="128"/>
      <c r="AG205" s="128"/>
      <c r="AH205" s="128"/>
    </row>
    <row r="206" spans="1:34" x14ac:dyDescent="0.3">
      <c r="A206" s="177" t="s">
        <v>560</v>
      </c>
      <c r="B206" s="177" t="s">
        <v>585</v>
      </c>
      <c r="C206" s="177">
        <v>105823</v>
      </c>
      <c r="D206" s="180">
        <v>44616</v>
      </c>
      <c r="E206" s="181">
        <v>28.236599999999999</v>
      </c>
      <c r="F206" s="181">
        <v>-1.2926</v>
      </c>
      <c r="G206" s="181">
        <v>-1.3787</v>
      </c>
      <c r="H206" s="181">
        <v>1.2745</v>
      </c>
      <c r="I206" s="181">
        <v>3.6892999999999998</v>
      </c>
      <c r="J206" s="181">
        <v>3.5508999999999999</v>
      </c>
      <c r="K206" s="181">
        <v>2.6863000000000001</v>
      </c>
      <c r="L206" s="181">
        <v>2.4415</v>
      </c>
      <c r="M206" s="181">
        <v>2.8408000000000002</v>
      </c>
      <c r="N206" s="181">
        <v>3.6053000000000002</v>
      </c>
      <c r="O206" s="181">
        <v>6.6191000000000004</v>
      </c>
      <c r="P206" s="181">
        <v>6.7091000000000003</v>
      </c>
      <c r="Q206" s="181">
        <v>7.2907000000000002</v>
      </c>
      <c r="R206" s="181">
        <v>4.7850999999999999</v>
      </c>
      <c r="S206" s="124"/>
      <c r="T206" s="127"/>
      <c r="U206" s="128"/>
      <c r="V206" s="128"/>
      <c r="W206" s="128"/>
      <c r="X206" s="128"/>
      <c r="Y206" s="128"/>
      <c r="Z206" s="128"/>
      <c r="AA206" s="128"/>
      <c r="AB206" s="128"/>
      <c r="AC206" s="128"/>
      <c r="AD206" s="128"/>
      <c r="AE206" s="128"/>
      <c r="AF206" s="128"/>
      <c r="AG206" s="128"/>
      <c r="AH206" s="128"/>
    </row>
    <row r="207" spans="1:34" x14ac:dyDescent="0.3">
      <c r="A207" s="177" t="s">
        <v>560</v>
      </c>
      <c r="B207" s="177" t="s">
        <v>586</v>
      </c>
      <c r="C207" s="177">
        <v>120338</v>
      </c>
      <c r="D207" s="180">
        <v>44616</v>
      </c>
      <c r="E207" s="181">
        <v>29.9267</v>
      </c>
      <c r="F207" s="181">
        <v>-0.73180000000000001</v>
      </c>
      <c r="G207" s="181">
        <v>-0.77239999999999998</v>
      </c>
      <c r="H207" s="181">
        <v>1.8301000000000001</v>
      </c>
      <c r="I207" s="181">
        <v>4.2495000000000003</v>
      </c>
      <c r="J207" s="181">
        <v>4.1059999999999999</v>
      </c>
      <c r="K207" s="181">
        <v>3.2410999999999999</v>
      </c>
      <c r="L207" s="181">
        <v>2.9990000000000001</v>
      </c>
      <c r="M207" s="181">
        <v>3.4041000000000001</v>
      </c>
      <c r="N207" s="181">
        <v>4.1768999999999998</v>
      </c>
      <c r="O207" s="181">
        <v>7.2004999999999999</v>
      </c>
      <c r="P207" s="181">
        <v>7.3235999999999999</v>
      </c>
      <c r="Q207" s="181">
        <v>7.7084999999999999</v>
      </c>
      <c r="R207" s="181">
        <v>5.3593000000000002</v>
      </c>
      <c r="S207" s="124"/>
      <c r="T207" s="127"/>
      <c r="U207" s="128"/>
      <c r="V207" s="128"/>
      <c r="W207" s="128"/>
      <c r="X207" s="128"/>
      <c r="Y207" s="128"/>
      <c r="Z207" s="128"/>
      <c r="AA207" s="128"/>
      <c r="AB207" s="128"/>
      <c r="AC207" s="128"/>
      <c r="AD207" s="128"/>
      <c r="AE207" s="128"/>
      <c r="AF207" s="128"/>
      <c r="AG207" s="128"/>
      <c r="AH207" s="128"/>
    </row>
    <row r="208" spans="1:34" x14ac:dyDescent="0.3">
      <c r="A208" s="177" t="s">
        <v>560</v>
      </c>
      <c r="B208" s="177" t="s">
        <v>1800</v>
      </c>
      <c r="C208" s="177">
        <v>148419</v>
      </c>
      <c r="D208" s="180">
        <v>44616</v>
      </c>
      <c r="E208" s="181">
        <v>10.663399999999999</v>
      </c>
      <c r="F208" s="181">
        <v>-1.0267999999999999</v>
      </c>
      <c r="G208" s="181">
        <v>1.94</v>
      </c>
      <c r="H208" s="181">
        <v>2.8866000000000001</v>
      </c>
      <c r="I208" s="181">
        <v>5.3163</v>
      </c>
      <c r="J208" s="181">
        <v>4.9564000000000004</v>
      </c>
      <c r="K208" s="181">
        <v>3.4186000000000001</v>
      </c>
      <c r="L208" s="181">
        <v>3.2309999999999999</v>
      </c>
      <c r="M208" s="181">
        <v>3.7522000000000002</v>
      </c>
      <c r="N208" s="181">
        <v>5.0115999999999996</v>
      </c>
      <c r="O208" s="181"/>
      <c r="P208" s="181"/>
      <c r="Q208" s="181">
        <v>4.125</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560</v>
      </c>
      <c r="B209" s="177" t="s">
        <v>1801</v>
      </c>
      <c r="C209" s="177">
        <v>148416</v>
      </c>
      <c r="D209" s="180">
        <v>44616</v>
      </c>
      <c r="E209" s="181">
        <v>10.587999999999999</v>
      </c>
      <c r="F209" s="181">
        <v>-1.7236</v>
      </c>
      <c r="G209" s="181">
        <v>1.494</v>
      </c>
      <c r="H209" s="181">
        <v>2.4142000000000001</v>
      </c>
      <c r="I209" s="181">
        <v>4.7857000000000003</v>
      </c>
      <c r="J209" s="181">
        <v>4.4089999999999998</v>
      </c>
      <c r="K209" s="181">
        <v>2.9786000000000001</v>
      </c>
      <c r="L209" s="181">
        <v>2.7831999999999999</v>
      </c>
      <c r="M209" s="181">
        <v>3.3043</v>
      </c>
      <c r="N209" s="181">
        <v>4.5491000000000001</v>
      </c>
      <c r="O209" s="181"/>
      <c r="P209" s="181"/>
      <c r="Q209" s="181">
        <v>3.6610999999999998</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560</v>
      </c>
      <c r="B210" s="177" t="s">
        <v>587</v>
      </c>
      <c r="C210" s="177">
        <v>134545</v>
      </c>
      <c r="D210" s="180">
        <v>44616</v>
      </c>
      <c r="E210" s="181">
        <v>16.805900000000001</v>
      </c>
      <c r="F210" s="181">
        <v>1.3031999999999999</v>
      </c>
      <c r="G210" s="181">
        <v>1.9550000000000001</v>
      </c>
      <c r="H210" s="181">
        <v>3.8500999999999999</v>
      </c>
      <c r="I210" s="181">
        <v>7.0621</v>
      </c>
      <c r="J210" s="181">
        <v>5.6456999999999997</v>
      </c>
      <c r="K210" s="181">
        <v>3.3496000000000001</v>
      </c>
      <c r="L210" s="181">
        <v>3.6103000000000001</v>
      </c>
      <c r="M210" s="181">
        <v>4.1321000000000003</v>
      </c>
      <c r="N210" s="181">
        <v>5.3159999999999998</v>
      </c>
      <c r="O210" s="181">
        <v>8.2456999999999994</v>
      </c>
      <c r="P210" s="181">
        <v>7.5278</v>
      </c>
      <c r="Q210" s="181">
        <v>7.9500999999999999</v>
      </c>
      <c r="R210" s="181">
        <v>6.5597000000000003</v>
      </c>
      <c r="S210" s="124"/>
      <c r="T210" s="127"/>
      <c r="U210" s="128"/>
      <c r="V210" s="128"/>
      <c r="W210" s="128"/>
      <c r="X210" s="128"/>
      <c r="Y210" s="128"/>
      <c r="Z210" s="128"/>
      <c r="AA210" s="128"/>
      <c r="AB210" s="128"/>
      <c r="AC210" s="128"/>
      <c r="AD210" s="128"/>
      <c r="AE210" s="128"/>
      <c r="AF210" s="128"/>
      <c r="AG210" s="128"/>
      <c r="AH210" s="128"/>
    </row>
    <row r="211" spans="1:34" x14ac:dyDescent="0.3">
      <c r="A211" s="177" t="s">
        <v>560</v>
      </c>
      <c r="B211" s="177" t="s">
        <v>588</v>
      </c>
      <c r="C211" s="177">
        <v>134547</v>
      </c>
      <c r="D211" s="180">
        <v>44616</v>
      </c>
      <c r="E211" s="181">
        <v>17.196999999999999</v>
      </c>
      <c r="F211" s="181">
        <v>1.698</v>
      </c>
      <c r="G211" s="181">
        <v>2.4058999999999999</v>
      </c>
      <c r="H211" s="181">
        <v>4.3090999999999999</v>
      </c>
      <c r="I211" s="181">
        <v>7.5260999999999996</v>
      </c>
      <c r="J211" s="181">
        <v>6.1044999999999998</v>
      </c>
      <c r="K211" s="181">
        <v>3.8129</v>
      </c>
      <c r="L211" s="181">
        <v>4.0791000000000004</v>
      </c>
      <c r="M211" s="181">
        <v>4.6077000000000004</v>
      </c>
      <c r="N211" s="181">
        <v>5.8022999999999998</v>
      </c>
      <c r="O211" s="181">
        <v>8.7432999999999996</v>
      </c>
      <c r="P211" s="181">
        <v>7.9461000000000004</v>
      </c>
      <c r="Q211" s="181">
        <v>8.3167000000000009</v>
      </c>
      <c r="R211" s="181">
        <v>7.0674999999999999</v>
      </c>
      <c r="S211" s="124"/>
      <c r="T211" s="127"/>
      <c r="U211" s="128"/>
      <c r="V211" s="128"/>
      <c r="W211" s="128"/>
      <c r="X211" s="128"/>
      <c r="Y211" s="128"/>
      <c r="Z211" s="128"/>
      <c r="AA211" s="128"/>
      <c r="AB211" s="128"/>
      <c r="AC211" s="128"/>
      <c r="AD211" s="128"/>
      <c r="AE211" s="128"/>
      <c r="AF211" s="128"/>
      <c r="AG211" s="128"/>
      <c r="AH211" s="128"/>
    </row>
    <row r="212" spans="1:34" x14ac:dyDescent="0.3">
      <c r="A212" s="177" t="s">
        <v>560</v>
      </c>
      <c r="B212" s="177" t="s">
        <v>589</v>
      </c>
      <c r="C212" s="177">
        <v>138566</v>
      </c>
      <c r="D212" s="180">
        <v>44616</v>
      </c>
      <c r="E212" s="181">
        <v>19.761600000000001</v>
      </c>
      <c r="F212" s="181">
        <v>-3.8782999999999999</v>
      </c>
      <c r="G212" s="181">
        <v>-1.7851999999999999</v>
      </c>
      <c r="H212" s="181">
        <v>-0.1847</v>
      </c>
      <c r="I212" s="181">
        <v>2.4561999999999999</v>
      </c>
      <c r="J212" s="181">
        <v>3.3759999999999999</v>
      </c>
      <c r="K212" s="181">
        <v>2.5926</v>
      </c>
      <c r="L212" s="181">
        <v>3.0350999999999999</v>
      </c>
      <c r="M212" s="181">
        <v>3.4984000000000002</v>
      </c>
      <c r="N212" s="181">
        <v>4.6223999999999998</v>
      </c>
      <c r="O212" s="181">
        <v>7.9452999999999996</v>
      </c>
      <c r="P212" s="181">
        <v>7.0936000000000003</v>
      </c>
      <c r="Q212" s="181">
        <v>7.8871000000000002</v>
      </c>
      <c r="R212" s="181">
        <v>5.7545000000000002</v>
      </c>
      <c r="S212" s="124" t="s">
        <v>1951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560</v>
      </c>
      <c r="B213" s="177" t="s">
        <v>590</v>
      </c>
      <c r="C213" s="177">
        <v>138564</v>
      </c>
      <c r="D213" s="180">
        <v>44616</v>
      </c>
      <c r="E213" s="181">
        <v>20.628399999999999</v>
      </c>
      <c r="F213" s="181">
        <v>-3.3616000000000001</v>
      </c>
      <c r="G213" s="181">
        <v>-1.2384999999999999</v>
      </c>
      <c r="H213" s="181">
        <v>0.30330000000000001</v>
      </c>
      <c r="I213" s="181">
        <v>2.9481000000000002</v>
      </c>
      <c r="J213" s="181">
        <v>3.8538999999999999</v>
      </c>
      <c r="K213" s="181">
        <v>3.0739000000000001</v>
      </c>
      <c r="L213" s="181">
        <v>3.5194000000000001</v>
      </c>
      <c r="M213" s="181">
        <v>3.9876</v>
      </c>
      <c r="N213" s="181">
        <v>5.1204000000000001</v>
      </c>
      <c r="O213" s="181">
        <v>8.4573999999999998</v>
      </c>
      <c r="P213" s="181">
        <v>7.6218000000000004</v>
      </c>
      <c r="Q213" s="181">
        <v>8.4045000000000005</v>
      </c>
      <c r="R213" s="181">
        <v>6.2537000000000003</v>
      </c>
      <c r="S213" s="124" t="s">
        <v>1951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560</v>
      </c>
      <c r="B214" s="177" t="s">
        <v>591</v>
      </c>
      <c r="C214" s="177">
        <v>125503</v>
      </c>
      <c r="D214" s="180">
        <v>44616</v>
      </c>
      <c r="E214" s="181">
        <v>2657.8665999999998</v>
      </c>
      <c r="F214" s="181">
        <v>0.74709999999999999</v>
      </c>
      <c r="G214" s="181">
        <v>3.5097</v>
      </c>
      <c r="H214" s="181">
        <v>3.4074</v>
      </c>
      <c r="I214" s="181">
        <v>6.3875999999999999</v>
      </c>
      <c r="J214" s="181">
        <v>5.7777000000000003</v>
      </c>
      <c r="K214" s="181">
        <v>3.2134</v>
      </c>
      <c r="L214" s="181">
        <v>3.0931999999999999</v>
      </c>
      <c r="M214" s="181">
        <v>3.8361000000000001</v>
      </c>
      <c r="N214" s="181">
        <v>4.5326000000000004</v>
      </c>
      <c r="O214" s="181">
        <v>7.9454000000000002</v>
      </c>
      <c r="P214" s="181">
        <v>7.6927000000000003</v>
      </c>
      <c r="Q214" s="181">
        <v>8.4296000000000006</v>
      </c>
      <c r="R214" s="181">
        <v>6.0468000000000002</v>
      </c>
      <c r="S214" s="124"/>
      <c r="T214" s="127"/>
      <c r="U214" s="128"/>
      <c r="V214" s="128"/>
      <c r="W214" s="128"/>
      <c r="X214" s="128"/>
      <c r="Y214" s="128"/>
      <c r="Z214" s="128"/>
      <c r="AA214" s="128"/>
      <c r="AB214" s="128"/>
      <c r="AC214" s="128"/>
      <c r="AD214" s="128"/>
      <c r="AE214" s="128"/>
      <c r="AF214" s="128"/>
      <c r="AG214" s="128"/>
      <c r="AH214" s="128"/>
    </row>
    <row r="215" spans="1:34" x14ac:dyDescent="0.3">
      <c r="A215" s="177" t="s">
        <v>560</v>
      </c>
      <c r="B215" s="177" t="s">
        <v>592</v>
      </c>
      <c r="C215" s="177">
        <v>125498</v>
      </c>
      <c r="D215" s="180">
        <v>44616</v>
      </c>
      <c r="E215" s="181">
        <v>2539.7946999999999</v>
      </c>
      <c r="F215" s="181">
        <v>0.27739999999999998</v>
      </c>
      <c r="G215" s="181">
        <v>3.0398000000000001</v>
      </c>
      <c r="H215" s="181">
        <v>2.9371</v>
      </c>
      <c r="I215" s="181">
        <v>5.9164000000000003</v>
      </c>
      <c r="J215" s="181">
        <v>5.3055000000000003</v>
      </c>
      <c r="K215" s="181">
        <v>2.7397999999999998</v>
      </c>
      <c r="L215" s="181">
        <v>2.6162999999999998</v>
      </c>
      <c r="M215" s="181">
        <v>3.3532000000000002</v>
      </c>
      <c r="N215" s="181">
        <v>4.0423</v>
      </c>
      <c r="O215" s="181">
        <v>7.44</v>
      </c>
      <c r="P215" s="181">
        <v>7.1721000000000004</v>
      </c>
      <c r="Q215" s="181">
        <v>7.8155000000000001</v>
      </c>
      <c r="R215" s="181">
        <v>5.5491000000000001</v>
      </c>
      <c r="S215" s="124"/>
      <c r="T215" s="127"/>
      <c r="U215" s="128"/>
      <c r="V215" s="128"/>
      <c r="W215" s="128"/>
      <c r="X215" s="128"/>
      <c r="Y215" s="128"/>
      <c r="Z215" s="128"/>
      <c r="AA215" s="128"/>
      <c r="AB215" s="128"/>
      <c r="AC215" s="128"/>
      <c r="AD215" s="128"/>
      <c r="AE215" s="128"/>
      <c r="AF215" s="128"/>
      <c r="AG215" s="128"/>
      <c r="AH215" s="128"/>
    </row>
    <row r="216" spans="1:34" x14ac:dyDescent="0.3">
      <c r="A216" s="177" t="s">
        <v>560</v>
      </c>
      <c r="B216" s="177" t="s">
        <v>593</v>
      </c>
      <c r="C216" s="177">
        <v>100784</v>
      </c>
      <c r="D216" s="180">
        <v>44616</v>
      </c>
      <c r="E216" s="181">
        <v>34.871699999999997</v>
      </c>
      <c r="F216" s="181">
        <v>-17.157699999999998</v>
      </c>
      <c r="G216" s="181">
        <v>-2.7905000000000002</v>
      </c>
      <c r="H216" s="181">
        <v>2.4085000000000001</v>
      </c>
      <c r="I216" s="181">
        <v>6.5959000000000003</v>
      </c>
      <c r="J216" s="181">
        <v>6.6757</v>
      </c>
      <c r="K216" s="181">
        <v>3.5110999999999999</v>
      </c>
      <c r="L216" s="181">
        <v>2.9952000000000001</v>
      </c>
      <c r="M216" s="181">
        <v>3.0853000000000002</v>
      </c>
      <c r="N216" s="181">
        <v>3.2176999999999998</v>
      </c>
      <c r="O216" s="181">
        <v>6.5384000000000002</v>
      </c>
      <c r="P216" s="181">
        <v>6.4977999999999998</v>
      </c>
      <c r="Q216" s="181">
        <v>7.5486000000000004</v>
      </c>
      <c r="R216" s="181">
        <v>4.8613999999999997</v>
      </c>
      <c r="S216" s="124" t="s">
        <v>1951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560</v>
      </c>
      <c r="B217" s="177" t="s">
        <v>594</v>
      </c>
      <c r="C217" s="177">
        <v>119625</v>
      </c>
      <c r="D217" s="180">
        <v>44616</v>
      </c>
      <c r="E217" s="181">
        <v>35.206699999999998</v>
      </c>
      <c r="F217" s="181">
        <v>-16.994499999999999</v>
      </c>
      <c r="G217" s="181">
        <v>-2.6257999999999999</v>
      </c>
      <c r="H217" s="181">
        <v>2.5931000000000002</v>
      </c>
      <c r="I217" s="181">
        <v>6.7786</v>
      </c>
      <c r="J217" s="181">
        <v>6.8620999999999999</v>
      </c>
      <c r="K217" s="181">
        <v>3.6976</v>
      </c>
      <c r="L217" s="181">
        <v>3.1865000000000001</v>
      </c>
      <c r="M217" s="181">
        <v>3.2753999999999999</v>
      </c>
      <c r="N217" s="181">
        <v>3.4009999999999998</v>
      </c>
      <c r="O217" s="181">
        <v>6.7016</v>
      </c>
      <c r="P217" s="181">
        <v>6.6337999999999999</v>
      </c>
      <c r="Q217" s="181">
        <v>7.4904000000000002</v>
      </c>
      <c r="R217" s="181">
        <v>5.0343999999999998</v>
      </c>
      <c r="S217" s="124" t="s">
        <v>1951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560</v>
      </c>
      <c r="B218" s="177" t="s">
        <v>595</v>
      </c>
      <c r="C218" s="177">
        <v>147636</v>
      </c>
      <c r="D218" s="180">
        <v>44616</v>
      </c>
      <c r="E218" s="181">
        <v>11.8383</v>
      </c>
      <c r="F218" s="181">
        <v>2.1583999999999999</v>
      </c>
      <c r="G218" s="181">
        <v>4.8323</v>
      </c>
      <c r="H218" s="181">
        <v>4.8936999999999999</v>
      </c>
      <c r="I218" s="181">
        <v>7.0221999999999998</v>
      </c>
      <c r="J218" s="181">
        <v>5.9878999999999998</v>
      </c>
      <c r="K218" s="181">
        <v>3.7210000000000001</v>
      </c>
      <c r="L218" s="181">
        <v>4.0490000000000004</v>
      </c>
      <c r="M218" s="181">
        <v>4.5446</v>
      </c>
      <c r="N218" s="181">
        <v>5.5125999999999999</v>
      </c>
      <c r="O218" s="181"/>
      <c r="P218" s="181"/>
      <c r="Q218" s="181">
        <v>7.3540999999999999</v>
      </c>
      <c r="R218" s="181">
        <v>6.6196999999999999</v>
      </c>
      <c r="S218" s="124"/>
      <c r="T218" s="127"/>
      <c r="U218" s="128"/>
      <c r="V218" s="128"/>
      <c r="W218" s="128"/>
      <c r="X218" s="128"/>
      <c r="Y218" s="128"/>
      <c r="Z218" s="128"/>
      <c r="AA218" s="128"/>
      <c r="AB218" s="128"/>
      <c r="AC218" s="128"/>
      <c r="AD218" s="128"/>
      <c r="AE218" s="128"/>
      <c r="AF218" s="128"/>
      <c r="AG218" s="128"/>
      <c r="AH218" s="128"/>
    </row>
    <row r="219" spans="1:34" x14ac:dyDescent="0.3">
      <c r="A219" s="177" t="s">
        <v>560</v>
      </c>
      <c r="B219" s="177" t="s">
        <v>596</v>
      </c>
      <c r="C219" s="177">
        <v>147635</v>
      </c>
      <c r="D219" s="180">
        <v>44616</v>
      </c>
      <c r="E219" s="181">
        <v>11.695499999999999</v>
      </c>
      <c r="F219" s="181">
        <v>1.5605</v>
      </c>
      <c r="G219" s="181">
        <v>4.2667000000000002</v>
      </c>
      <c r="H219" s="181">
        <v>4.3281999999999998</v>
      </c>
      <c r="I219" s="181">
        <v>6.4806999999999997</v>
      </c>
      <c r="J219" s="181">
        <v>5.4717000000000002</v>
      </c>
      <c r="K219" s="181">
        <v>3.218</v>
      </c>
      <c r="L219" s="181">
        <v>3.5268000000000002</v>
      </c>
      <c r="M219" s="181">
        <v>4.0388999999999999</v>
      </c>
      <c r="N219" s="181">
        <v>4.9988000000000001</v>
      </c>
      <c r="O219" s="181"/>
      <c r="P219" s="181"/>
      <c r="Q219" s="181">
        <v>6.8076999999999996</v>
      </c>
      <c r="R219" s="181">
        <v>6.0799000000000003</v>
      </c>
      <c r="S219" s="124"/>
      <c r="T219" s="127"/>
      <c r="U219" s="128"/>
      <c r="V219" s="128"/>
      <c r="W219" s="128"/>
      <c r="X219" s="128"/>
      <c r="Y219" s="128"/>
      <c r="Z219" s="128"/>
      <c r="AA219" s="128"/>
      <c r="AB219" s="128"/>
      <c r="AC219" s="128"/>
      <c r="AD219" s="128"/>
      <c r="AE219" s="128"/>
      <c r="AF219" s="128"/>
      <c r="AG219" s="128"/>
      <c r="AH219" s="128"/>
    </row>
    <row r="220" spans="1:34" x14ac:dyDescent="0.3">
      <c r="A220" s="177" t="s">
        <v>560</v>
      </c>
      <c r="B220" s="177" t="s">
        <v>1802</v>
      </c>
      <c r="C220" s="177">
        <v>148656</v>
      </c>
      <c r="D220" s="180">
        <v>44616</v>
      </c>
      <c r="E220" s="181">
        <v>1053.2588000000001</v>
      </c>
      <c r="F220" s="181">
        <v>0.13519999999999999</v>
      </c>
      <c r="G220" s="181">
        <v>8.2937999999999992</v>
      </c>
      <c r="H220" s="181">
        <v>5.5743999999999998</v>
      </c>
      <c r="I220" s="181">
        <v>6.7709000000000001</v>
      </c>
      <c r="J220" s="181">
        <v>6.9874999999999998</v>
      </c>
      <c r="K220" s="181">
        <v>4.1086</v>
      </c>
      <c r="L220" s="181">
        <v>3.8828999999999998</v>
      </c>
      <c r="M220" s="181">
        <v>4.5433000000000003</v>
      </c>
      <c r="N220" s="181">
        <v>5.9554999999999998</v>
      </c>
      <c r="O220" s="181"/>
      <c r="P220" s="181"/>
      <c r="Q220" s="181">
        <v>5.0023999999999997</v>
      </c>
      <c r="R220" s="181"/>
      <c r="S220" s="124" t="s">
        <v>1950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560</v>
      </c>
      <c r="B221" s="177" t="s">
        <v>1803</v>
      </c>
      <c r="C221" s="177">
        <v>148655</v>
      </c>
      <c r="D221" s="180">
        <v>44616</v>
      </c>
      <c r="E221" s="181">
        <v>1047.6496999999999</v>
      </c>
      <c r="F221" s="181">
        <v>-0.36580000000000001</v>
      </c>
      <c r="G221" s="181">
        <v>7.7929000000000004</v>
      </c>
      <c r="H221" s="181">
        <v>5.0740999999999996</v>
      </c>
      <c r="I221" s="181">
        <v>6.2694999999999999</v>
      </c>
      <c r="J221" s="181">
        <v>6.4846000000000004</v>
      </c>
      <c r="K221" s="181">
        <v>3.6036999999999999</v>
      </c>
      <c r="L221" s="181">
        <v>3.3738000000000001</v>
      </c>
      <c r="M221" s="181">
        <v>4.0259</v>
      </c>
      <c r="N221" s="181">
        <v>5.4259000000000004</v>
      </c>
      <c r="O221" s="181"/>
      <c r="P221" s="181"/>
      <c r="Q221" s="181">
        <v>4.4763000000000002</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560</v>
      </c>
      <c r="B222" s="177" t="s">
        <v>597</v>
      </c>
      <c r="C222" s="177">
        <v>126940</v>
      </c>
      <c r="D222" s="180">
        <v>44616</v>
      </c>
      <c r="E222" s="181">
        <v>16.797799999999999</v>
      </c>
      <c r="F222" s="181">
        <v>1.3038000000000001</v>
      </c>
      <c r="G222" s="181">
        <v>3.6951000000000001</v>
      </c>
      <c r="H222" s="181">
        <v>5.2202000000000002</v>
      </c>
      <c r="I222" s="181">
        <v>6.6909999999999998</v>
      </c>
      <c r="J222" s="181">
        <v>5.3089000000000004</v>
      </c>
      <c r="K222" s="181">
        <v>3.7238000000000002</v>
      </c>
      <c r="L222" s="181">
        <v>3.1686000000000001</v>
      </c>
      <c r="M222" s="181">
        <v>3.4203999999999999</v>
      </c>
      <c r="N222" s="181">
        <v>4.0149999999999997</v>
      </c>
      <c r="O222" s="181">
        <v>4.2115</v>
      </c>
      <c r="P222" s="181">
        <v>4.7746000000000004</v>
      </c>
      <c r="Q222" s="181">
        <v>6.6440000000000001</v>
      </c>
      <c r="R222" s="181">
        <v>5.2283999999999997</v>
      </c>
      <c r="S222" s="124"/>
      <c r="T222" s="127"/>
      <c r="U222" s="128"/>
      <c r="V222" s="128"/>
      <c r="W222" s="128"/>
      <c r="X222" s="128"/>
      <c r="Y222" s="128"/>
      <c r="Z222" s="128"/>
      <c r="AA222" s="128"/>
      <c r="AB222" s="128"/>
      <c r="AC222" s="128"/>
      <c r="AD222" s="128"/>
      <c r="AE222" s="128"/>
      <c r="AF222" s="128"/>
      <c r="AG222" s="128"/>
      <c r="AH222" s="128"/>
    </row>
    <row r="223" spans="1:34" x14ac:dyDescent="0.3">
      <c r="A223" s="177" t="s">
        <v>560</v>
      </c>
      <c r="B223" s="177" t="s">
        <v>598</v>
      </c>
      <c r="C223" s="177">
        <v>126939</v>
      </c>
      <c r="D223" s="180">
        <v>44616</v>
      </c>
      <c r="E223" s="181">
        <v>16.665199999999999</v>
      </c>
      <c r="F223" s="181">
        <v>1.0951</v>
      </c>
      <c r="G223" s="181">
        <v>3.5783999999999998</v>
      </c>
      <c r="H223" s="181">
        <v>5.0736999999999997</v>
      </c>
      <c r="I223" s="181">
        <v>6.54</v>
      </c>
      <c r="J223" s="181">
        <v>5.1660000000000004</v>
      </c>
      <c r="K223" s="181">
        <v>3.5840000000000001</v>
      </c>
      <c r="L223" s="181">
        <v>3.0259999999999998</v>
      </c>
      <c r="M223" s="181">
        <v>3.2498</v>
      </c>
      <c r="N223" s="181">
        <v>3.8666999999999998</v>
      </c>
      <c r="O223" s="181">
        <v>4.1167999999999996</v>
      </c>
      <c r="P223" s="181">
        <v>4.6816000000000004</v>
      </c>
      <c r="Q223" s="181">
        <v>6.5392000000000001</v>
      </c>
      <c r="R223" s="181">
        <v>5.1285999999999996</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-2.590377272727272</v>
      </c>
      <c r="G224" s="183">
        <v>6.5290909090908969E-2</v>
      </c>
      <c r="H224" s="183">
        <v>3.0282749999999994</v>
      </c>
      <c r="I224" s="183">
        <v>6.6362772727272734</v>
      </c>
      <c r="J224" s="183">
        <v>5.6743136363636362</v>
      </c>
      <c r="K224" s="183">
        <v>3.1042022727272727</v>
      </c>
      <c r="L224" s="183">
        <v>3.4342886363636365</v>
      </c>
      <c r="M224" s="183">
        <v>3.8686022727272715</v>
      </c>
      <c r="N224" s="183">
        <v>4.9633204545454541</v>
      </c>
      <c r="O224" s="183">
        <v>7.7013000000000016</v>
      </c>
      <c r="P224" s="183">
        <v>7.2843029411764713</v>
      </c>
      <c r="Q224" s="183">
        <v>7.2035340909090912</v>
      </c>
      <c r="R224" s="183">
        <v>6.0304777777777785</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408</v>
      </c>
      <c r="B225" s="177"/>
      <c r="C225" s="177"/>
      <c r="D225" s="177"/>
      <c r="E225" s="177"/>
      <c r="F225" s="183">
        <v>-1.1597</v>
      </c>
      <c r="G225" s="183">
        <v>1.2570999999999999</v>
      </c>
      <c r="H225" s="183">
        <v>2.9118500000000003</v>
      </c>
      <c r="I225" s="183">
        <v>6.0267499999999998</v>
      </c>
      <c r="J225" s="183">
        <v>5.3958000000000004</v>
      </c>
      <c r="K225" s="183">
        <v>3.2543499999999996</v>
      </c>
      <c r="L225" s="183">
        <v>3.3184500000000003</v>
      </c>
      <c r="M225" s="183">
        <v>3.8632</v>
      </c>
      <c r="N225" s="183">
        <v>4.9769000000000005</v>
      </c>
      <c r="O225" s="183">
        <v>7.9407999999999994</v>
      </c>
      <c r="P225" s="183">
        <v>7.44055</v>
      </c>
      <c r="Q225" s="183">
        <v>7.9103000000000003</v>
      </c>
      <c r="R225" s="183">
        <v>6.1039500000000002</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1717</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1718</v>
      </c>
      <c r="B228" s="177" t="s">
        <v>1594</v>
      </c>
      <c r="C228" s="177">
        <v>101818</v>
      </c>
      <c r="D228" s="180">
        <v>44616</v>
      </c>
      <c r="E228" s="181">
        <v>50.548999999999999</v>
      </c>
      <c r="F228" s="181">
        <v>-432.25069999999999</v>
      </c>
      <c r="G228" s="181">
        <v>-159.50479999999999</v>
      </c>
      <c r="H228" s="181">
        <v>-79.176699999999997</v>
      </c>
      <c r="I228" s="181">
        <v>11.380800000000001</v>
      </c>
      <c r="J228" s="181">
        <v>17.4375</v>
      </c>
      <c r="K228" s="181">
        <v>3.5259999999999998</v>
      </c>
      <c r="L228" s="181">
        <v>7.8579999999999997</v>
      </c>
      <c r="M228" s="181">
        <v>10.605700000000001</v>
      </c>
      <c r="N228" s="181">
        <v>9.9221000000000004</v>
      </c>
      <c r="O228" s="181">
        <v>10.0969</v>
      </c>
      <c r="P228" s="181">
        <v>7.4810999999999996</v>
      </c>
      <c r="Q228" s="181">
        <v>9.5457000000000001</v>
      </c>
      <c r="R228" s="181">
        <v>11.9335</v>
      </c>
      <c r="S228" s="124"/>
      <c r="T228" s="127"/>
      <c r="U228" s="128"/>
      <c r="V228" s="128"/>
      <c r="W228" s="128"/>
      <c r="X228" s="128"/>
      <c r="Y228" s="128"/>
      <c r="Z228" s="128"/>
      <c r="AA228" s="128"/>
      <c r="AB228" s="128"/>
      <c r="AC228" s="128"/>
      <c r="AD228" s="128"/>
      <c r="AE228" s="128"/>
      <c r="AF228" s="128"/>
      <c r="AG228" s="128"/>
      <c r="AH228" s="128"/>
    </row>
    <row r="229" spans="1:34" x14ac:dyDescent="0.3">
      <c r="A229" s="177" t="s">
        <v>1718</v>
      </c>
      <c r="B229" s="177" t="s">
        <v>1572</v>
      </c>
      <c r="C229" s="177">
        <v>120705</v>
      </c>
      <c r="D229" s="180">
        <v>44616</v>
      </c>
      <c r="E229" s="181">
        <v>54.720799999999997</v>
      </c>
      <c r="F229" s="181">
        <v>-431.34109999999998</v>
      </c>
      <c r="G229" s="181">
        <v>-158.6995</v>
      </c>
      <c r="H229" s="181">
        <v>-78.361099999999993</v>
      </c>
      <c r="I229" s="181">
        <v>12.2255</v>
      </c>
      <c r="J229" s="181">
        <v>18.3093</v>
      </c>
      <c r="K229" s="181">
        <v>4.3287000000000004</v>
      </c>
      <c r="L229" s="181">
        <v>8.7015999999999991</v>
      </c>
      <c r="M229" s="181">
        <v>11.4872</v>
      </c>
      <c r="N229" s="181">
        <v>10.8224</v>
      </c>
      <c r="O229" s="181">
        <v>10.9528</v>
      </c>
      <c r="P229" s="181">
        <v>8.4809000000000001</v>
      </c>
      <c r="Q229" s="181">
        <v>11.0672</v>
      </c>
      <c r="R229" s="181">
        <v>12.8492</v>
      </c>
      <c r="S229" s="124"/>
      <c r="T229" s="127"/>
      <c r="U229" s="128"/>
      <c r="V229" s="128"/>
      <c r="W229" s="128"/>
      <c r="X229" s="128"/>
      <c r="Y229" s="128"/>
      <c r="Z229" s="128"/>
      <c r="AA229" s="128"/>
      <c r="AB229" s="128"/>
      <c r="AC229" s="128"/>
      <c r="AD229" s="128"/>
      <c r="AE229" s="128"/>
      <c r="AF229" s="128"/>
      <c r="AG229" s="128"/>
      <c r="AH229" s="128"/>
    </row>
    <row r="230" spans="1:34" x14ac:dyDescent="0.3">
      <c r="A230" s="177" t="s">
        <v>1718</v>
      </c>
      <c r="B230" s="177" t="s">
        <v>1804</v>
      </c>
      <c r="C230" s="177"/>
      <c r="D230" s="180">
        <v>44616</v>
      </c>
      <c r="E230" s="181">
        <v>54.720799999999997</v>
      </c>
      <c r="F230" s="181">
        <v>-431.34109999999998</v>
      </c>
      <c r="G230" s="181">
        <v>-158.6995</v>
      </c>
      <c r="H230" s="181">
        <v>-78.361099999999993</v>
      </c>
      <c r="I230" s="181">
        <v>12.2255</v>
      </c>
      <c r="J230" s="181">
        <v>18.3093</v>
      </c>
      <c r="K230" s="181">
        <v>4.3287000000000004</v>
      </c>
      <c r="L230" s="181">
        <v>8.7015999999999991</v>
      </c>
      <c r="M230" s="181">
        <v>11.4872</v>
      </c>
      <c r="N230" s="181">
        <v>10.8224</v>
      </c>
      <c r="O230" s="181">
        <v>10.9528</v>
      </c>
      <c r="P230" s="181">
        <v>8.4809000000000001</v>
      </c>
      <c r="Q230" s="181">
        <v>11.037800000000001</v>
      </c>
      <c r="R230" s="181">
        <v>12.8492</v>
      </c>
      <c r="S230" s="124"/>
      <c r="T230" s="127"/>
      <c r="U230" s="128"/>
      <c r="V230" s="128"/>
      <c r="W230" s="128"/>
      <c r="X230" s="128"/>
      <c r="Y230" s="128"/>
      <c r="Z230" s="128"/>
      <c r="AA230" s="128"/>
      <c r="AB230" s="128"/>
      <c r="AC230" s="128"/>
      <c r="AD230" s="128"/>
      <c r="AE230" s="128"/>
      <c r="AF230" s="128"/>
      <c r="AG230" s="128"/>
      <c r="AH230" s="128"/>
    </row>
    <row r="231" spans="1:34" x14ac:dyDescent="0.3">
      <c r="A231" s="177" t="s">
        <v>1718</v>
      </c>
      <c r="B231" s="177" t="s">
        <v>1573</v>
      </c>
      <c r="C231" s="177">
        <v>120480</v>
      </c>
      <c r="D231" s="180">
        <v>44616</v>
      </c>
      <c r="E231" s="181">
        <v>26.8276</v>
      </c>
      <c r="F231" s="181">
        <v>-383.8109</v>
      </c>
      <c r="G231" s="181">
        <v>-135.70240000000001</v>
      </c>
      <c r="H231" s="181">
        <v>-72.5428</v>
      </c>
      <c r="I231" s="181">
        <v>-48.581699999999998</v>
      </c>
      <c r="J231" s="181">
        <v>-16.273900000000001</v>
      </c>
      <c r="K231" s="181">
        <v>-6.4161999999999999</v>
      </c>
      <c r="L231" s="181">
        <v>3.0695000000000001</v>
      </c>
      <c r="M231" s="181">
        <v>7.9617000000000004</v>
      </c>
      <c r="N231" s="181">
        <v>8.5250000000000004</v>
      </c>
      <c r="O231" s="181">
        <v>9.0968999999999998</v>
      </c>
      <c r="P231" s="181">
        <v>8.4910999999999994</v>
      </c>
      <c r="Q231" s="181">
        <v>9.4253999999999998</v>
      </c>
      <c r="R231" s="181">
        <v>11.1942</v>
      </c>
      <c r="S231" s="124"/>
      <c r="T231" s="127"/>
      <c r="U231" s="128"/>
      <c r="V231" s="128"/>
      <c r="W231" s="128"/>
      <c r="X231" s="128"/>
      <c r="Y231" s="128"/>
      <c r="Z231" s="128"/>
      <c r="AA231" s="128"/>
      <c r="AB231" s="128"/>
      <c r="AC231" s="128"/>
      <c r="AD231" s="128"/>
      <c r="AE231" s="128"/>
      <c r="AF231" s="128"/>
      <c r="AG231" s="128"/>
      <c r="AH231" s="128"/>
    </row>
    <row r="232" spans="1:34" x14ac:dyDescent="0.3">
      <c r="A232" s="177" t="s">
        <v>1718</v>
      </c>
      <c r="B232" s="177" t="s">
        <v>1982</v>
      </c>
      <c r="C232" s="177">
        <v>112924</v>
      </c>
      <c r="D232" s="180">
        <v>44616</v>
      </c>
      <c r="E232" s="181">
        <v>23.986899999999999</v>
      </c>
      <c r="F232" s="181">
        <v>-385.2835</v>
      </c>
      <c r="G232" s="181">
        <v>-137.11150000000001</v>
      </c>
      <c r="H232" s="181">
        <v>-73.932900000000004</v>
      </c>
      <c r="I232" s="181">
        <v>-49.956299999999999</v>
      </c>
      <c r="J232" s="181">
        <v>-17.662099999999999</v>
      </c>
      <c r="K232" s="181">
        <v>-7.7834000000000003</v>
      </c>
      <c r="L232" s="181">
        <v>1.7284999999999999</v>
      </c>
      <c r="M232" s="181">
        <v>6.6310000000000002</v>
      </c>
      <c r="N232" s="181">
        <v>7.2016</v>
      </c>
      <c r="O232" s="181">
        <v>7.9522000000000004</v>
      </c>
      <c r="P232" s="181">
        <v>7.3048999999999999</v>
      </c>
      <c r="Q232" s="181">
        <v>7.8207000000000004</v>
      </c>
      <c r="R232" s="181">
        <v>9.9642999999999997</v>
      </c>
      <c r="S232" s="124"/>
      <c r="T232" s="127"/>
      <c r="U232" s="128"/>
      <c r="V232" s="128"/>
      <c r="W232" s="128"/>
      <c r="X232" s="128"/>
      <c r="Y232" s="128"/>
      <c r="Z232" s="128"/>
      <c r="AA232" s="128"/>
      <c r="AB232" s="128"/>
      <c r="AC232" s="128"/>
      <c r="AD232" s="128"/>
      <c r="AE232" s="128"/>
      <c r="AF232" s="128"/>
      <c r="AG232" s="128"/>
      <c r="AH232" s="128"/>
    </row>
    <row r="233" spans="1:34" x14ac:dyDescent="0.3">
      <c r="A233" s="177" t="s">
        <v>1718</v>
      </c>
      <c r="B233" s="177" t="s">
        <v>1595</v>
      </c>
      <c r="C233" s="177">
        <v>102661</v>
      </c>
      <c r="D233" s="180">
        <v>44616</v>
      </c>
      <c r="E233" s="181">
        <v>30.002700000000001</v>
      </c>
      <c r="F233" s="181">
        <v>-383.1651</v>
      </c>
      <c r="G233" s="181">
        <v>-160.7843</v>
      </c>
      <c r="H233" s="181">
        <v>-82.090599999999995</v>
      </c>
      <c r="I233" s="181">
        <v>-51.558500000000002</v>
      </c>
      <c r="J233" s="181">
        <v>-17.2578</v>
      </c>
      <c r="K233" s="181">
        <v>-8.4953000000000003</v>
      </c>
      <c r="L233" s="181">
        <v>-0.25419999999999998</v>
      </c>
      <c r="M233" s="181">
        <v>3.1869000000000001</v>
      </c>
      <c r="N233" s="181">
        <v>2.8673000000000002</v>
      </c>
      <c r="O233" s="181">
        <v>9.2297999999999991</v>
      </c>
      <c r="P233" s="181">
        <v>7.5744999999999996</v>
      </c>
      <c r="Q233" s="181">
        <v>6.4894999999999996</v>
      </c>
      <c r="R233" s="181">
        <v>6.9451000000000001</v>
      </c>
      <c r="S233" s="124"/>
      <c r="T233" s="127"/>
      <c r="U233" s="128"/>
      <c r="V233" s="128"/>
      <c r="W233" s="128"/>
      <c r="X233" s="128"/>
      <c r="Y233" s="128"/>
      <c r="Z233" s="128"/>
      <c r="AA233" s="128"/>
      <c r="AB233" s="128"/>
      <c r="AC233" s="128"/>
      <c r="AD233" s="128"/>
      <c r="AE233" s="128"/>
      <c r="AF233" s="128"/>
      <c r="AG233" s="128"/>
      <c r="AH233" s="128"/>
    </row>
    <row r="234" spans="1:34" x14ac:dyDescent="0.3">
      <c r="A234" s="177" t="s">
        <v>1718</v>
      </c>
      <c r="B234" s="177" t="s">
        <v>1574</v>
      </c>
      <c r="C234" s="177">
        <v>119389</v>
      </c>
      <c r="D234" s="180">
        <v>44616</v>
      </c>
      <c r="E234" s="181">
        <v>32.433599999999998</v>
      </c>
      <c r="F234" s="181">
        <v>-382.185</v>
      </c>
      <c r="G234" s="181">
        <v>-159.851</v>
      </c>
      <c r="H234" s="181">
        <v>-81.189800000000005</v>
      </c>
      <c r="I234" s="181">
        <v>-50.643500000000003</v>
      </c>
      <c r="J234" s="181">
        <v>-16.3385</v>
      </c>
      <c r="K234" s="181">
        <v>-7.5701000000000001</v>
      </c>
      <c r="L234" s="181">
        <v>0.68120000000000003</v>
      </c>
      <c r="M234" s="181">
        <v>4.1155999999999997</v>
      </c>
      <c r="N234" s="181">
        <v>3.7925</v>
      </c>
      <c r="O234" s="181">
        <v>10.168100000000001</v>
      </c>
      <c r="P234" s="181">
        <v>8.5162999999999993</v>
      </c>
      <c r="Q234" s="181">
        <v>9.0196000000000005</v>
      </c>
      <c r="R234" s="181">
        <v>7.8837999999999999</v>
      </c>
      <c r="S234" s="124"/>
      <c r="T234" s="127"/>
      <c r="U234" s="128"/>
      <c r="V234" s="128"/>
      <c r="W234" s="128"/>
      <c r="X234" s="128"/>
      <c r="Y234" s="128"/>
      <c r="Z234" s="128"/>
      <c r="AA234" s="128"/>
      <c r="AB234" s="128"/>
      <c r="AC234" s="128"/>
      <c r="AD234" s="128"/>
      <c r="AE234" s="128"/>
      <c r="AF234" s="128"/>
      <c r="AG234" s="128"/>
      <c r="AH234" s="128"/>
    </row>
    <row r="235" spans="1:34" x14ac:dyDescent="0.3">
      <c r="A235" s="177" t="s">
        <v>1718</v>
      </c>
      <c r="B235" s="177" t="s">
        <v>1575</v>
      </c>
      <c r="C235" s="177">
        <v>120082</v>
      </c>
      <c r="D235" s="180">
        <v>44616</v>
      </c>
      <c r="E235" s="181">
        <v>39.736899999999999</v>
      </c>
      <c r="F235" s="181">
        <v>-388.04750000000001</v>
      </c>
      <c r="G235" s="181">
        <v>-157.54509999999999</v>
      </c>
      <c r="H235" s="181">
        <v>-73.635800000000003</v>
      </c>
      <c r="I235" s="181">
        <v>-43.122</v>
      </c>
      <c r="J235" s="181">
        <v>-11.617900000000001</v>
      </c>
      <c r="K235" s="181">
        <v>-4.2305999999999999</v>
      </c>
      <c r="L235" s="181">
        <v>1.6251</v>
      </c>
      <c r="M235" s="181">
        <v>4.8898999999999999</v>
      </c>
      <c r="N235" s="181">
        <v>5.5408999999999997</v>
      </c>
      <c r="O235" s="181">
        <v>9.1533999999999995</v>
      </c>
      <c r="P235" s="181">
        <v>8.6565999999999992</v>
      </c>
      <c r="Q235" s="181">
        <v>9.6395</v>
      </c>
      <c r="R235" s="181">
        <v>7.7737999999999996</v>
      </c>
      <c r="S235" s="124"/>
      <c r="T235" s="127"/>
      <c r="U235" s="128"/>
      <c r="V235" s="128"/>
      <c r="W235" s="128"/>
      <c r="X235" s="128"/>
      <c r="Y235" s="128"/>
      <c r="Z235" s="128"/>
      <c r="AA235" s="128"/>
      <c r="AB235" s="128"/>
      <c r="AC235" s="128"/>
      <c r="AD235" s="128"/>
      <c r="AE235" s="128"/>
      <c r="AF235" s="128"/>
      <c r="AG235" s="128"/>
      <c r="AH235" s="128"/>
    </row>
    <row r="236" spans="1:34" x14ac:dyDescent="0.3">
      <c r="A236" s="177" t="s">
        <v>1718</v>
      </c>
      <c r="B236" s="177" t="s">
        <v>1596</v>
      </c>
      <c r="C236" s="177">
        <v>113560</v>
      </c>
      <c r="D236" s="180">
        <v>44616</v>
      </c>
      <c r="E236" s="181">
        <v>34.300699999999999</v>
      </c>
      <c r="F236" s="181">
        <v>-389.7303</v>
      </c>
      <c r="G236" s="181">
        <v>-159.31299999999999</v>
      </c>
      <c r="H236" s="181">
        <v>-75.374200000000002</v>
      </c>
      <c r="I236" s="181">
        <v>-44.857700000000001</v>
      </c>
      <c r="J236" s="181">
        <v>-13.3643</v>
      </c>
      <c r="K236" s="181">
        <v>-5.9741</v>
      </c>
      <c r="L236" s="181">
        <v>-0.1762</v>
      </c>
      <c r="M236" s="181">
        <v>3.0066999999999999</v>
      </c>
      <c r="N236" s="181">
        <v>3.6732</v>
      </c>
      <c r="O236" s="181">
        <v>7.4063999999999997</v>
      </c>
      <c r="P236" s="181">
        <v>6.6870000000000003</v>
      </c>
      <c r="Q236" s="181">
        <v>7.3263999999999996</v>
      </c>
      <c r="R236" s="181">
        <v>6.0292000000000003</v>
      </c>
      <c r="S236" s="124"/>
      <c r="T236" s="127"/>
      <c r="U236" s="128"/>
      <c r="V236" s="128"/>
      <c r="W236" s="128"/>
      <c r="X236" s="128"/>
      <c r="Y236" s="128"/>
      <c r="Z236" s="128"/>
      <c r="AA236" s="128"/>
      <c r="AB236" s="128"/>
      <c r="AC236" s="128"/>
      <c r="AD236" s="128"/>
      <c r="AE236" s="128"/>
      <c r="AF236" s="128"/>
      <c r="AG236" s="128"/>
      <c r="AH236" s="128"/>
    </row>
    <row r="237" spans="1:34" x14ac:dyDescent="0.3">
      <c r="A237" s="177" t="s">
        <v>1718</v>
      </c>
      <c r="B237" s="177" t="s">
        <v>1576</v>
      </c>
      <c r="C237" s="177">
        <v>119393</v>
      </c>
      <c r="D237" s="180">
        <v>44616</v>
      </c>
      <c r="E237" s="181">
        <v>23.619199999999999</v>
      </c>
      <c r="F237" s="181">
        <v>-339.26710000000003</v>
      </c>
      <c r="G237" s="181">
        <v>-140.1277</v>
      </c>
      <c r="H237" s="181">
        <v>-79.802400000000006</v>
      </c>
      <c r="I237" s="181">
        <v>-54.152900000000002</v>
      </c>
      <c r="J237" s="181">
        <v>-19.453700000000001</v>
      </c>
      <c r="K237" s="181">
        <v>-7.7907999999999999</v>
      </c>
      <c r="L237" s="181">
        <v>0.54239999999999999</v>
      </c>
      <c r="M237" s="181">
        <v>5.3350999999999997</v>
      </c>
      <c r="N237" s="181">
        <v>7.1710000000000003</v>
      </c>
      <c r="O237" s="181">
        <v>4.0426000000000002</v>
      </c>
      <c r="P237" s="181">
        <v>4.2484000000000002</v>
      </c>
      <c r="Q237" s="181">
        <v>6.7233999999999998</v>
      </c>
      <c r="R237" s="181">
        <v>8.1373999999999995</v>
      </c>
      <c r="S237" s="124"/>
      <c r="T237" s="127"/>
      <c r="U237" s="128"/>
      <c r="V237" s="128"/>
      <c r="W237" s="128"/>
      <c r="X237" s="128"/>
      <c r="Y237" s="128"/>
      <c r="Z237" s="128"/>
      <c r="AA237" s="128"/>
      <c r="AB237" s="128"/>
      <c r="AC237" s="128"/>
      <c r="AD237" s="128"/>
      <c r="AE237" s="128"/>
      <c r="AF237" s="128"/>
      <c r="AG237" s="128"/>
      <c r="AH237" s="128"/>
    </row>
    <row r="238" spans="1:34" x14ac:dyDescent="0.3">
      <c r="A238" s="177" t="s">
        <v>1718</v>
      </c>
      <c r="B238" s="177" t="s">
        <v>1597</v>
      </c>
      <c r="C238" s="177">
        <v>111712</v>
      </c>
      <c r="D238" s="180">
        <v>44616</v>
      </c>
      <c r="E238" s="181">
        <v>22.5854</v>
      </c>
      <c r="F238" s="181">
        <v>-339.90050000000002</v>
      </c>
      <c r="G238" s="181">
        <v>-140.73050000000001</v>
      </c>
      <c r="H238" s="181">
        <v>-80.421899999999994</v>
      </c>
      <c r="I238" s="181">
        <v>-54.753599999999999</v>
      </c>
      <c r="J238" s="181">
        <v>-20.0518</v>
      </c>
      <c r="K238" s="181">
        <v>-8.3152000000000008</v>
      </c>
      <c r="L238" s="181">
        <v>5.9700000000000003E-2</v>
      </c>
      <c r="M238" s="181">
        <v>4.8757999999999999</v>
      </c>
      <c r="N238" s="181">
        <v>6.6536</v>
      </c>
      <c r="O238" s="181">
        <v>3.4581</v>
      </c>
      <c r="P238" s="181">
        <v>3.6434000000000002</v>
      </c>
      <c r="Q238" s="181">
        <v>6.4943999999999997</v>
      </c>
      <c r="R238" s="181">
        <v>7.5380000000000003</v>
      </c>
      <c r="S238" s="124"/>
      <c r="T238" s="127"/>
      <c r="U238" s="128"/>
      <c r="V238" s="128"/>
      <c r="W238" s="128"/>
      <c r="X238" s="128"/>
      <c r="Y238" s="128"/>
      <c r="Z238" s="128"/>
      <c r="AA238" s="128"/>
      <c r="AB238" s="128"/>
      <c r="AC238" s="128"/>
      <c r="AD238" s="128"/>
      <c r="AE238" s="128"/>
      <c r="AF238" s="128"/>
      <c r="AG238" s="128"/>
      <c r="AH238" s="128"/>
    </row>
    <row r="239" spans="1:34" x14ac:dyDescent="0.3">
      <c r="A239" s="177" t="s">
        <v>1718</v>
      </c>
      <c r="B239" s="177" t="s">
        <v>1577</v>
      </c>
      <c r="C239" s="177">
        <v>118309</v>
      </c>
      <c r="D239" s="180">
        <v>44616</v>
      </c>
      <c r="E239" s="181">
        <v>81.722099999999998</v>
      </c>
      <c r="F239" s="181">
        <v>-417.98779999999999</v>
      </c>
      <c r="G239" s="181">
        <v>-151.69759999999999</v>
      </c>
      <c r="H239" s="181">
        <v>-72.971800000000002</v>
      </c>
      <c r="I239" s="181">
        <v>-47.354199999999999</v>
      </c>
      <c r="J239" s="181">
        <v>-13.460900000000001</v>
      </c>
      <c r="K239" s="181">
        <v>-4.4855</v>
      </c>
      <c r="L239" s="181">
        <v>2.5070000000000001</v>
      </c>
      <c r="M239" s="181">
        <v>6.4469000000000003</v>
      </c>
      <c r="N239" s="181">
        <v>7.8964999999999996</v>
      </c>
      <c r="O239" s="181">
        <v>11.925599999999999</v>
      </c>
      <c r="P239" s="181">
        <v>9.6356000000000002</v>
      </c>
      <c r="Q239" s="181">
        <v>10.036199999999999</v>
      </c>
      <c r="R239" s="181">
        <v>10.4129</v>
      </c>
      <c r="S239" s="124"/>
      <c r="T239" s="127"/>
      <c r="U239" s="128"/>
      <c r="V239" s="128"/>
      <c r="W239" s="128"/>
      <c r="X239" s="128"/>
      <c r="Y239" s="128"/>
      <c r="Z239" s="128"/>
      <c r="AA239" s="128"/>
      <c r="AB239" s="128"/>
      <c r="AC239" s="128"/>
      <c r="AD239" s="128"/>
      <c r="AE239" s="128"/>
      <c r="AF239" s="128"/>
      <c r="AG239" s="128"/>
      <c r="AH239" s="128"/>
    </row>
    <row r="240" spans="1:34" x14ac:dyDescent="0.3">
      <c r="A240" s="177" t="s">
        <v>1718</v>
      </c>
      <c r="B240" s="177" t="s">
        <v>1598</v>
      </c>
      <c r="C240" s="177">
        <v>100601</v>
      </c>
      <c r="D240" s="180">
        <v>44616</v>
      </c>
      <c r="E240" s="181">
        <v>85.480972276578996</v>
      </c>
      <c r="F240" s="181">
        <v>-419.27</v>
      </c>
      <c r="G240" s="181">
        <v>-152.97200000000001</v>
      </c>
      <c r="H240" s="181">
        <v>-74.185400000000001</v>
      </c>
      <c r="I240" s="181">
        <v>-48.601599999999998</v>
      </c>
      <c r="J240" s="181">
        <v>-14.7464</v>
      </c>
      <c r="K240" s="181">
        <v>-5.7573999999999996</v>
      </c>
      <c r="L240" s="181">
        <v>1.2152000000000001</v>
      </c>
      <c r="M240" s="181">
        <v>5.1112000000000002</v>
      </c>
      <c r="N240" s="181">
        <v>6.5186999999999999</v>
      </c>
      <c r="O240" s="181">
        <v>10.6671</v>
      </c>
      <c r="P240" s="181">
        <v>8.4207999999999998</v>
      </c>
      <c r="Q240" s="181">
        <v>8.4465000000000003</v>
      </c>
      <c r="R240" s="181">
        <v>9.1001999999999992</v>
      </c>
      <c r="S240" s="124"/>
      <c r="T240" s="127"/>
      <c r="U240" s="128"/>
      <c r="V240" s="128"/>
      <c r="W240" s="128"/>
      <c r="X240" s="128"/>
      <c r="Y240" s="128"/>
      <c r="Z240" s="128"/>
      <c r="AA240" s="128"/>
      <c r="AB240" s="128"/>
      <c r="AC240" s="128"/>
      <c r="AD240" s="128"/>
      <c r="AE240" s="128"/>
      <c r="AF240" s="128"/>
      <c r="AG240" s="128"/>
      <c r="AH240" s="128"/>
    </row>
    <row r="241" spans="1:34" x14ac:dyDescent="0.3">
      <c r="A241" s="177" t="s">
        <v>1718</v>
      </c>
      <c r="B241" s="177" t="s">
        <v>1578</v>
      </c>
      <c r="C241" s="177">
        <v>118994</v>
      </c>
      <c r="D241" s="180">
        <v>44616</v>
      </c>
      <c r="E241" s="181">
        <v>47.896999999999998</v>
      </c>
      <c r="F241" s="181">
        <v>-380.22399999999999</v>
      </c>
      <c r="G241" s="181">
        <v>-129.303</v>
      </c>
      <c r="H241" s="181">
        <v>-63.682200000000002</v>
      </c>
      <c r="I241" s="181">
        <v>-48.683199999999999</v>
      </c>
      <c r="J241" s="181">
        <v>-5.0129999999999999</v>
      </c>
      <c r="K241" s="181">
        <v>1.6860999999999999</v>
      </c>
      <c r="L241" s="181">
        <v>0.8548</v>
      </c>
      <c r="M241" s="181">
        <v>5.6447000000000003</v>
      </c>
      <c r="N241" s="181">
        <v>8.2834000000000003</v>
      </c>
      <c r="O241" s="181">
        <v>9.9812999999999992</v>
      </c>
      <c r="P241" s="181">
        <v>6.7972999999999999</v>
      </c>
      <c r="Q241" s="181">
        <v>8.4842999999999993</v>
      </c>
      <c r="R241" s="181">
        <v>9.0349000000000004</v>
      </c>
      <c r="S241" s="124"/>
      <c r="T241" s="127"/>
      <c r="U241" s="128"/>
      <c r="V241" s="128"/>
      <c r="W241" s="128"/>
      <c r="X241" s="128"/>
      <c r="Y241" s="128"/>
      <c r="Z241" s="128"/>
      <c r="AA241" s="128"/>
      <c r="AB241" s="128"/>
      <c r="AC241" s="128"/>
      <c r="AD241" s="128"/>
      <c r="AE241" s="128"/>
      <c r="AF241" s="128"/>
      <c r="AG241" s="128"/>
      <c r="AH241" s="128"/>
    </row>
    <row r="242" spans="1:34" x14ac:dyDescent="0.3">
      <c r="A242" s="177" t="s">
        <v>1718</v>
      </c>
      <c r="B242" s="177" t="s">
        <v>1599</v>
      </c>
      <c r="C242" s="177">
        <v>102448</v>
      </c>
      <c r="D242" s="180">
        <v>44616</v>
      </c>
      <c r="E242" s="181">
        <v>43.472200000000001</v>
      </c>
      <c r="F242" s="181">
        <v>-380.78210000000001</v>
      </c>
      <c r="G242" s="181">
        <v>-129.94130000000001</v>
      </c>
      <c r="H242" s="181">
        <v>-64.326800000000006</v>
      </c>
      <c r="I242" s="181">
        <v>-49.318199999999997</v>
      </c>
      <c r="J242" s="181">
        <v>-5.6764999999999999</v>
      </c>
      <c r="K242" s="181">
        <v>0.87709999999999999</v>
      </c>
      <c r="L242" s="181">
        <v>-0.36209999999999998</v>
      </c>
      <c r="M242" s="181">
        <v>4.2359</v>
      </c>
      <c r="N242" s="181">
        <v>6.7355</v>
      </c>
      <c r="O242" s="181">
        <v>8.2365999999999993</v>
      </c>
      <c r="P242" s="181">
        <v>5.3238000000000003</v>
      </c>
      <c r="Q242" s="181">
        <v>8.6478000000000002</v>
      </c>
      <c r="R242" s="181">
        <v>7.3593999999999999</v>
      </c>
      <c r="S242" s="124"/>
      <c r="T242" s="127"/>
      <c r="U242" s="128"/>
      <c r="V242" s="128"/>
      <c r="W242" s="128"/>
      <c r="X242" s="128"/>
      <c r="Y242" s="128"/>
      <c r="Z242" s="128"/>
      <c r="AA242" s="128"/>
      <c r="AB242" s="128"/>
      <c r="AC242" s="128"/>
      <c r="AD242" s="128"/>
      <c r="AE242" s="128"/>
      <c r="AF242" s="128"/>
      <c r="AG242" s="128"/>
      <c r="AH242" s="128"/>
    </row>
    <row r="243" spans="1:34" x14ac:dyDescent="0.3">
      <c r="A243" s="177" t="s">
        <v>1718</v>
      </c>
      <c r="B243" s="177" t="s">
        <v>1600</v>
      </c>
      <c r="C243" s="177">
        <v>100948</v>
      </c>
      <c r="D243" s="180">
        <v>44616</v>
      </c>
      <c r="E243" s="181">
        <v>66.866399999999999</v>
      </c>
      <c r="F243" s="181">
        <v>-422.67829999999998</v>
      </c>
      <c r="G243" s="181">
        <v>-168.34800000000001</v>
      </c>
      <c r="H243" s="181">
        <v>-82.684100000000001</v>
      </c>
      <c r="I243" s="181">
        <v>-56.948599999999999</v>
      </c>
      <c r="J243" s="181">
        <v>-15.8223</v>
      </c>
      <c r="K243" s="181">
        <v>-7.3925999999999998</v>
      </c>
      <c r="L243" s="181">
        <v>0.32950000000000002</v>
      </c>
      <c r="M243" s="181">
        <v>2.8549000000000002</v>
      </c>
      <c r="N243" s="181">
        <v>4.5301999999999998</v>
      </c>
      <c r="O243" s="181">
        <v>7.3198999999999996</v>
      </c>
      <c r="P243" s="181">
        <v>6.2851999999999997</v>
      </c>
      <c r="Q243" s="181">
        <v>9.2751999999999999</v>
      </c>
      <c r="R243" s="181">
        <v>5.5144000000000002</v>
      </c>
      <c r="S243" s="124"/>
      <c r="T243" s="127"/>
      <c r="U243" s="128"/>
      <c r="V243" s="128"/>
      <c r="W243" s="128"/>
      <c r="X243" s="128"/>
      <c r="Y243" s="128"/>
      <c r="Z243" s="128"/>
      <c r="AA243" s="128"/>
      <c r="AB243" s="128"/>
      <c r="AC243" s="128"/>
      <c r="AD243" s="128"/>
      <c r="AE243" s="128"/>
      <c r="AF243" s="128"/>
      <c r="AG243" s="128"/>
      <c r="AH243" s="128"/>
    </row>
    <row r="244" spans="1:34" x14ac:dyDescent="0.3">
      <c r="A244" s="177" t="s">
        <v>1718</v>
      </c>
      <c r="B244" s="177" t="s">
        <v>1579</v>
      </c>
      <c r="C244" s="177">
        <v>118574</v>
      </c>
      <c r="D244" s="180">
        <v>44616</v>
      </c>
      <c r="E244" s="181">
        <v>71.629800000000003</v>
      </c>
      <c r="F244" s="181">
        <v>-421.72859999999997</v>
      </c>
      <c r="G244" s="181">
        <v>-167.43360000000001</v>
      </c>
      <c r="H244" s="181">
        <v>-81.784899999999993</v>
      </c>
      <c r="I244" s="181">
        <v>-56.092599999999997</v>
      </c>
      <c r="J244" s="181">
        <v>-14.9869</v>
      </c>
      <c r="K244" s="181">
        <v>-6.6002000000000001</v>
      </c>
      <c r="L244" s="181">
        <v>1.1201000000000001</v>
      </c>
      <c r="M244" s="181">
        <v>3.6421999999999999</v>
      </c>
      <c r="N244" s="181">
        <v>5.3139000000000003</v>
      </c>
      <c r="O244" s="181">
        <v>8.1513000000000009</v>
      </c>
      <c r="P244" s="181">
        <v>7.0845000000000002</v>
      </c>
      <c r="Q244" s="181">
        <v>9.032</v>
      </c>
      <c r="R244" s="181">
        <v>6.3475999999999999</v>
      </c>
      <c r="S244" s="124"/>
      <c r="T244" s="127"/>
      <c r="U244" s="128"/>
      <c r="V244" s="128"/>
      <c r="W244" s="128"/>
      <c r="X244" s="128"/>
      <c r="Y244" s="128"/>
      <c r="Z244" s="128"/>
      <c r="AA244" s="128"/>
      <c r="AB244" s="128"/>
      <c r="AC244" s="128"/>
      <c r="AD244" s="128"/>
      <c r="AE244" s="128"/>
      <c r="AF244" s="128"/>
      <c r="AG244" s="128"/>
      <c r="AH244" s="128"/>
    </row>
    <row r="245" spans="1:34" x14ac:dyDescent="0.3">
      <c r="A245" s="177" t="s">
        <v>1718</v>
      </c>
      <c r="B245" s="177" t="s">
        <v>1601</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1718</v>
      </c>
      <c r="B246" s="177" t="s">
        <v>1580</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1718</v>
      </c>
      <c r="B247" s="177" t="s">
        <v>1602</v>
      </c>
      <c r="C247" s="177">
        <v>102147</v>
      </c>
      <c r="D247" s="180">
        <v>44616</v>
      </c>
      <c r="E247" s="181">
        <v>58.61</v>
      </c>
      <c r="F247" s="181">
        <v>-433.34140000000002</v>
      </c>
      <c r="G247" s="181">
        <v>-187.12289999999999</v>
      </c>
      <c r="H247" s="181">
        <v>-92.894599999999997</v>
      </c>
      <c r="I247" s="181">
        <v>-62.599800000000002</v>
      </c>
      <c r="J247" s="181">
        <v>-14.431699999999999</v>
      </c>
      <c r="K247" s="181">
        <v>-5.9002999999999997</v>
      </c>
      <c r="L247" s="181">
        <v>3.8874</v>
      </c>
      <c r="M247" s="181">
        <v>6.6303999999999998</v>
      </c>
      <c r="N247" s="181">
        <v>9.1414000000000009</v>
      </c>
      <c r="O247" s="181">
        <v>9.8978999999999999</v>
      </c>
      <c r="P247" s="181">
        <v>7.6565000000000003</v>
      </c>
      <c r="Q247" s="181">
        <v>10.2166</v>
      </c>
      <c r="R247" s="181">
        <v>10.4292</v>
      </c>
      <c r="S247" s="124"/>
      <c r="T247" s="127"/>
      <c r="U247" s="128"/>
      <c r="V247" s="128"/>
      <c r="W247" s="128"/>
      <c r="X247" s="128"/>
      <c r="Y247" s="128"/>
      <c r="Z247" s="128"/>
      <c r="AA247" s="128"/>
      <c r="AB247" s="128"/>
      <c r="AC247" s="128"/>
      <c r="AD247" s="128"/>
      <c r="AE247" s="128"/>
      <c r="AF247" s="128"/>
      <c r="AG247" s="128"/>
      <c r="AH247" s="128"/>
    </row>
    <row r="248" spans="1:34" x14ac:dyDescent="0.3">
      <c r="A248" s="177" t="s">
        <v>1718</v>
      </c>
      <c r="B248" s="177" t="s">
        <v>1581</v>
      </c>
      <c r="C248" s="177">
        <v>119118</v>
      </c>
      <c r="D248" s="180">
        <v>44616</v>
      </c>
      <c r="E248" s="181">
        <v>61.279000000000003</v>
      </c>
      <c r="F248" s="181">
        <v>-432.83659999999998</v>
      </c>
      <c r="G248" s="181">
        <v>-186.64349999999999</v>
      </c>
      <c r="H248" s="181">
        <v>-92.409300000000002</v>
      </c>
      <c r="I248" s="181">
        <v>-62.115000000000002</v>
      </c>
      <c r="J248" s="181">
        <v>-13.9437</v>
      </c>
      <c r="K248" s="181">
        <v>-5.4322999999999997</v>
      </c>
      <c r="L248" s="181">
        <v>4.3651</v>
      </c>
      <c r="M248" s="181">
        <v>7.1033999999999997</v>
      </c>
      <c r="N248" s="181">
        <v>9.6158999999999999</v>
      </c>
      <c r="O248" s="181">
        <v>10.359500000000001</v>
      </c>
      <c r="P248" s="181">
        <v>8.1898</v>
      </c>
      <c r="Q248" s="181">
        <v>9.6021999999999998</v>
      </c>
      <c r="R248" s="181">
        <v>10.8956</v>
      </c>
      <c r="S248" s="124"/>
      <c r="T248" s="127"/>
      <c r="U248" s="128"/>
      <c r="V248" s="128"/>
      <c r="W248" s="128"/>
      <c r="X248" s="128"/>
      <c r="Y248" s="128"/>
      <c r="Z248" s="128"/>
      <c r="AA248" s="128"/>
      <c r="AB248" s="128"/>
      <c r="AC248" s="128"/>
      <c r="AD248" s="128"/>
      <c r="AE248" s="128"/>
      <c r="AF248" s="128"/>
      <c r="AG248" s="128"/>
      <c r="AH248" s="128"/>
    </row>
    <row r="249" spans="1:34" x14ac:dyDescent="0.3">
      <c r="A249" s="177" t="s">
        <v>1718</v>
      </c>
      <c r="B249" s="177" t="s">
        <v>1603</v>
      </c>
      <c r="C249" s="177">
        <v>102262</v>
      </c>
      <c r="D249" s="180">
        <v>44616</v>
      </c>
      <c r="E249" s="181">
        <v>45.515599999999999</v>
      </c>
      <c r="F249" s="181">
        <v>-416.60059999999999</v>
      </c>
      <c r="G249" s="181">
        <v>-174.18709999999999</v>
      </c>
      <c r="H249" s="181">
        <v>-85.669200000000004</v>
      </c>
      <c r="I249" s="181">
        <v>-53.556399999999996</v>
      </c>
      <c r="J249" s="181">
        <v>-13.555</v>
      </c>
      <c r="K249" s="181">
        <v>-5.4562999999999997</v>
      </c>
      <c r="L249" s="181">
        <v>2.1543000000000001</v>
      </c>
      <c r="M249" s="181">
        <v>5.7986000000000004</v>
      </c>
      <c r="N249" s="181">
        <v>5.9717000000000002</v>
      </c>
      <c r="O249" s="181">
        <v>9.0309000000000008</v>
      </c>
      <c r="P249" s="181">
        <v>6.6189</v>
      </c>
      <c r="Q249" s="181">
        <v>8.7768999999999995</v>
      </c>
      <c r="R249" s="181">
        <v>7.7287999999999997</v>
      </c>
      <c r="S249" s="124"/>
      <c r="T249" s="127"/>
      <c r="U249" s="128"/>
      <c r="V249" s="128"/>
      <c r="W249" s="128"/>
      <c r="X249" s="128"/>
      <c r="Y249" s="128"/>
      <c r="Z249" s="128"/>
      <c r="AA249" s="128"/>
      <c r="AB249" s="128"/>
      <c r="AC249" s="128"/>
      <c r="AD249" s="128"/>
      <c r="AE249" s="128"/>
      <c r="AF249" s="128"/>
      <c r="AG249" s="128"/>
      <c r="AH249" s="128"/>
    </row>
    <row r="250" spans="1:34" x14ac:dyDescent="0.3">
      <c r="A250" s="177" t="s">
        <v>1718</v>
      </c>
      <c r="B250" s="177" t="s">
        <v>1582</v>
      </c>
      <c r="C250" s="177">
        <v>120073</v>
      </c>
      <c r="D250" s="180">
        <v>44616</v>
      </c>
      <c r="E250" s="181">
        <v>49.319699999999997</v>
      </c>
      <c r="F250" s="181">
        <v>-415.28410000000002</v>
      </c>
      <c r="G250" s="181">
        <v>-172.87989999999999</v>
      </c>
      <c r="H250" s="181">
        <v>-84.375699999999995</v>
      </c>
      <c r="I250" s="181">
        <v>-52.238100000000003</v>
      </c>
      <c r="J250" s="181">
        <v>-12.158300000000001</v>
      </c>
      <c r="K250" s="181">
        <v>-4.0086000000000004</v>
      </c>
      <c r="L250" s="181">
        <v>3.6638000000000002</v>
      </c>
      <c r="M250" s="181">
        <v>7.3841999999999999</v>
      </c>
      <c r="N250" s="181">
        <v>7.6093000000000002</v>
      </c>
      <c r="O250" s="181">
        <v>10.7768</v>
      </c>
      <c r="P250" s="181">
        <v>7.8623000000000003</v>
      </c>
      <c r="Q250" s="181">
        <v>8.8536999999999999</v>
      </c>
      <c r="R250" s="181">
        <v>9.5189000000000004</v>
      </c>
      <c r="S250" s="124"/>
      <c r="T250" s="127"/>
      <c r="U250" s="128"/>
      <c r="V250" s="128"/>
      <c r="W250" s="128"/>
      <c r="X250" s="128"/>
      <c r="Y250" s="128"/>
      <c r="Z250" s="128"/>
      <c r="AA250" s="128"/>
      <c r="AB250" s="128"/>
      <c r="AC250" s="128"/>
      <c r="AD250" s="128"/>
      <c r="AE250" s="128"/>
      <c r="AF250" s="128"/>
      <c r="AG250" s="128"/>
      <c r="AH250" s="128"/>
    </row>
    <row r="251" spans="1:34" x14ac:dyDescent="0.3">
      <c r="A251" s="177" t="s">
        <v>1718</v>
      </c>
      <c r="B251" s="177" t="s">
        <v>1805</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1718</v>
      </c>
      <c r="B252" s="177" t="s">
        <v>1806</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1718</v>
      </c>
      <c r="B253" s="177" t="s">
        <v>1604</v>
      </c>
      <c r="C253" s="177">
        <v>102330</v>
      </c>
      <c r="D253" s="180">
        <v>44616</v>
      </c>
      <c r="E253" s="181">
        <v>54.764400000000002</v>
      </c>
      <c r="F253" s="181">
        <v>-419.47809999999998</v>
      </c>
      <c r="G253" s="181">
        <v>-171.6317</v>
      </c>
      <c r="H253" s="181">
        <v>-77.3018</v>
      </c>
      <c r="I253" s="181">
        <v>-47.969000000000001</v>
      </c>
      <c r="J253" s="181">
        <v>-15.350099999999999</v>
      </c>
      <c r="K253" s="181">
        <v>-4.3250999999999999</v>
      </c>
      <c r="L253" s="181">
        <v>4.7945000000000002</v>
      </c>
      <c r="M253" s="181">
        <v>7.0373999999999999</v>
      </c>
      <c r="N253" s="181">
        <v>7.1635</v>
      </c>
      <c r="O253" s="181">
        <v>9.6548999999999996</v>
      </c>
      <c r="P253" s="181">
        <v>8.9133999999999993</v>
      </c>
      <c r="Q253" s="181">
        <v>9.9551999999999996</v>
      </c>
      <c r="R253" s="181">
        <v>9.0886999999999993</v>
      </c>
      <c r="S253" s="124"/>
      <c r="T253" s="127"/>
      <c r="U253" s="128"/>
      <c r="V253" s="128"/>
      <c r="W253" s="128"/>
      <c r="X253" s="128"/>
      <c r="Y253" s="128"/>
      <c r="Z253" s="128"/>
      <c r="AA253" s="128"/>
      <c r="AB253" s="128"/>
      <c r="AC253" s="128"/>
      <c r="AD253" s="128"/>
      <c r="AE253" s="128"/>
      <c r="AF253" s="128"/>
      <c r="AG253" s="128"/>
      <c r="AH253" s="128"/>
    </row>
    <row r="254" spans="1:34" x14ac:dyDescent="0.3">
      <c r="A254" s="177" t="s">
        <v>1718</v>
      </c>
      <c r="B254" s="177" t="s">
        <v>1583</v>
      </c>
      <c r="C254" s="177">
        <v>120616</v>
      </c>
      <c r="D254" s="180">
        <v>44616</v>
      </c>
      <c r="E254" s="181">
        <v>58.728000000000002</v>
      </c>
      <c r="F254" s="181">
        <v>-418.76060000000001</v>
      </c>
      <c r="G254" s="181">
        <v>-170.88390000000001</v>
      </c>
      <c r="H254" s="181">
        <v>-76.548199999999994</v>
      </c>
      <c r="I254" s="181">
        <v>-47.220500000000001</v>
      </c>
      <c r="J254" s="181">
        <v>-14.5791</v>
      </c>
      <c r="K254" s="181">
        <v>-3.5171999999999999</v>
      </c>
      <c r="L254" s="181">
        <v>5.6737000000000002</v>
      </c>
      <c r="M254" s="181">
        <v>7.9823000000000004</v>
      </c>
      <c r="N254" s="181">
        <v>8.1305999999999994</v>
      </c>
      <c r="O254" s="181">
        <v>10.485900000000001</v>
      </c>
      <c r="P254" s="181">
        <v>9.7561999999999998</v>
      </c>
      <c r="Q254" s="181">
        <v>10.778700000000001</v>
      </c>
      <c r="R254" s="181">
        <v>9.9954000000000001</v>
      </c>
      <c r="S254" s="124"/>
      <c r="T254" s="127"/>
      <c r="U254" s="128"/>
      <c r="V254" s="128"/>
      <c r="W254" s="128"/>
      <c r="X254" s="128"/>
      <c r="Y254" s="128"/>
      <c r="Z254" s="128"/>
      <c r="AA254" s="128"/>
      <c r="AB254" s="128"/>
      <c r="AC254" s="128"/>
      <c r="AD254" s="128"/>
      <c r="AE254" s="128"/>
      <c r="AF254" s="128"/>
      <c r="AG254" s="128"/>
      <c r="AH254" s="128"/>
    </row>
    <row r="255" spans="1:34" x14ac:dyDescent="0.3">
      <c r="A255" s="177" t="s">
        <v>1718</v>
      </c>
      <c r="B255" s="177" t="s">
        <v>1584</v>
      </c>
      <c r="C255" s="177">
        <v>118491</v>
      </c>
      <c r="D255" s="180">
        <v>44616</v>
      </c>
      <c r="E255" s="181">
        <v>27.815300000000001</v>
      </c>
      <c r="F255" s="181">
        <v>-405.51519999999999</v>
      </c>
      <c r="G255" s="181">
        <v>-157.50120000000001</v>
      </c>
      <c r="H255" s="181">
        <v>-78.781099999999995</v>
      </c>
      <c r="I255" s="181">
        <v>-47.737000000000002</v>
      </c>
      <c r="J255" s="181">
        <v>-11.522600000000001</v>
      </c>
      <c r="K255" s="181">
        <v>-4.1201999999999996</v>
      </c>
      <c r="L255" s="181">
        <v>1.222</v>
      </c>
      <c r="M255" s="181">
        <v>4.8367000000000004</v>
      </c>
      <c r="N255" s="181">
        <v>4.8581000000000003</v>
      </c>
      <c r="O255" s="181">
        <v>7.9560000000000004</v>
      </c>
      <c r="P255" s="181">
        <v>6.9309000000000003</v>
      </c>
      <c r="Q255" s="181">
        <v>8.7459000000000007</v>
      </c>
      <c r="R255" s="181">
        <v>6.4901999999999997</v>
      </c>
      <c r="S255" s="124"/>
      <c r="T255" s="127"/>
      <c r="U255" s="128"/>
      <c r="V255" s="128"/>
      <c r="W255" s="128"/>
      <c r="X255" s="128"/>
      <c r="Y255" s="128"/>
      <c r="Z255" s="128"/>
      <c r="AA255" s="128"/>
      <c r="AB255" s="128"/>
      <c r="AC255" s="128"/>
      <c r="AD255" s="128"/>
      <c r="AE255" s="128"/>
      <c r="AF255" s="128"/>
      <c r="AG255" s="128"/>
      <c r="AH255" s="128"/>
    </row>
    <row r="256" spans="1:34" x14ac:dyDescent="0.3">
      <c r="A256" s="177" t="s">
        <v>1718</v>
      </c>
      <c r="B256" s="177" t="s">
        <v>1605</v>
      </c>
      <c r="C256" s="177">
        <v>112353</v>
      </c>
      <c r="D256" s="180">
        <v>44616</v>
      </c>
      <c r="E256" s="181">
        <v>25.653300000000002</v>
      </c>
      <c r="F256" s="181">
        <v>-406.47480000000002</v>
      </c>
      <c r="G256" s="181">
        <v>-158.49680000000001</v>
      </c>
      <c r="H256" s="181">
        <v>-79.760000000000005</v>
      </c>
      <c r="I256" s="181">
        <v>-48.7087</v>
      </c>
      <c r="J256" s="181">
        <v>-12.5014</v>
      </c>
      <c r="K256" s="181">
        <v>-5.0914999999999999</v>
      </c>
      <c r="L256" s="181">
        <v>0.26090000000000002</v>
      </c>
      <c r="M256" s="181">
        <v>3.8559999999999999</v>
      </c>
      <c r="N256" s="181">
        <v>3.8725999999999998</v>
      </c>
      <c r="O256" s="181">
        <v>6.9715999999999996</v>
      </c>
      <c r="P256" s="181">
        <v>5.9882</v>
      </c>
      <c r="Q256" s="181">
        <v>8.1631999999999998</v>
      </c>
      <c r="R256" s="181">
        <v>5.5041000000000002</v>
      </c>
      <c r="S256" s="124"/>
      <c r="T256" s="127"/>
      <c r="U256" s="128"/>
      <c r="V256" s="128"/>
      <c r="W256" s="128"/>
      <c r="X256" s="128"/>
      <c r="Y256" s="128"/>
      <c r="Z256" s="128"/>
      <c r="AA256" s="128"/>
      <c r="AB256" s="128"/>
      <c r="AC256" s="128"/>
      <c r="AD256" s="128"/>
      <c r="AE256" s="128"/>
      <c r="AF256" s="128"/>
      <c r="AG256" s="128"/>
      <c r="AH256" s="128"/>
    </row>
    <row r="257" spans="1:34" x14ac:dyDescent="0.3">
      <c r="A257" s="177" t="s">
        <v>1718</v>
      </c>
      <c r="B257" s="177" t="s">
        <v>1585</v>
      </c>
      <c r="C257" s="177">
        <v>135689</v>
      </c>
      <c r="D257" s="180"/>
      <c r="E257" s="181"/>
      <c r="F257" s="181"/>
      <c r="G257" s="181"/>
      <c r="H257" s="181"/>
      <c r="I257" s="181"/>
      <c r="J257" s="181"/>
      <c r="K257" s="181"/>
      <c r="L257" s="181"/>
      <c r="M257" s="181"/>
      <c r="N257" s="181"/>
      <c r="O257" s="181"/>
      <c r="P257" s="181"/>
      <c r="Q257" s="181"/>
      <c r="R257" s="181"/>
      <c r="S257" s="124" t="s">
        <v>1951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1718</v>
      </c>
      <c r="B258" s="177" t="s">
        <v>1606</v>
      </c>
      <c r="C258" s="177">
        <v>135692</v>
      </c>
      <c r="D258" s="180"/>
      <c r="E258" s="181"/>
      <c r="F258" s="181"/>
      <c r="G258" s="181"/>
      <c r="H258" s="181"/>
      <c r="I258" s="181"/>
      <c r="J258" s="181"/>
      <c r="K258" s="181"/>
      <c r="L258" s="181"/>
      <c r="M258" s="181"/>
      <c r="N258" s="181"/>
      <c r="O258" s="181"/>
      <c r="P258" s="181"/>
      <c r="Q258" s="181"/>
      <c r="R258" s="181"/>
      <c r="S258" s="124" t="s">
        <v>1951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1718</v>
      </c>
      <c r="B259" s="177" t="s">
        <v>1607</v>
      </c>
      <c r="C259" s="177">
        <v>114859</v>
      </c>
      <c r="D259" s="180">
        <v>44616</v>
      </c>
      <c r="E259" s="181">
        <v>42.046500000000002</v>
      </c>
      <c r="F259" s="181">
        <v>-492.58479999999997</v>
      </c>
      <c r="G259" s="181">
        <v>-176.5728</v>
      </c>
      <c r="H259" s="181">
        <v>-96.413899999999998</v>
      </c>
      <c r="I259" s="181">
        <v>-61.683300000000003</v>
      </c>
      <c r="J259" s="181">
        <v>-16.682300000000001</v>
      </c>
      <c r="K259" s="181">
        <v>-8.6621000000000006</v>
      </c>
      <c r="L259" s="181">
        <v>4.8689</v>
      </c>
      <c r="M259" s="181">
        <v>7.2011000000000003</v>
      </c>
      <c r="N259" s="181">
        <v>9.2750000000000004</v>
      </c>
      <c r="O259" s="181">
        <v>12.037000000000001</v>
      </c>
      <c r="P259" s="181">
        <v>8.9086999999999996</v>
      </c>
      <c r="Q259" s="181">
        <v>8.1904000000000003</v>
      </c>
      <c r="R259" s="181">
        <v>11.5556</v>
      </c>
      <c r="S259" s="124"/>
      <c r="T259" s="127"/>
      <c r="U259" s="128"/>
      <c r="V259" s="128"/>
      <c r="W259" s="128"/>
      <c r="X259" s="128"/>
      <c r="Y259" s="128"/>
      <c r="Z259" s="128"/>
      <c r="AA259" s="128"/>
      <c r="AB259" s="128"/>
      <c r="AC259" s="128"/>
      <c r="AD259" s="128"/>
      <c r="AE259" s="128"/>
      <c r="AF259" s="128"/>
      <c r="AG259" s="128"/>
      <c r="AH259" s="128"/>
    </row>
    <row r="260" spans="1:34" x14ac:dyDescent="0.3">
      <c r="A260" s="177" t="s">
        <v>1718</v>
      </c>
      <c r="B260" s="177" t="s">
        <v>1586</v>
      </c>
      <c r="C260" s="177">
        <v>120154</v>
      </c>
      <c r="D260" s="180">
        <v>44616</v>
      </c>
      <c r="E260" s="181">
        <v>46.475000000000001</v>
      </c>
      <c r="F260" s="181">
        <v>-491.22250000000003</v>
      </c>
      <c r="G260" s="181">
        <v>-175.17</v>
      </c>
      <c r="H260" s="181">
        <v>-95.027100000000004</v>
      </c>
      <c r="I260" s="181">
        <v>-60.312899999999999</v>
      </c>
      <c r="J260" s="181">
        <v>-15.300700000000001</v>
      </c>
      <c r="K260" s="181">
        <v>-7.2846000000000002</v>
      </c>
      <c r="L260" s="181">
        <v>6.3224</v>
      </c>
      <c r="M260" s="181">
        <v>8.6870999999999992</v>
      </c>
      <c r="N260" s="181">
        <v>10.7531</v>
      </c>
      <c r="O260" s="181">
        <v>13.4031</v>
      </c>
      <c r="P260" s="181">
        <v>10.2715</v>
      </c>
      <c r="Q260" s="181">
        <v>10.7804</v>
      </c>
      <c r="R260" s="181">
        <v>12.9626</v>
      </c>
      <c r="S260" s="124"/>
      <c r="T260" s="127"/>
      <c r="U260" s="128"/>
      <c r="V260" s="128"/>
      <c r="W260" s="128"/>
      <c r="X260" s="128"/>
      <c r="Y260" s="128"/>
      <c r="Z260" s="128"/>
      <c r="AA260" s="128"/>
      <c r="AB260" s="128"/>
      <c r="AC260" s="128"/>
      <c r="AD260" s="128"/>
      <c r="AE260" s="128"/>
      <c r="AF260" s="128"/>
      <c r="AG260" s="128"/>
      <c r="AH260" s="128"/>
    </row>
    <row r="261" spans="1:34" x14ac:dyDescent="0.3">
      <c r="A261" s="177" t="s">
        <v>1718</v>
      </c>
      <c r="B261" s="177" t="s">
        <v>1587</v>
      </c>
      <c r="C261" s="177">
        <v>119852</v>
      </c>
      <c r="D261" s="180">
        <v>44616</v>
      </c>
      <c r="E261" s="181">
        <v>45.305300000000003</v>
      </c>
      <c r="F261" s="181">
        <v>-461.21069999999997</v>
      </c>
      <c r="G261" s="181">
        <v>-177.01849999999999</v>
      </c>
      <c r="H261" s="181">
        <v>-92.908799999999999</v>
      </c>
      <c r="I261" s="181">
        <v>-61.630200000000002</v>
      </c>
      <c r="J261" s="181">
        <v>-20.663399999999999</v>
      </c>
      <c r="K261" s="181">
        <v>-5.5324</v>
      </c>
      <c r="L261" s="181">
        <v>3.4691999999999998</v>
      </c>
      <c r="M261" s="181">
        <v>6.2096</v>
      </c>
      <c r="N261" s="181">
        <v>7.0781000000000001</v>
      </c>
      <c r="O261" s="181">
        <v>8.6312999999999995</v>
      </c>
      <c r="P261" s="181">
        <v>7.3643000000000001</v>
      </c>
      <c r="Q261" s="181">
        <v>7.9878</v>
      </c>
      <c r="R261" s="181">
        <v>7.5651999999999999</v>
      </c>
      <c r="S261" s="124"/>
      <c r="T261" s="127"/>
      <c r="U261" s="128"/>
      <c r="V261" s="128"/>
      <c r="W261" s="128"/>
      <c r="X261" s="128"/>
      <c r="Y261" s="128"/>
      <c r="Z261" s="128"/>
      <c r="AA261" s="128"/>
      <c r="AB261" s="128"/>
      <c r="AC261" s="128"/>
      <c r="AD261" s="128"/>
      <c r="AE261" s="128"/>
      <c r="AF261" s="128"/>
      <c r="AG261" s="128"/>
      <c r="AH261" s="128"/>
    </row>
    <row r="262" spans="1:34" x14ac:dyDescent="0.3">
      <c r="A262" s="177" t="s">
        <v>1718</v>
      </c>
      <c r="B262" s="177" t="s">
        <v>1608</v>
      </c>
      <c r="C262" s="177">
        <v>112487</v>
      </c>
      <c r="D262" s="180">
        <v>44616</v>
      </c>
      <c r="E262" s="181">
        <v>42.640599999999999</v>
      </c>
      <c r="F262" s="181">
        <v>-461.79640000000001</v>
      </c>
      <c r="G262" s="181">
        <v>-177.63980000000001</v>
      </c>
      <c r="H262" s="181">
        <v>-93.562399999999997</v>
      </c>
      <c r="I262" s="181">
        <v>-62.266199999999998</v>
      </c>
      <c r="J262" s="181">
        <v>-21.294699999999999</v>
      </c>
      <c r="K262" s="181">
        <v>-6.1573000000000002</v>
      </c>
      <c r="L262" s="181">
        <v>2.8176999999999999</v>
      </c>
      <c r="M262" s="181">
        <v>5.5545999999999998</v>
      </c>
      <c r="N262" s="181">
        <v>6.4173999999999998</v>
      </c>
      <c r="O262" s="181">
        <v>8.0004000000000008</v>
      </c>
      <c r="P262" s="181">
        <v>6.6778000000000004</v>
      </c>
      <c r="Q262" s="181">
        <v>5.9619</v>
      </c>
      <c r="R262" s="181">
        <v>6.9471999999999996</v>
      </c>
      <c r="S262" s="124"/>
      <c r="T262" s="127"/>
      <c r="U262" s="128"/>
      <c r="V262" s="128"/>
      <c r="W262" s="128"/>
      <c r="X262" s="128"/>
      <c r="Y262" s="128"/>
      <c r="Z262" s="128"/>
      <c r="AA262" s="128"/>
      <c r="AB262" s="128"/>
      <c r="AC262" s="128"/>
      <c r="AD262" s="128"/>
      <c r="AE262" s="128"/>
      <c r="AF262" s="128"/>
      <c r="AG262" s="128"/>
      <c r="AH262" s="128"/>
    </row>
    <row r="263" spans="1:34" x14ac:dyDescent="0.3">
      <c r="A263" s="177" t="s">
        <v>1718</v>
      </c>
      <c r="B263" s="177" t="s">
        <v>1609</v>
      </c>
      <c r="C263" s="177">
        <v>101869</v>
      </c>
      <c r="D263" s="180">
        <v>44616</v>
      </c>
      <c r="E263" s="181">
        <v>66.581800000000001</v>
      </c>
      <c r="F263" s="181">
        <v>-347.6139</v>
      </c>
      <c r="G263" s="181">
        <v>-129.8023</v>
      </c>
      <c r="H263" s="181">
        <v>-56.648800000000001</v>
      </c>
      <c r="I263" s="181">
        <v>-39.409700000000001</v>
      </c>
      <c r="J263" s="181">
        <v>-13.7563</v>
      </c>
      <c r="K263" s="181">
        <v>-5.4866999999999999</v>
      </c>
      <c r="L263" s="181">
        <v>-0.1381</v>
      </c>
      <c r="M263" s="181">
        <v>5.9085000000000001</v>
      </c>
      <c r="N263" s="181">
        <v>5.3745000000000003</v>
      </c>
      <c r="O263" s="181">
        <v>7.8417000000000003</v>
      </c>
      <c r="P263" s="181">
        <v>6.3038999999999996</v>
      </c>
      <c r="Q263" s="181">
        <v>8.2491000000000003</v>
      </c>
      <c r="R263" s="181">
        <v>6.3860999999999999</v>
      </c>
      <c r="S263" s="124"/>
      <c r="T263" s="127"/>
      <c r="U263" s="128"/>
      <c r="V263" s="128"/>
      <c r="W263" s="128"/>
      <c r="X263" s="128"/>
      <c r="Y263" s="128"/>
      <c r="Z263" s="128"/>
      <c r="AA263" s="128"/>
      <c r="AB263" s="128"/>
      <c r="AC263" s="128"/>
      <c r="AD263" s="128"/>
      <c r="AE263" s="128"/>
      <c r="AF263" s="128"/>
      <c r="AG263" s="128"/>
      <c r="AH263" s="128"/>
    </row>
    <row r="264" spans="1:34" x14ac:dyDescent="0.3">
      <c r="A264" s="177" t="s">
        <v>1718</v>
      </c>
      <c r="B264" s="177" t="s">
        <v>1588</v>
      </c>
      <c r="C264" s="177">
        <v>120276</v>
      </c>
      <c r="D264" s="180">
        <v>44616</v>
      </c>
      <c r="E264" s="181">
        <v>71.483699999999999</v>
      </c>
      <c r="F264" s="181">
        <v>-346.6456</v>
      </c>
      <c r="G264" s="181">
        <v>-128.8758</v>
      </c>
      <c r="H264" s="181">
        <v>-55.718000000000004</v>
      </c>
      <c r="I264" s="181">
        <v>-38.488300000000002</v>
      </c>
      <c r="J264" s="181">
        <v>-12.8329</v>
      </c>
      <c r="K264" s="181">
        <v>-4.5629</v>
      </c>
      <c r="L264" s="181">
        <v>0.74929999999999997</v>
      </c>
      <c r="M264" s="181">
        <v>6.8005000000000004</v>
      </c>
      <c r="N264" s="181">
        <v>6.2573999999999996</v>
      </c>
      <c r="O264" s="181">
        <v>8.8072999999999997</v>
      </c>
      <c r="P264" s="181">
        <v>7.2256</v>
      </c>
      <c r="Q264" s="181">
        <v>8.0154999999999994</v>
      </c>
      <c r="R264" s="181">
        <v>7.3436000000000003</v>
      </c>
      <c r="S264" s="124"/>
      <c r="T264" s="127"/>
      <c r="U264" s="128"/>
      <c r="V264" s="128"/>
      <c r="W264" s="128"/>
      <c r="X264" s="128"/>
      <c r="Y264" s="128"/>
      <c r="Z264" s="128"/>
      <c r="AA264" s="128"/>
      <c r="AB264" s="128"/>
      <c r="AC264" s="128"/>
      <c r="AD264" s="128"/>
      <c r="AE264" s="128"/>
      <c r="AF264" s="128"/>
      <c r="AG264" s="128"/>
      <c r="AH264" s="128"/>
    </row>
    <row r="265" spans="1:34" x14ac:dyDescent="0.3">
      <c r="A265" s="177" t="s">
        <v>1718</v>
      </c>
      <c r="B265" s="177" t="s">
        <v>1958</v>
      </c>
      <c r="C265" s="177">
        <v>119156</v>
      </c>
      <c r="D265" s="180">
        <v>44616</v>
      </c>
      <c r="E265" s="181">
        <v>25.197900000000001</v>
      </c>
      <c r="F265" s="181">
        <v>-345.07870000000003</v>
      </c>
      <c r="G265" s="181">
        <v>-139.65860000000001</v>
      </c>
      <c r="H265" s="181">
        <v>-63.632199999999997</v>
      </c>
      <c r="I265" s="181">
        <v>-38.933999999999997</v>
      </c>
      <c r="J265" s="181">
        <v>-11.1912</v>
      </c>
      <c r="K265" s="181">
        <v>-2.3492999999999999</v>
      </c>
      <c r="L265" s="181">
        <v>2.7917000000000001</v>
      </c>
      <c r="M265" s="181">
        <v>5.6772</v>
      </c>
      <c r="N265" s="181">
        <v>4.54</v>
      </c>
      <c r="O265" s="181">
        <v>7.3559000000000001</v>
      </c>
      <c r="P265" s="181">
        <v>6.9245000000000001</v>
      </c>
      <c r="Q265" s="181">
        <v>8.5082000000000004</v>
      </c>
      <c r="R265" s="181">
        <v>6.3589000000000002</v>
      </c>
      <c r="S265" s="124"/>
      <c r="T265" s="127"/>
      <c r="U265" s="128"/>
      <c r="V265" s="128"/>
      <c r="W265" s="128"/>
      <c r="X265" s="128"/>
      <c r="Y265" s="128"/>
      <c r="Z265" s="128"/>
      <c r="AA265" s="128"/>
      <c r="AB265" s="128"/>
      <c r="AC265" s="128"/>
      <c r="AD265" s="128"/>
      <c r="AE265" s="128"/>
      <c r="AF265" s="128"/>
      <c r="AG265" s="128"/>
      <c r="AH265" s="128"/>
    </row>
    <row r="266" spans="1:34" x14ac:dyDescent="0.3">
      <c r="A266" s="177" t="s">
        <v>1718</v>
      </c>
      <c r="B266" s="177" t="s">
        <v>1959</v>
      </c>
      <c r="C266" s="177">
        <v>113142</v>
      </c>
      <c r="D266" s="180">
        <v>44616</v>
      </c>
      <c r="E266" s="181">
        <v>21.892600000000002</v>
      </c>
      <c r="F266" s="181">
        <v>-347.1189</v>
      </c>
      <c r="G266" s="181">
        <v>-141.6574</v>
      </c>
      <c r="H266" s="181">
        <v>-65.638000000000005</v>
      </c>
      <c r="I266" s="181">
        <v>-40.932600000000001</v>
      </c>
      <c r="J266" s="181">
        <v>-13.1884</v>
      </c>
      <c r="K266" s="181">
        <v>-4.3464999999999998</v>
      </c>
      <c r="L266" s="181">
        <v>0.98709999999999998</v>
      </c>
      <c r="M266" s="181">
        <v>3.7917000000000001</v>
      </c>
      <c r="N266" s="181">
        <v>2.6375999999999999</v>
      </c>
      <c r="O266" s="181">
        <v>5.6588000000000003</v>
      </c>
      <c r="P266" s="181">
        <v>5.1654</v>
      </c>
      <c r="Q266" s="181">
        <v>6.9984999999999999</v>
      </c>
      <c r="R266" s="181">
        <v>4.4911000000000003</v>
      </c>
      <c r="S266" s="124"/>
      <c r="T266" s="127"/>
      <c r="U266" s="128"/>
      <c r="V266" s="128"/>
      <c r="W266" s="128"/>
      <c r="X266" s="128"/>
      <c r="Y266" s="128"/>
      <c r="Z266" s="128"/>
      <c r="AA266" s="128"/>
      <c r="AB266" s="128"/>
      <c r="AC266" s="128"/>
      <c r="AD266" s="128"/>
      <c r="AE266" s="128"/>
      <c r="AF266" s="128"/>
      <c r="AG266" s="128"/>
      <c r="AH266" s="128"/>
    </row>
    <row r="267" spans="1:34" x14ac:dyDescent="0.3">
      <c r="A267" s="177" t="s">
        <v>1718</v>
      </c>
      <c r="B267" s="177" t="s">
        <v>1610</v>
      </c>
      <c r="C267" s="177">
        <v>102172</v>
      </c>
      <c r="D267" s="180">
        <v>44616</v>
      </c>
      <c r="E267" s="181">
        <v>44.141300000000001</v>
      </c>
      <c r="F267" s="181">
        <v>-209.4006</v>
      </c>
      <c r="G267" s="181">
        <v>-84.496099999999998</v>
      </c>
      <c r="H267" s="181">
        <v>-36.468899999999998</v>
      </c>
      <c r="I267" s="181">
        <v>-19.200900000000001</v>
      </c>
      <c r="J267" s="181">
        <v>-1.7047000000000001</v>
      </c>
      <c r="K267" s="181">
        <v>2.0190000000000001</v>
      </c>
      <c r="L267" s="181">
        <v>5.8893000000000004</v>
      </c>
      <c r="M267" s="181">
        <v>7.7587000000000002</v>
      </c>
      <c r="N267" s="181">
        <v>8.6887000000000008</v>
      </c>
      <c r="O267" s="181">
        <v>0.88939999999999997</v>
      </c>
      <c r="P267" s="181">
        <v>3.0647000000000002</v>
      </c>
      <c r="Q267" s="181">
        <v>8.5337999999999994</v>
      </c>
      <c r="R267" s="181">
        <v>3.8612000000000002</v>
      </c>
      <c r="S267" s="124"/>
      <c r="T267" s="127"/>
      <c r="U267" s="128"/>
      <c r="V267" s="128"/>
      <c r="W267" s="128"/>
      <c r="X267" s="128"/>
      <c r="Y267" s="128"/>
      <c r="Z267" s="128"/>
      <c r="AA267" s="128"/>
      <c r="AB267" s="128"/>
      <c r="AC267" s="128"/>
      <c r="AD267" s="128"/>
      <c r="AE267" s="128"/>
      <c r="AF267" s="128"/>
      <c r="AG267" s="128"/>
      <c r="AH267" s="128"/>
    </row>
    <row r="268" spans="1:34" x14ac:dyDescent="0.3">
      <c r="A268" s="177" t="s">
        <v>1718</v>
      </c>
      <c r="B268" s="177" t="s">
        <v>1589</v>
      </c>
      <c r="C268" s="177">
        <v>118726</v>
      </c>
      <c r="D268" s="180">
        <v>44616</v>
      </c>
      <c r="E268" s="181">
        <v>47.502699999999997</v>
      </c>
      <c r="F268" s="181">
        <v>-208.7963</v>
      </c>
      <c r="G268" s="181">
        <v>-83.887900000000002</v>
      </c>
      <c r="H268" s="181">
        <v>-35.865299999999998</v>
      </c>
      <c r="I268" s="181">
        <v>-18.5929</v>
      </c>
      <c r="J268" s="181">
        <v>-1.0871</v>
      </c>
      <c r="K268" s="181">
        <v>2.6374</v>
      </c>
      <c r="L268" s="181">
        <v>6.5255999999999998</v>
      </c>
      <c r="M268" s="181">
        <v>8.4152000000000005</v>
      </c>
      <c r="N268" s="181">
        <v>9.3648000000000007</v>
      </c>
      <c r="O268" s="181">
        <v>1.5687</v>
      </c>
      <c r="P268" s="181">
        <v>3.8489</v>
      </c>
      <c r="Q268" s="181">
        <v>7.0720999999999998</v>
      </c>
      <c r="R268" s="181">
        <v>4.5042999999999997</v>
      </c>
      <c r="S268" s="124"/>
      <c r="T268" s="127"/>
      <c r="U268" s="128"/>
      <c r="V268" s="128"/>
      <c r="W268" s="128"/>
      <c r="X268" s="128"/>
      <c r="Y268" s="128"/>
      <c r="Z268" s="128"/>
      <c r="AA268" s="128"/>
      <c r="AB268" s="128"/>
      <c r="AC268" s="128"/>
      <c r="AD268" s="128"/>
      <c r="AE268" s="128"/>
      <c r="AF268" s="128"/>
      <c r="AG268" s="128"/>
      <c r="AH268" s="128"/>
    </row>
    <row r="269" spans="1:34" x14ac:dyDescent="0.3">
      <c r="A269" s="177" t="s">
        <v>1718</v>
      </c>
      <c r="B269" s="177" t="s">
        <v>1611</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1718</v>
      </c>
      <c r="B270" s="177" t="s">
        <v>1590</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1718</v>
      </c>
      <c r="B271" s="177" t="s">
        <v>1995</v>
      </c>
      <c r="C271" s="177">
        <v>119839</v>
      </c>
      <c r="D271" s="180">
        <v>44616</v>
      </c>
      <c r="E271" s="181">
        <v>56.3247</v>
      </c>
      <c r="F271" s="181">
        <v>-398.67099999999999</v>
      </c>
      <c r="G271" s="181">
        <v>-153.0583</v>
      </c>
      <c r="H271" s="181">
        <v>-83.352500000000006</v>
      </c>
      <c r="I271" s="181">
        <v>-53.565300000000001</v>
      </c>
      <c r="J271" s="181">
        <v>-14.0718</v>
      </c>
      <c r="K271" s="181">
        <v>-6.8888999999999996</v>
      </c>
      <c r="L271" s="181">
        <v>7.5521000000000003</v>
      </c>
      <c r="M271" s="181">
        <v>9.5309000000000008</v>
      </c>
      <c r="N271" s="181">
        <v>10.166700000000001</v>
      </c>
      <c r="O271" s="181">
        <v>11.669</v>
      </c>
      <c r="P271" s="181">
        <v>8.6823999999999995</v>
      </c>
      <c r="Q271" s="181">
        <v>9.8606999999999996</v>
      </c>
      <c r="R271" s="181">
        <v>12.106999999999999</v>
      </c>
      <c r="S271" s="124"/>
      <c r="T271" s="127"/>
      <c r="U271" s="128"/>
      <c r="V271" s="128"/>
      <c r="W271" s="128"/>
      <c r="X271" s="128"/>
      <c r="Y271" s="128"/>
      <c r="Z271" s="128"/>
      <c r="AA271" s="128"/>
      <c r="AB271" s="128"/>
      <c r="AC271" s="128"/>
      <c r="AD271" s="128"/>
      <c r="AE271" s="128"/>
      <c r="AF271" s="128"/>
      <c r="AG271" s="128"/>
      <c r="AH271" s="128"/>
    </row>
    <row r="272" spans="1:34" x14ac:dyDescent="0.3">
      <c r="A272" s="177" t="s">
        <v>1718</v>
      </c>
      <c r="B272" s="177" t="s">
        <v>1996</v>
      </c>
      <c r="C272" s="177">
        <v>100968</v>
      </c>
      <c r="D272" s="180">
        <v>44616</v>
      </c>
      <c r="E272" s="181">
        <v>52.4435</v>
      </c>
      <c r="F272" s="181">
        <v>-399.25689999999997</v>
      </c>
      <c r="G272" s="181">
        <v>-153.63470000000001</v>
      </c>
      <c r="H272" s="181">
        <v>-83.934899999999999</v>
      </c>
      <c r="I272" s="181">
        <v>-54.143000000000001</v>
      </c>
      <c r="J272" s="181">
        <v>-14.666499999999999</v>
      </c>
      <c r="K272" s="181">
        <v>-7.3886000000000003</v>
      </c>
      <c r="L272" s="181">
        <v>6.9581</v>
      </c>
      <c r="M272" s="181">
        <v>8.9039000000000001</v>
      </c>
      <c r="N272" s="181">
        <v>9.5272000000000006</v>
      </c>
      <c r="O272" s="181">
        <v>11.0282</v>
      </c>
      <c r="P272" s="181">
        <v>7.8982000000000001</v>
      </c>
      <c r="Q272" s="181">
        <v>8.2355</v>
      </c>
      <c r="R272" s="181">
        <v>11.4443</v>
      </c>
      <c r="S272" s="124"/>
      <c r="T272" s="127"/>
      <c r="U272" s="128"/>
      <c r="V272" s="128"/>
      <c r="W272" s="128"/>
      <c r="X272" s="128"/>
      <c r="Y272" s="128"/>
      <c r="Z272" s="128"/>
      <c r="AA272" s="128"/>
      <c r="AB272" s="128"/>
      <c r="AC272" s="128"/>
      <c r="AD272" s="128"/>
      <c r="AE272" s="128"/>
      <c r="AF272" s="128"/>
      <c r="AG272" s="128"/>
      <c r="AH272" s="128"/>
    </row>
    <row r="273" spans="1:34" x14ac:dyDescent="0.3">
      <c r="A273" s="177" t="s">
        <v>1718</v>
      </c>
      <c r="B273" s="177" t="s">
        <v>1612</v>
      </c>
      <c r="C273" s="177">
        <v>112868</v>
      </c>
      <c r="D273" s="180">
        <v>44616</v>
      </c>
      <c r="E273" s="181">
        <v>23.3323</v>
      </c>
      <c r="F273" s="181">
        <v>-336.64409999999998</v>
      </c>
      <c r="G273" s="181">
        <v>-133.82830000000001</v>
      </c>
      <c r="H273" s="181">
        <v>-64.710999999999999</v>
      </c>
      <c r="I273" s="181">
        <v>-45.000500000000002</v>
      </c>
      <c r="J273" s="181">
        <v>-12.487</v>
      </c>
      <c r="K273" s="181">
        <v>-5.9855</v>
      </c>
      <c r="L273" s="181">
        <v>12.434699999999999</v>
      </c>
      <c r="M273" s="181">
        <v>11.9047</v>
      </c>
      <c r="N273" s="181">
        <v>10.5032</v>
      </c>
      <c r="O273" s="181">
        <v>6.9710999999999999</v>
      </c>
      <c r="P273" s="181">
        <v>5.8017000000000003</v>
      </c>
      <c r="Q273" s="181">
        <v>7.3312999999999997</v>
      </c>
      <c r="R273" s="181">
        <v>9.0846</v>
      </c>
      <c r="S273" s="124"/>
      <c r="T273" s="127"/>
      <c r="U273" s="128"/>
      <c r="V273" s="128"/>
      <c r="W273" s="128"/>
      <c r="X273" s="128"/>
      <c r="Y273" s="128"/>
      <c r="Z273" s="128"/>
      <c r="AA273" s="128"/>
      <c r="AB273" s="128"/>
      <c r="AC273" s="128"/>
      <c r="AD273" s="128"/>
      <c r="AE273" s="128"/>
      <c r="AF273" s="128"/>
      <c r="AG273" s="128"/>
      <c r="AH273" s="128"/>
    </row>
    <row r="274" spans="1:34" x14ac:dyDescent="0.3">
      <c r="A274" s="177" t="s">
        <v>1718</v>
      </c>
      <c r="B274" s="177" t="s">
        <v>1591</v>
      </c>
      <c r="C274" s="177">
        <v>119635</v>
      </c>
      <c r="D274" s="180">
        <v>44616</v>
      </c>
      <c r="E274" s="181">
        <v>24.921500000000002</v>
      </c>
      <c r="F274" s="181">
        <v>-335.6465</v>
      </c>
      <c r="G274" s="181">
        <v>-132.8374</v>
      </c>
      <c r="H274" s="181">
        <v>-63.737299999999998</v>
      </c>
      <c r="I274" s="181">
        <v>-44.049199999999999</v>
      </c>
      <c r="J274" s="181">
        <v>-11.5365</v>
      </c>
      <c r="K274" s="181">
        <v>-5.0373999999999999</v>
      </c>
      <c r="L274" s="181">
        <v>13.4559</v>
      </c>
      <c r="M274" s="181">
        <v>12.9114</v>
      </c>
      <c r="N274" s="181">
        <v>11.449199999999999</v>
      </c>
      <c r="O274" s="181">
        <v>7.8482000000000003</v>
      </c>
      <c r="P274" s="181">
        <v>6.8475999999999999</v>
      </c>
      <c r="Q274" s="181">
        <v>8.3422000000000001</v>
      </c>
      <c r="R274" s="181">
        <v>9.9690999999999992</v>
      </c>
      <c r="S274" s="124"/>
      <c r="T274" s="127"/>
      <c r="U274" s="128"/>
      <c r="V274" s="128"/>
      <c r="W274" s="128"/>
      <c r="X274" s="128"/>
      <c r="Y274" s="128"/>
      <c r="Z274" s="128"/>
      <c r="AA274" s="128"/>
      <c r="AB274" s="128"/>
      <c r="AC274" s="128"/>
      <c r="AD274" s="128"/>
      <c r="AE274" s="128"/>
      <c r="AF274" s="128"/>
      <c r="AG274" s="128"/>
      <c r="AH274" s="128"/>
    </row>
    <row r="275" spans="1:34" x14ac:dyDescent="0.3">
      <c r="A275" s="177" t="s">
        <v>1718</v>
      </c>
      <c r="B275" s="177" t="s">
        <v>1592</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1718</v>
      </c>
      <c r="B276" s="177" t="s">
        <v>1613</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1718</v>
      </c>
      <c r="B277" s="177" t="s">
        <v>1593</v>
      </c>
      <c r="C277" s="177">
        <v>120779</v>
      </c>
      <c r="D277" s="180">
        <v>44616</v>
      </c>
      <c r="E277" s="181">
        <v>54.050400000000003</v>
      </c>
      <c r="F277" s="181">
        <v>-431.74810000000002</v>
      </c>
      <c r="G277" s="181">
        <v>-165.17750000000001</v>
      </c>
      <c r="H277" s="181">
        <v>-77.053200000000004</v>
      </c>
      <c r="I277" s="181">
        <v>-51.917299999999997</v>
      </c>
      <c r="J277" s="181">
        <v>-13.869899999999999</v>
      </c>
      <c r="K277" s="181">
        <v>-6.3566000000000003</v>
      </c>
      <c r="L277" s="181">
        <v>7.7405999999999997</v>
      </c>
      <c r="M277" s="181">
        <v>11.7254</v>
      </c>
      <c r="N277" s="181">
        <v>11.1999</v>
      </c>
      <c r="O277" s="181">
        <v>8.7850000000000001</v>
      </c>
      <c r="P277" s="181">
        <v>8.1150000000000002</v>
      </c>
      <c r="Q277" s="181">
        <v>9.7149000000000001</v>
      </c>
      <c r="R277" s="181">
        <v>12.8186</v>
      </c>
      <c r="S277" s="124"/>
      <c r="T277" s="127"/>
      <c r="U277" s="128"/>
      <c r="V277" s="128"/>
      <c r="W277" s="128"/>
      <c r="X277" s="128"/>
      <c r="Y277" s="128"/>
      <c r="Z277" s="128"/>
      <c r="AA277" s="128"/>
      <c r="AB277" s="128"/>
      <c r="AC277" s="128"/>
      <c r="AD277" s="128"/>
      <c r="AE277" s="128"/>
      <c r="AF277" s="128"/>
      <c r="AG277" s="128"/>
      <c r="AH277" s="128"/>
    </row>
    <row r="278" spans="1:34" x14ac:dyDescent="0.3">
      <c r="A278" s="177" t="s">
        <v>1718</v>
      </c>
      <c r="B278" s="177" t="s">
        <v>1614</v>
      </c>
      <c r="C278" s="177">
        <v>102535</v>
      </c>
      <c r="D278" s="180">
        <v>44616</v>
      </c>
      <c r="E278" s="181">
        <v>50.9711</v>
      </c>
      <c r="F278" s="181">
        <v>-432.34960000000001</v>
      </c>
      <c r="G278" s="181">
        <v>-165.75360000000001</v>
      </c>
      <c r="H278" s="181">
        <v>-77.597899999999996</v>
      </c>
      <c r="I278" s="181">
        <v>-52.460799999999999</v>
      </c>
      <c r="J278" s="181">
        <v>-14.415699999999999</v>
      </c>
      <c r="K278" s="181">
        <v>-6.8979999999999997</v>
      </c>
      <c r="L278" s="181">
        <v>7.1668000000000003</v>
      </c>
      <c r="M278" s="181">
        <v>11.1127</v>
      </c>
      <c r="N278" s="181">
        <v>10.562099999999999</v>
      </c>
      <c r="O278" s="181">
        <v>8.1003000000000007</v>
      </c>
      <c r="P278" s="181">
        <v>7.4132999999999996</v>
      </c>
      <c r="Q278" s="181">
        <v>9.3583999999999996</v>
      </c>
      <c r="R278" s="181">
        <v>12.1309</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-393.24560000000002</v>
      </c>
      <c r="G279" s="183">
        <v>-152.83367804878046</v>
      </c>
      <c r="H279" s="183">
        <v>-75.720356097560952</v>
      </c>
      <c r="I279" s="183">
        <v>-44.720107317073172</v>
      </c>
      <c r="J279" s="183">
        <v>-11.328314634146343</v>
      </c>
      <c r="K279" s="183">
        <v>-4.4438219512195118</v>
      </c>
      <c r="L279" s="183">
        <v>3.7515780487804884</v>
      </c>
      <c r="M279" s="183">
        <v>6.9327024390243883</v>
      </c>
      <c r="N279" s="183">
        <v>7.4738585365853663</v>
      </c>
      <c r="O279" s="183">
        <v>8.5980658536585377</v>
      </c>
      <c r="P279" s="183">
        <v>7.2083414634146319</v>
      </c>
      <c r="Q279" s="183">
        <v>8.7010902439024385</v>
      </c>
      <c r="R279" s="183">
        <v>8.7816658536585361</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408</v>
      </c>
      <c r="B280" s="177"/>
      <c r="C280" s="177"/>
      <c r="D280" s="177"/>
      <c r="E280" s="177"/>
      <c r="F280" s="183">
        <v>-405.51519999999999</v>
      </c>
      <c r="G280" s="183">
        <v>-158.49680000000001</v>
      </c>
      <c r="H280" s="183">
        <v>-78.361099999999993</v>
      </c>
      <c r="I280" s="183">
        <v>-48.7087</v>
      </c>
      <c r="J280" s="183">
        <v>-13.869899999999999</v>
      </c>
      <c r="K280" s="183">
        <v>-5.4866999999999999</v>
      </c>
      <c r="L280" s="183">
        <v>2.8176999999999999</v>
      </c>
      <c r="M280" s="183">
        <v>6.6303999999999998</v>
      </c>
      <c r="N280" s="183">
        <v>7.2016</v>
      </c>
      <c r="O280" s="183">
        <v>8.8072999999999997</v>
      </c>
      <c r="P280" s="183">
        <v>7.3643000000000001</v>
      </c>
      <c r="Q280" s="183">
        <v>8.6478000000000002</v>
      </c>
      <c r="R280" s="183">
        <v>9.0349000000000004</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599</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600</v>
      </c>
      <c r="B283" s="177" t="s">
        <v>601</v>
      </c>
      <c r="C283" s="177">
        <v>105460</v>
      </c>
      <c r="D283" s="180">
        <v>44616</v>
      </c>
      <c r="E283" s="181">
        <v>70.680000000000007</v>
      </c>
      <c r="F283" s="181">
        <v>-4.8080999999999996</v>
      </c>
      <c r="G283" s="181">
        <v>-5.7222999999999997</v>
      </c>
      <c r="H283" s="181">
        <v>-6.7545999999999999</v>
      </c>
      <c r="I283" s="181">
        <v>-9.5701000000000001</v>
      </c>
      <c r="J283" s="181">
        <v>-6.7054</v>
      </c>
      <c r="K283" s="181">
        <v>-9.1632999999999996</v>
      </c>
      <c r="L283" s="181">
        <v>-2.4969000000000001</v>
      </c>
      <c r="M283" s="181">
        <v>5.1473000000000004</v>
      </c>
      <c r="N283" s="181">
        <v>9.2257999999999996</v>
      </c>
      <c r="O283" s="181">
        <v>16.7484</v>
      </c>
      <c r="P283" s="181">
        <v>14.390599999999999</v>
      </c>
      <c r="Q283" s="181">
        <v>14.040100000000001</v>
      </c>
      <c r="R283" s="181">
        <v>17.754899999999999</v>
      </c>
      <c r="S283" s="124"/>
      <c r="T283" s="127"/>
      <c r="U283" s="128"/>
      <c r="V283" s="128"/>
      <c r="W283" s="128"/>
      <c r="X283" s="128"/>
      <c r="Y283" s="128"/>
      <c r="Z283" s="128"/>
      <c r="AA283" s="128"/>
      <c r="AB283" s="128"/>
      <c r="AC283" s="128"/>
      <c r="AD283" s="128"/>
      <c r="AE283" s="128"/>
      <c r="AF283" s="128"/>
      <c r="AG283" s="128"/>
      <c r="AH283" s="128"/>
    </row>
    <row r="284" spans="1:34" x14ac:dyDescent="0.3">
      <c r="A284" s="177" t="s">
        <v>600</v>
      </c>
      <c r="B284" s="177" t="s">
        <v>602</v>
      </c>
      <c r="C284" s="177">
        <v>120348</v>
      </c>
      <c r="D284" s="180">
        <v>44616</v>
      </c>
      <c r="E284" s="181">
        <v>79.650000000000006</v>
      </c>
      <c r="F284" s="181">
        <v>-4.8045999999999998</v>
      </c>
      <c r="G284" s="181">
        <v>-5.7172999999999998</v>
      </c>
      <c r="H284" s="181">
        <v>-6.7221000000000002</v>
      </c>
      <c r="I284" s="181">
        <v>-9.5195000000000007</v>
      </c>
      <c r="J284" s="181">
        <v>-6.6017999999999999</v>
      </c>
      <c r="K284" s="181">
        <v>-8.8673000000000002</v>
      </c>
      <c r="L284" s="181">
        <v>-1.8726</v>
      </c>
      <c r="M284" s="181">
        <v>6.1858000000000004</v>
      </c>
      <c r="N284" s="181">
        <v>10.6557</v>
      </c>
      <c r="O284" s="181">
        <v>18.1556</v>
      </c>
      <c r="P284" s="181">
        <v>15.8973</v>
      </c>
      <c r="Q284" s="181">
        <v>18.020099999999999</v>
      </c>
      <c r="R284" s="181">
        <v>19.253699999999998</v>
      </c>
      <c r="S284" s="124"/>
      <c r="T284" s="127"/>
      <c r="U284" s="128"/>
      <c r="V284" s="128"/>
      <c r="W284" s="128"/>
      <c r="X284" s="128"/>
      <c r="Y284" s="128"/>
      <c r="Z284" s="128"/>
      <c r="AA284" s="128"/>
      <c r="AB284" s="128"/>
      <c r="AC284" s="128"/>
      <c r="AD284" s="128"/>
      <c r="AE284" s="128"/>
      <c r="AF284" s="128"/>
      <c r="AG284" s="128"/>
      <c r="AH284" s="128"/>
    </row>
    <row r="285" spans="1:34" x14ac:dyDescent="0.3">
      <c r="A285" s="177" t="s">
        <v>600</v>
      </c>
      <c r="B285" s="177" t="s">
        <v>603</v>
      </c>
      <c r="C285" s="177">
        <v>103040</v>
      </c>
      <c r="D285" s="180">
        <v>44616</v>
      </c>
      <c r="E285" s="181">
        <v>77.287999999999997</v>
      </c>
      <c r="F285" s="181">
        <v>-4.7977999999999996</v>
      </c>
      <c r="G285" s="181">
        <v>-5.4013999999999998</v>
      </c>
      <c r="H285" s="181">
        <v>-6.1959</v>
      </c>
      <c r="I285" s="181">
        <v>-8.8391000000000002</v>
      </c>
      <c r="J285" s="181">
        <v>-5.4824000000000002</v>
      </c>
      <c r="K285" s="181">
        <v>-6.3720999999999997</v>
      </c>
      <c r="L285" s="181">
        <v>-1.9922</v>
      </c>
      <c r="M285" s="181">
        <v>7.1910999999999996</v>
      </c>
      <c r="N285" s="181">
        <v>9.1361000000000008</v>
      </c>
      <c r="O285" s="181">
        <v>16.064599999999999</v>
      </c>
      <c r="P285" s="181">
        <v>14.307499999999999</v>
      </c>
      <c r="Q285" s="181">
        <v>13.1168</v>
      </c>
      <c r="R285" s="181">
        <v>17.9267</v>
      </c>
      <c r="S285" s="124"/>
      <c r="T285" s="127"/>
      <c r="U285" s="128"/>
      <c r="V285" s="128"/>
      <c r="W285" s="128"/>
      <c r="X285" s="128"/>
      <c r="Y285" s="128"/>
      <c r="Z285" s="128"/>
      <c r="AA285" s="128"/>
      <c r="AB285" s="128"/>
      <c r="AC285" s="128"/>
      <c r="AD285" s="128"/>
      <c r="AE285" s="128"/>
      <c r="AF285" s="128"/>
      <c r="AG285" s="128"/>
      <c r="AH285" s="128"/>
    </row>
    <row r="286" spans="1:34" x14ac:dyDescent="0.3">
      <c r="A286" s="177" t="s">
        <v>600</v>
      </c>
      <c r="B286" s="177" t="s">
        <v>604</v>
      </c>
      <c r="C286" s="177">
        <v>119769</v>
      </c>
      <c r="D286" s="180">
        <v>44616</v>
      </c>
      <c r="E286" s="181">
        <v>87.061999999999998</v>
      </c>
      <c r="F286" s="181">
        <v>-4.7941000000000003</v>
      </c>
      <c r="G286" s="181">
        <v>-5.39</v>
      </c>
      <c r="H286" s="181">
        <v>-6.17</v>
      </c>
      <c r="I286" s="181">
        <v>-8.7888000000000002</v>
      </c>
      <c r="J286" s="181">
        <v>-5.3704999999999998</v>
      </c>
      <c r="K286" s="181">
        <v>-6.0526</v>
      </c>
      <c r="L286" s="181">
        <v>-1.3260000000000001</v>
      </c>
      <c r="M286" s="181">
        <v>8.2981999999999996</v>
      </c>
      <c r="N286" s="181">
        <v>10.623799999999999</v>
      </c>
      <c r="O286" s="181">
        <v>17.670200000000001</v>
      </c>
      <c r="P286" s="181">
        <v>15.9305</v>
      </c>
      <c r="Q286" s="181">
        <v>15.4154</v>
      </c>
      <c r="R286" s="181">
        <v>19.520499999999998</v>
      </c>
      <c r="S286" s="124"/>
      <c r="T286" s="127"/>
      <c r="U286" s="128"/>
      <c r="V286" s="128"/>
      <c r="W286" s="128"/>
      <c r="X286" s="128"/>
      <c r="Y286" s="128"/>
      <c r="Z286" s="128"/>
      <c r="AA286" s="128"/>
      <c r="AB286" s="128"/>
      <c r="AC286" s="128"/>
      <c r="AD286" s="128"/>
      <c r="AE286" s="128"/>
      <c r="AF286" s="128"/>
      <c r="AG286" s="128"/>
      <c r="AH286" s="128"/>
    </row>
    <row r="287" spans="1:34" x14ac:dyDescent="0.3">
      <c r="A287" s="177" t="s">
        <v>600</v>
      </c>
      <c r="B287" s="177" t="s">
        <v>1807</v>
      </c>
      <c r="C287" s="177">
        <v>119835</v>
      </c>
      <c r="D287" s="180">
        <v>44616</v>
      </c>
      <c r="E287" s="181">
        <v>198.4597</v>
      </c>
      <c r="F287" s="181">
        <v>-3.9377</v>
      </c>
      <c r="G287" s="181">
        <v>-4.6870000000000003</v>
      </c>
      <c r="H287" s="181">
        <v>-5.5877999999999997</v>
      </c>
      <c r="I287" s="181">
        <v>-8.2836999999999996</v>
      </c>
      <c r="J287" s="181">
        <v>-5.4219999999999997</v>
      </c>
      <c r="K287" s="181">
        <v>-7.1675000000000004</v>
      </c>
      <c r="L287" s="181">
        <v>5.8891</v>
      </c>
      <c r="M287" s="181">
        <v>13.194699999999999</v>
      </c>
      <c r="N287" s="181">
        <v>22.74</v>
      </c>
      <c r="O287" s="181">
        <v>23.565899999999999</v>
      </c>
      <c r="P287" s="181">
        <v>15.013</v>
      </c>
      <c r="Q287" s="181">
        <v>14.1516</v>
      </c>
      <c r="R287" s="181">
        <v>35.604399999999998</v>
      </c>
      <c r="S287" s="124"/>
      <c r="T287" s="127"/>
      <c r="U287" s="128"/>
      <c r="V287" s="128"/>
      <c r="W287" s="128"/>
      <c r="X287" s="128"/>
      <c r="Y287" s="128"/>
      <c r="Z287" s="128"/>
      <c r="AA287" s="128"/>
      <c r="AB287" s="128"/>
      <c r="AC287" s="128"/>
      <c r="AD287" s="128"/>
      <c r="AE287" s="128"/>
      <c r="AF287" s="128"/>
      <c r="AG287" s="128"/>
      <c r="AH287" s="128"/>
    </row>
    <row r="288" spans="1:34" x14ac:dyDescent="0.3">
      <c r="A288" s="177" t="s">
        <v>600</v>
      </c>
      <c r="B288" s="177" t="s">
        <v>1927</v>
      </c>
      <c r="C288" s="177">
        <v>119724</v>
      </c>
      <c r="D288" s="180">
        <v>44616</v>
      </c>
      <c r="E288" s="181">
        <v>58.094037887491297</v>
      </c>
      <c r="F288" s="181">
        <v>-3.9377</v>
      </c>
      <c r="G288" s="181">
        <v>-4.6868999999999996</v>
      </c>
      <c r="H288" s="181">
        <v>-5.5876999999999999</v>
      </c>
      <c r="I288" s="181">
        <v>-8.2835999999999999</v>
      </c>
      <c r="J288" s="181">
        <v>-5.4218999999999999</v>
      </c>
      <c r="K288" s="181">
        <v>-7.1676000000000002</v>
      </c>
      <c r="L288" s="181">
        <v>5.8874000000000004</v>
      </c>
      <c r="M288" s="181">
        <v>13.193199999999999</v>
      </c>
      <c r="N288" s="181">
        <v>22.7393</v>
      </c>
      <c r="O288" s="181">
        <v>23.565200000000001</v>
      </c>
      <c r="P288" s="181">
        <v>15.041</v>
      </c>
      <c r="Q288" s="181">
        <v>14.164</v>
      </c>
      <c r="R288" s="181">
        <v>35.602800000000002</v>
      </c>
      <c r="S288" s="124"/>
      <c r="T288" s="127"/>
      <c r="U288" s="128"/>
      <c r="V288" s="128"/>
      <c r="W288" s="128"/>
      <c r="X288" s="128"/>
      <c r="Y288" s="128"/>
      <c r="Z288" s="128"/>
      <c r="AA288" s="128"/>
      <c r="AB288" s="128"/>
      <c r="AC288" s="128"/>
      <c r="AD288" s="128"/>
      <c r="AE288" s="128"/>
      <c r="AF288" s="128"/>
      <c r="AG288" s="128"/>
      <c r="AH288" s="128"/>
    </row>
    <row r="289" spans="1:34" x14ac:dyDescent="0.3">
      <c r="A289" s="177" t="s">
        <v>600</v>
      </c>
      <c r="B289" s="177" t="s">
        <v>1808</v>
      </c>
      <c r="C289" s="177">
        <v>102414</v>
      </c>
      <c r="D289" s="180">
        <v>44616</v>
      </c>
      <c r="E289" s="181">
        <v>473.933156187034</v>
      </c>
      <c r="F289" s="181">
        <v>-3.9401999999999999</v>
      </c>
      <c r="G289" s="181">
        <v>-4.6943999999999999</v>
      </c>
      <c r="H289" s="181">
        <v>-5.6035000000000004</v>
      </c>
      <c r="I289" s="181">
        <v>-8.3132000000000001</v>
      </c>
      <c r="J289" s="181">
        <v>-5.4862000000000002</v>
      </c>
      <c r="K289" s="181">
        <v>-7.3541999999999996</v>
      </c>
      <c r="L289" s="181">
        <v>5.4889999999999999</v>
      </c>
      <c r="M289" s="181">
        <v>12.5472</v>
      </c>
      <c r="N289" s="181">
        <v>21.849799999999998</v>
      </c>
      <c r="O289" s="181">
        <v>22.792200000000001</v>
      </c>
      <c r="P289" s="181">
        <v>14.253299999999999</v>
      </c>
      <c r="Q289" s="181">
        <v>18.093900000000001</v>
      </c>
      <c r="R289" s="181">
        <v>34.713299999999997</v>
      </c>
      <c r="S289" s="124"/>
      <c r="T289" s="127"/>
      <c r="U289" s="128"/>
      <c r="V289" s="128"/>
      <c r="W289" s="128"/>
      <c r="X289" s="128"/>
      <c r="Y289" s="128"/>
      <c r="Z289" s="128"/>
      <c r="AA289" s="128"/>
      <c r="AB289" s="128"/>
      <c r="AC289" s="128"/>
      <c r="AD289" s="128"/>
      <c r="AE289" s="128"/>
      <c r="AF289" s="128"/>
      <c r="AG289" s="128"/>
      <c r="AH289" s="128"/>
    </row>
    <row r="290" spans="1:34" x14ac:dyDescent="0.3">
      <c r="A290" s="177" t="s">
        <v>600</v>
      </c>
      <c r="B290" s="177" t="s">
        <v>1928</v>
      </c>
      <c r="C290" s="177">
        <v>100915</v>
      </c>
      <c r="D290" s="180">
        <v>44616</v>
      </c>
      <c r="E290" s="181">
        <v>477.29912864202799</v>
      </c>
      <c r="F290" s="181">
        <v>-3.9403000000000001</v>
      </c>
      <c r="G290" s="181">
        <v>-4.6943999999999999</v>
      </c>
      <c r="H290" s="181">
        <v>-5.6037999999999997</v>
      </c>
      <c r="I290" s="181">
        <v>-8.3134999999999994</v>
      </c>
      <c r="J290" s="181">
        <v>-5.4865000000000004</v>
      </c>
      <c r="K290" s="181">
        <v>-7.3540999999999999</v>
      </c>
      <c r="L290" s="181">
        <v>5.4896000000000003</v>
      </c>
      <c r="M290" s="181">
        <v>12.5488</v>
      </c>
      <c r="N290" s="181">
        <v>21.851400000000002</v>
      </c>
      <c r="O290" s="181">
        <v>22.7942</v>
      </c>
      <c r="P290" s="181">
        <v>14.2544</v>
      </c>
      <c r="Q290" s="181">
        <v>18.602599999999999</v>
      </c>
      <c r="R290" s="181">
        <v>34.7149</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-4.3700624999999995</v>
      </c>
      <c r="G291" s="183">
        <v>-5.1242125000000005</v>
      </c>
      <c r="H291" s="183">
        <v>-6.0281750000000001</v>
      </c>
      <c r="I291" s="183">
        <v>-8.7389375000000005</v>
      </c>
      <c r="J291" s="183">
        <v>-5.7470875000000001</v>
      </c>
      <c r="K291" s="183">
        <v>-7.4373374999999999</v>
      </c>
      <c r="L291" s="183">
        <v>1.8834249999999999</v>
      </c>
      <c r="M291" s="183">
        <v>9.7882874999999991</v>
      </c>
      <c r="N291" s="183">
        <v>16.1027375</v>
      </c>
      <c r="O291" s="183">
        <v>20.169537500000001</v>
      </c>
      <c r="P291" s="183">
        <v>14.885949999999999</v>
      </c>
      <c r="Q291" s="183">
        <v>15.7005625</v>
      </c>
      <c r="R291" s="183">
        <v>26.886400000000002</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408</v>
      </c>
      <c r="B292" s="177"/>
      <c r="C292" s="177"/>
      <c r="D292" s="177"/>
      <c r="E292" s="177"/>
      <c r="F292" s="183">
        <v>-4.3672000000000004</v>
      </c>
      <c r="G292" s="183">
        <v>-5.0421999999999993</v>
      </c>
      <c r="H292" s="183">
        <v>-5.8868999999999998</v>
      </c>
      <c r="I292" s="183">
        <v>-8.5511499999999998</v>
      </c>
      <c r="J292" s="183">
        <v>-5.4843000000000002</v>
      </c>
      <c r="K292" s="183">
        <v>-7.2608499999999996</v>
      </c>
      <c r="L292" s="183">
        <v>2.0814999999999997</v>
      </c>
      <c r="M292" s="183">
        <v>10.422699999999999</v>
      </c>
      <c r="N292" s="183">
        <v>16.252749999999999</v>
      </c>
      <c r="O292" s="183">
        <v>20.4739</v>
      </c>
      <c r="P292" s="183">
        <v>14.701799999999999</v>
      </c>
      <c r="Q292" s="183">
        <v>14.7897</v>
      </c>
      <c r="R292" s="183">
        <v>27.116899999999998</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605</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606</v>
      </c>
      <c r="B295" s="177" t="s">
        <v>607</v>
      </c>
      <c r="C295" s="177">
        <v>103178</v>
      </c>
      <c r="D295" s="180">
        <v>44616</v>
      </c>
      <c r="E295" s="181">
        <v>89.631500000000003</v>
      </c>
      <c r="F295" s="181">
        <v>-12.700900000000001</v>
      </c>
      <c r="G295" s="181">
        <v>-3.5146999999999999</v>
      </c>
      <c r="H295" s="181">
        <v>0.91349999999999998</v>
      </c>
      <c r="I295" s="181">
        <v>4.4842000000000004</v>
      </c>
      <c r="J295" s="181">
        <v>5.0236000000000001</v>
      </c>
      <c r="K295" s="181">
        <v>3.0459999999999998</v>
      </c>
      <c r="L295" s="181">
        <v>3.1690999999999998</v>
      </c>
      <c r="M295" s="181">
        <v>3.9982000000000002</v>
      </c>
      <c r="N295" s="181">
        <v>5.2413999999999996</v>
      </c>
      <c r="O295" s="181">
        <v>8.2271000000000001</v>
      </c>
      <c r="P295" s="181">
        <v>7.7153999999999998</v>
      </c>
      <c r="Q295" s="181">
        <v>9.1698000000000004</v>
      </c>
      <c r="R295" s="181">
        <v>7.1959</v>
      </c>
      <c r="S295" s="124"/>
      <c r="T295" s="127"/>
      <c r="U295" s="128"/>
      <c r="V295" s="128"/>
      <c r="W295" s="128"/>
      <c r="X295" s="128"/>
      <c r="Y295" s="128"/>
      <c r="Z295" s="128"/>
      <c r="AA295" s="128"/>
      <c r="AB295" s="128"/>
      <c r="AC295" s="128"/>
      <c r="AD295" s="128"/>
      <c r="AE295" s="128"/>
      <c r="AF295" s="128"/>
      <c r="AG295" s="128"/>
      <c r="AH295" s="128"/>
    </row>
    <row r="296" spans="1:34" x14ac:dyDescent="0.3">
      <c r="A296" s="177" t="s">
        <v>606</v>
      </c>
      <c r="B296" s="177" t="s">
        <v>608</v>
      </c>
      <c r="C296" s="177">
        <v>119533</v>
      </c>
      <c r="D296" s="180">
        <v>44616</v>
      </c>
      <c r="E296" s="181">
        <v>90.626999999999995</v>
      </c>
      <c r="F296" s="181">
        <v>-12.5212</v>
      </c>
      <c r="G296" s="181">
        <v>-3.3553000000000002</v>
      </c>
      <c r="H296" s="181">
        <v>1.0761000000000001</v>
      </c>
      <c r="I296" s="181">
        <v>4.6456</v>
      </c>
      <c r="J296" s="181">
        <v>5.1844000000000001</v>
      </c>
      <c r="K296" s="181">
        <v>3.2073999999999998</v>
      </c>
      <c r="L296" s="181">
        <v>3.3315000000000001</v>
      </c>
      <c r="M296" s="181">
        <v>4.1630000000000003</v>
      </c>
      <c r="N296" s="181">
        <v>5.4103000000000003</v>
      </c>
      <c r="O296" s="181">
        <v>8.3854000000000006</v>
      </c>
      <c r="P296" s="181">
        <v>7.8617999999999997</v>
      </c>
      <c r="Q296" s="181">
        <v>8.6193000000000008</v>
      </c>
      <c r="R296" s="181">
        <v>7.3662000000000001</v>
      </c>
      <c r="S296" s="124"/>
      <c r="T296" s="127"/>
      <c r="U296" s="128"/>
      <c r="V296" s="128"/>
      <c r="W296" s="128"/>
      <c r="X296" s="128"/>
      <c r="Y296" s="128"/>
      <c r="Z296" s="128"/>
      <c r="AA296" s="128"/>
      <c r="AB296" s="128"/>
      <c r="AC296" s="128"/>
      <c r="AD296" s="128"/>
      <c r="AE296" s="128"/>
      <c r="AF296" s="128"/>
      <c r="AG296" s="128"/>
      <c r="AH296" s="128"/>
    </row>
    <row r="297" spans="1:34" x14ac:dyDescent="0.3">
      <c r="A297" s="177" t="s">
        <v>606</v>
      </c>
      <c r="B297" s="177" t="s">
        <v>609</v>
      </c>
      <c r="C297" s="177">
        <v>141588</v>
      </c>
      <c r="D297" s="180">
        <v>44616</v>
      </c>
      <c r="E297" s="181">
        <v>14.1873</v>
      </c>
      <c r="F297" s="181">
        <v>-7.4593999999999996</v>
      </c>
      <c r="G297" s="181">
        <v>-1.2004999999999999</v>
      </c>
      <c r="H297" s="181">
        <v>1.4704999999999999</v>
      </c>
      <c r="I297" s="181">
        <v>4.8051000000000004</v>
      </c>
      <c r="J297" s="181">
        <v>4.7830000000000004</v>
      </c>
      <c r="K297" s="181">
        <v>4.0853000000000002</v>
      </c>
      <c r="L297" s="181">
        <v>3.9371</v>
      </c>
      <c r="M297" s="181">
        <v>4.3658999999999999</v>
      </c>
      <c r="N297" s="181">
        <v>5.3330000000000002</v>
      </c>
      <c r="O297" s="181">
        <v>7.6284999999999998</v>
      </c>
      <c r="P297" s="181"/>
      <c r="Q297" s="181">
        <v>7.8612000000000002</v>
      </c>
      <c r="R297" s="181">
        <v>7.4204999999999997</v>
      </c>
      <c r="S297" s="124"/>
      <c r="T297" s="127"/>
      <c r="U297" s="128"/>
      <c r="V297" s="128"/>
      <c r="W297" s="128"/>
      <c r="X297" s="128"/>
      <c r="Y297" s="128"/>
      <c r="Z297" s="128"/>
      <c r="AA297" s="128"/>
      <c r="AB297" s="128"/>
      <c r="AC297" s="128"/>
      <c r="AD297" s="128"/>
      <c r="AE297" s="128"/>
      <c r="AF297" s="128"/>
      <c r="AG297" s="128"/>
      <c r="AH297" s="128"/>
    </row>
    <row r="298" spans="1:34" x14ac:dyDescent="0.3">
      <c r="A298" s="177" t="s">
        <v>606</v>
      </c>
      <c r="B298" s="177" t="s">
        <v>610</v>
      </c>
      <c r="C298" s="177">
        <v>141593</v>
      </c>
      <c r="D298" s="180">
        <v>44616</v>
      </c>
      <c r="E298" s="181">
        <v>13.6952</v>
      </c>
      <c r="F298" s="181">
        <v>-8.2600999999999996</v>
      </c>
      <c r="G298" s="181">
        <v>-1.8653</v>
      </c>
      <c r="H298" s="181">
        <v>0.79969999999999997</v>
      </c>
      <c r="I298" s="181">
        <v>4.1566999999999998</v>
      </c>
      <c r="J298" s="181">
        <v>4.1153000000000004</v>
      </c>
      <c r="K298" s="181">
        <v>3.4098000000000002</v>
      </c>
      <c r="L298" s="181">
        <v>3.2581000000000002</v>
      </c>
      <c r="M298" s="181">
        <v>3.6791999999999998</v>
      </c>
      <c r="N298" s="181">
        <v>4.6265999999999998</v>
      </c>
      <c r="O298" s="181">
        <v>6.8648999999999996</v>
      </c>
      <c r="P298" s="181"/>
      <c r="Q298" s="181">
        <v>7.0404999999999998</v>
      </c>
      <c r="R298" s="181">
        <v>6.6859999999999999</v>
      </c>
      <c r="S298" s="124"/>
      <c r="T298" s="127"/>
      <c r="U298" s="128"/>
      <c r="V298" s="128"/>
      <c r="W298" s="128"/>
      <c r="X298" s="128"/>
      <c r="Y298" s="128"/>
      <c r="Z298" s="128"/>
      <c r="AA298" s="128"/>
      <c r="AB298" s="128"/>
      <c r="AC298" s="128"/>
      <c r="AD298" s="128"/>
      <c r="AE298" s="128"/>
      <c r="AF298" s="128"/>
      <c r="AG298" s="128"/>
      <c r="AH298" s="128"/>
    </row>
    <row r="299" spans="1:34" x14ac:dyDescent="0.3">
      <c r="A299" s="177" t="s">
        <v>606</v>
      </c>
      <c r="B299" s="177" t="s">
        <v>611</v>
      </c>
      <c r="C299" s="177">
        <v>117951</v>
      </c>
      <c r="D299" s="180">
        <v>44616</v>
      </c>
      <c r="E299" s="181">
        <v>22.328499999999998</v>
      </c>
      <c r="F299" s="181">
        <v>-10.622299999999999</v>
      </c>
      <c r="G299" s="181">
        <v>-11.3232</v>
      </c>
      <c r="H299" s="181">
        <v>3.4117000000000002</v>
      </c>
      <c r="I299" s="181">
        <v>12.047000000000001</v>
      </c>
      <c r="J299" s="181">
        <v>6.4633000000000003</v>
      </c>
      <c r="K299" s="181">
        <v>2.4744999999999999</v>
      </c>
      <c r="L299" s="181">
        <v>2.1126999999999998</v>
      </c>
      <c r="M299" s="181">
        <v>2.9127999999999998</v>
      </c>
      <c r="N299" s="181">
        <v>3.6726999999999999</v>
      </c>
      <c r="O299" s="181">
        <v>3.9721000000000002</v>
      </c>
      <c r="P299" s="181">
        <v>4.8541999999999996</v>
      </c>
      <c r="Q299" s="181">
        <v>6.2237999999999998</v>
      </c>
      <c r="R299" s="181">
        <v>5.1501999999999999</v>
      </c>
      <c r="S299" s="124"/>
      <c r="T299" s="127"/>
      <c r="U299" s="128"/>
      <c r="V299" s="128"/>
      <c r="W299" s="128"/>
      <c r="X299" s="128"/>
      <c r="Y299" s="128"/>
      <c r="Z299" s="128"/>
      <c r="AA299" s="128"/>
      <c r="AB299" s="128"/>
      <c r="AC299" s="128"/>
      <c r="AD299" s="128"/>
      <c r="AE299" s="128"/>
      <c r="AF299" s="128"/>
      <c r="AG299" s="128"/>
      <c r="AH299" s="128"/>
    </row>
    <row r="300" spans="1:34" x14ac:dyDescent="0.3">
      <c r="A300" s="177" t="s">
        <v>606</v>
      </c>
      <c r="B300" s="177" t="s">
        <v>612</v>
      </c>
      <c r="C300" s="177">
        <v>119984</v>
      </c>
      <c r="D300" s="180">
        <v>44616</v>
      </c>
      <c r="E300" s="181">
        <v>23.458500000000001</v>
      </c>
      <c r="F300" s="181">
        <v>-10.266299999999999</v>
      </c>
      <c r="G300" s="181">
        <v>-10.8818</v>
      </c>
      <c r="H300" s="181">
        <v>3.8260000000000001</v>
      </c>
      <c r="I300" s="181">
        <v>12.4511</v>
      </c>
      <c r="J300" s="181">
        <v>6.8708999999999998</v>
      </c>
      <c r="K300" s="181">
        <v>2.8927</v>
      </c>
      <c r="L300" s="181">
        <v>2.6339000000000001</v>
      </c>
      <c r="M300" s="181">
        <v>3.5491000000000001</v>
      </c>
      <c r="N300" s="181">
        <v>4.3536999999999999</v>
      </c>
      <c r="O300" s="181">
        <v>4.5162000000000004</v>
      </c>
      <c r="P300" s="181">
        <v>5.3705999999999996</v>
      </c>
      <c r="Q300" s="181">
        <v>7.1942000000000004</v>
      </c>
      <c r="R300" s="181">
        <v>5.7484999999999999</v>
      </c>
      <c r="S300" s="124"/>
      <c r="T300" s="127"/>
      <c r="U300" s="128"/>
      <c r="V300" s="128"/>
      <c r="W300" s="128"/>
      <c r="X300" s="128"/>
      <c r="Y300" s="128"/>
      <c r="Z300" s="128"/>
      <c r="AA300" s="128"/>
      <c r="AB300" s="128"/>
      <c r="AC300" s="128"/>
      <c r="AD300" s="128"/>
      <c r="AE300" s="128"/>
      <c r="AF300" s="128"/>
      <c r="AG300" s="128"/>
      <c r="AH300" s="128"/>
    </row>
    <row r="301" spans="1:34" x14ac:dyDescent="0.3">
      <c r="A301" s="177" t="s">
        <v>606</v>
      </c>
      <c r="B301" s="177" t="s">
        <v>613</v>
      </c>
      <c r="C301" s="177">
        <v>126685</v>
      </c>
      <c r="D301" s="180">
        <v>44616</v>
      </c>
      <c r="E301" s="181">
        <v>18.800999999999998</v>
      </c>
      <c r="F301" s="181">
        <v>-5.6292</v>
      </c>
      <c r="G301" s="181">
        <v>-0.84119999999999995</v>
      </c>
      <c r="H301" s="181">
        <v>1.4702999999999999</v>
      </c>
      <c r="I301" s="181">
        <v>5.5029000000000003</v>
      </c>
      <c r="J301" s="181">
        <v>4.8483000000000001</v>
      </c>
      <c r="K301" s="181">
        <v>3.5577999999999999</v>
      </c>
      <c r="L301" s="181">
        <v>3.0283000000000002</v>
      </c>
      <c r="M301" s="181">
        <v>3.6516999999999999</v>
      </c>
      <c r="N301" s="181">
        <v>4.8635999999999999</v>
      </c>
      <c r="O301" s="181">
        <v>7.7069999999999999</v>
      </c>
      <c r="P301" s="181">
        <v>7.1596000000000002</v>
      </c>
      <c r="Q301" s="181">
        <v>8.1561000000000003</v>
      </c>
      <c r="R301" s="181">
        <v>6.1790000000000003</v>
      </c>
      <c r="S301" s="124"/>
      <c r="T301" s="127"/>
      <c r="U301" s="128"/>
      <c r="V301" s="128"/>
      <c r="W301" s="128"/>
      <c r="X301" s="128"/>
      <c r="Y301" s="128"/>
      <c r="Z301" s="128"/>
      <c r="AA301" s="128"/>
      <c r="AB301" s="128"/>
      <c r="AC301" s="128"/>
      <c r="AD301" s="128"/>
      <c r="AE301" s="128"/>
      <c r="AF301" s="128"/>
      <c r="AG301" s="128"/>
      <c r="AH301" s="128"/>
    </row>
    <row r="302" spans="1:34" x14ac:dyDescent="0.3">
      <c r="A302" s="177" t="s">
        <v>606</v>
      </c>
      <c r="B302" s="177" t="s">
        <v>614</v>
      </c>
      <c r="C302" s="177">
        <v>126687</v>
      </c>
      <c r="D302" s="180">
        <v>44616</v>
      </c>
      <c r="E302" s="181">
        <v>17.927900000000001</v>
      </c>
      <c r="F302" s="181">
        <v>-6.3102999999999998</v>
      </c>
      <c r="G302" s="181">
        <v>-1.4927999999999999</v>
      </c>
      <c r="H302" s="181">
        <v>0.84360000000000002</v>
      </c>
      <c r="I302" s="181">
        <v>4.8516000000000004</v>
      </c>
      <c r="J302" s="181">
        <v>4.1917999999999997</v>
      </c>
      <c r="K302" s="181">
        <v>2.9045999999999998</v>
      </c>
      <c r="L302" s="181">
        <v>2.3784000000000001</v>
      </c>
      <c r="M302" s="181">
        <v>2.9964</v>
      </c>
      <c r="N302" s="181">
        <v>4.2096</v>
      </c>
      <c r="O302" s="181">
        <v>6.9814999999999996</v>
      </c>
      <c r="P302" s="181">
        <v>6.4340999999999999</v>
      </c>
      <c r="Q302" s="181">
        <v>7.5193000000000003</v>
      </c>
      <c r="R302" s="181">
        <v>5.4984000000000002</v>
      </c>
      <c r="S302" s="124"/>
      <c r="T302" s="127"/>
      <c r="U302" s="128"/>
      <c r="V302" s="128"/>
      <c r="W302" s="128"/>
      <c r="X302" s="128"/>
      <c r="Y302" s="128"/>
      <c r="Z302" s="128"/>
      <c r="AA302" s="128"/>
      <c r="AB302" s="128"/>
      <c r="AC302" s="128"/>
      <c r="AD302" s="128"/>
      <c r="AE302" s="128"/>
      <c r="AF302" s="128"/>
      <c r="AG302" s="128"/>
      <c r="AH302" s="128"/>
    </row>
    <row r="303" spans="1:34" x14ac:dyDescent="0.3">
      <c r="A303" s="177" t="s">
        <v>606</v>
      </c>
      <c r="B303" s="177" t="s">
        <v>615</v>
      </c>
      <c r="C303" s="177">
        <v>144646</v>
      </c>
      <c r="D303" s="180">
        <v>44616</v>
      </c>
      <c r="E303" s="181">
        <v>13.260899999999999</v>
      </c>
      <c r="F303" s="181">
        <v>-19.257000000000001</v>
      </c>
      <c r="G303" s="181">
        <v>-10.725099999999999</v>
      </c>
      <c r="H303" s="181">
        <v>5.4318999999999997</v>
      </c>
      <c r="I303" s="181">
        <v>9.2335999999999991</v>
      </c>
      <c r="J303" s="181">
        <v>6.4276999999999997</v>
      </c>
      <c r="K303" s="181">
        <v>4.0651999999999999</v>
      </c>
      <c r="L303" s="181">
        <v>3.6873999999999998</v>
      </c>
      <c r="M303" s="181">
        <v>3.8675999999999999</v>
      </c>
      <c r="N303" s="181">
        <v>4.1557000000000004</v>
      </c>
      <c r="O303" s="181">
        <v>7.8762999999999996</v>
      </c>
      <c r="P303" s="181"/>
      <c r="Q303" s="181">
        <v>8.4983000000000004</v>
      </c>
      <c r="R303" s="181">
        <v>6.0523999999999996</v>
      </c>
      <c r="S303" s="124" t="s">
        <v>1950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606</v>
      </c>
      <c r="B304" s="177" t="s">
        <v>616</v>
      </c>
      <c r="C304" s="177">
        <v>144644</v>
      </c>
      <c r="D304" s="180">
        <v>44616</v>
      </c>
      <c r="E304" s="181">
        <v>13.1454</v>
      </c>
      <c r="F304" s="181">
        <v>-19.426100000000002</v>
      </c>
      <c r="G304" s="181">
        <v>-10.9116</v>
      </c>
      <c r="H304" s="181">
        <v>5.2015000000000002</v>
      </c>
      <c r="I304" s="181">
        <v>8.9954999999999998</v>
      </c>
      <c r="J304" s="181">
        <v>6.1947999999999999</v>
      </c>
      <c r="K304" s="181">
        <v>3.8180999999999998</v>
      </c>
      <c r="L304" s="181">
        <v>3.4342000000000001</v>
      </c>
      <c r="M304" s="181">
        <v>3.6089000000000002</v>
      </c>
      <c r="N304" s="181">
        <v>3.8923999999999999</v>
      </c>
      <c r="O304" s="181">
        <v>7.6033999999999997</v>
      </c>
      <c r="P304" s="181"/>
      <c r="Q304" s="181">
        <v>8.2242999999999995</v>
      </c>
      <c r="R304" s="181">
        <v>5.7843</v>
      </c>
      <c r="S304" s="124" t="s">
        <v>1950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606</v>
      </c>
      <c r="B305" s="177" t="s">
        <v>617</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606</v>
      </c>
      <c r="B306" s="177" t="s">
        <v>618</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606</v>
      </c>
      <c r="B307" s="177" t="s">
        <v>1809</v>
      </c>
      <c r="C307" s="177">
        <v>148795</v>
      </c>
      <c r="D307" s="180">
        <v>44616</v>
      </c>
      <c r="E307" s="181">
        <v>10.6774</v>
      </c>
      <c r="F307" s="181">
        <v>-3.4180999999999999</v>
      </c>
      <c r="G307" s="181">
        <v>-15.5908</v>
      </c>
      <c r="H307" s="181">
        <v>-5.5612000000000004</v>
      </c>
      <c r="I307" s="181">
        <v>3.4719000000000002</v>
      </c>
      <c r="J307" s="181">
        <v>7.1780999999999997</v>
      </c>
      <c r="K307" s="181">
        <v>2.7462</v>
      </c>
      <c r="L307" s="181">
        <v>4.3516000000000004</v>
      </c>
      <c r="M307" s="181">
        <v>5.2876000000000003</v>
      </c>
      <c r="N307" s="181"/>
      <c r="O307" s="181"/>
      <c r="P307" s="181"/>
      <c r="Q307" s="181">
        <v>7.2084999999999999</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606</v>
      </c>
      <c r="B308" s="177" t="s">
        <v>1810</v>
      </c>
      <c r="C308" s="177">
        <v>148797</v>
      </c>
      <c r="D308" s="180">
        <v>44616</v>
      </c>
      <c r="E308" s="181">
        <v>10.6622</v>
      </c>
      <c r="F308" s="181">
        <v>-3.423</v>
      </c>
      <c r="G308" s="181">
        <v>-15.8407</v>
      </c>
      <c r="H308" s="181">
        <v>-5.7154999999999996</v>
      </c>
      <c r="I308" s="181">
        <v>3.3296999999999999</v>
      </c>
      <c r="J308" s="181">
        <v>7.0206999999999997</v>
      </c>
      <c r="K308" s="181">
        <v>2.5916999999999999</v>
      </c>
      <c r="L308" s="181">
        <v>4.1986999999999997</v>
      </c>
      <c r="M308" s="181">
        <v>5.1306000000000003</v>
      </c>
      <c r="N308" s="181"/>
      <c r="O308" s="181"/>
      <c r="P308" s="181"/>
      <c r="Q308" s="181">
        <v>7.0467000000000004</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606</v>
      </c>
      <c r="B309" s="177" t="s">
        <v>619</v>
      </c>
      <c r="C309" s="177">
        <v>100528</v>
      </c>
      <c r="D309" s="180">
        <v>44616</v>
      </c>
      <c r="E309" s="181">
        <v>80.123199999999997</v>
      </c>
      <c r="F309" s="181">
        <v>0.72889999999999999</v>
      </c>
      <c r="G309" s="181">
        <v>0.9415</v>
      </c>
      <c r="H309" s="181">
        <v>2.8064</v>
      </c>
      <c r="I309" s="181">
        <v>5.1872999999999996</v>
      </c>
      <c r="J309" s="181">
        <v>4.6383000000000001</v>
      </c>
      <c r="K309" s="181">
        <v>3.1634000000000002</v>
      </c>
      <c r="L309" s="181">
        <v>3.1764999999999999</v>
      </c>
      <c r="M309" s="181">
        <v>3.6385000000000001</v>
      </c>
      <c r="N309" s="181">
        <v>4.7401999999999997</v>
      </c>
      <c r="O309" s="181">
        <v>7.1265000000000001</v>
      </c>
      <c r="P309" s="181">
        <v>7.2411000000000003</v>
      </c>
      <c r="Q309" s="181">
        <v>8.7936999999999994</v>
      </c>
      <c r="R309" s="181">
        <v>5.1657999999999999</v>
      </c>
      <c r="S309" s="124"/>
      <c r="T309" s="127"/>
      <c r="U309" s="128"/>
      <c r="V309" s="128"/>
      <c r="W309" s="128"/>
      <c r="X309" s="128"/>
      <c r="Y309" s="128"/>
      <c r="Z309" s="128"/>
      <c r="AA309" s="128"/>
      <c r="AB309" s="128"/>
      <c r="AC309" s="128"/>
      <c r="AD309" s="128"/>
      <c r="AE309" s="128"/>
      <c r="AF309" s="128"/>
      <c r="AG309" s="128"/>
      <c r="AH309" s="128"/>
    </row>
    <row r="310" spans="1:34" x14ac:dyDescent="0.3">
      <c r="A310" s="177" t="s">
        <v>606</v>
      </c>
      <c r="B310" s="177" t="s">
        <v>620</v>
      </c>
      <c r="C310" s="177">
        <v>118569</v>
      </c>
      <c r="D310" s="180">
        <v>44616</v>
      </c>
      <c r="E310" s="181">
        <v>85.191699999999997</v>
      </c>
      <c r="F310" s="181">
        <v>1.3282</v>
      </c>
      <c r="G310" s="181">
        <v>1.5426</v>
      </c>
      <c r="H310" s="181">
        <v>3.4053</v>
      </c>
      <c r="I310" s="181">
        <v>5.7691999999999997</v>
      </c>
      <c r="J310" s="181">
        <v>5.2070999999999996</v>
      </c>
      <c r="K310" s="181">
        <v>3.7029999999999998</v>
      </c>
      <c r="L310" s="181">
        <v>3.7138</v>
      </c>
      <c r="M310" s="181">
        <v>4.1791999999999998</v>
      </c>
      <c r="N310" s="181">
        <v>5.3000999999999996</v>
      </c>
      <c r="O310" s="181">
        <v>7.7218999999999998</v>
      </c>
      <c r="P310" s="181">
        <v>7.8593000000000002</v>
      </c>
      <c r="Q310" s="181">
        <v>8.9367000000000001</v>
      </c>
      <c r="R310" s="181">
        <v>5.7485999999999997</v>
      </c>
      <c r="S310" s="124"/>
      <c r="T310" s="127"/>
      <c r="U310" s="128"/>
      <c r="V310" s="128"/>
      <c r="W310" s="128"/>
      <c r="X310" s="128"/>
      <c r="Y310" s="128"/>
      <c r="Z310" s="128"/>
      <c r="AA310" s="128"/>
      <c r="AB310" s="128"/>
      <c r="AC310" s="128"/>
      <c r="AD310" s="128"/>
      <c r="AE310" s="128"/>
      <c r="AF310" s="128"/>
      <c r="AG310" s="128"/>
      <c r="AH310" s="128"/>
    </row>
    <row r="311" spans="1:34" x14ac:dyDescent="0.3">
      <c r="A311" s="177" t="s">
        <v>606</v>
      </c>
      <c r="B311" s="177" t="s">
        <v>621</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606</v>
      </c>
      <c r="B312" s="177" t="s">
        <v>622</v>
      </c>
      <c r="C312" s="177">
        <v>113070</v>
      </c>
      <c r="D312" s="180">
        <v>44616</v>
      </c>
      <c r="E312" s="181">
        <v>26.015899999999998</v>
      </c>
      <c r="F312" s="181">
        <v>-22.434000000000001</v>
      </c>
      <c r="G312" s="181">
        <v>-7.9917999999999996</v>
      </c>
      <c r="H312" s="181">
        <v>-1.6029</v>
      </c>
      <c r="I312" s="181">
        <v>4.6280000000000001</v>
      </c>
      <c r="J312" s="181">
        <v>4.8670999999999998</v>
      </c>
      <c r="K312" s="181">
        <v>2.1882000000000001</v>
      </c>
      <c r="L312" s="181">
        <v>3.3203999999999998</v>
      </c>
      <c r="M312" s="181">
        <v>4.0065</v>
      </c>
      <c r="N312" s="181">
        <v>5.2801999999999998</v>
      </c>
      <c r="O312" s="181">
        <v>8.3285</v>
      </c>
      <c r="P312" s="181">
        <v>7.6382000000000003</v>
      </c>
      <c r="Q312" s="181">
        <v>8.5411999999999999</v>
      </c>
      <c r="R312" s="181">
        <v>6.8605</v>
      </c>
      <c r="S312" s="124"/>
      <c r="T312" s="127"/>
      <c r="U312" s="128"/>
      <c r="V312" s="128"/>
      <c r="W312" s="128"/>
      <c r="X312" s="128"/>
      <c r="Y312" s="128"/>
      <c r="Z312" s="128"/>
      <c r="AA312" s="128"/>
      <c r="AB312" s="128"/>
      <c r="AC312" s="128"/>
      <c r="AD312" s="128"/>
      <c r="AE312" s="128"/>
      <c r="AF312" s="128"/>
      <c r="AG312" s="128"/>
      <c r="AH312" s="128"/>
    </row>
    <row r="313" spans="1:34" x14ac:dyDescent="0.3">
      <c r="A313" s="177" t="s">
        <v>606</v>
      </c>
      <c r="B313" s="177" t="s">
        <v>623</v>
      </c>
      <c r="C313" s="177">
        <v>118987</v>
      </c>
      <c r="D313" s="180">
        <v>44616</v>
      </c>
      <c r="E313" s="181">
        <v>26.3551</v>
      </c>
      <c r="F313" s="181">
        <v>-22.145499999999998</v>
      </c>
      <c r="G313" s="181">
        <v>-7.7507000000000001</v>
      </c>
      <c r="H313" s="181">
        <v>-1.3251999999999999</v>
      </c>
      <c r="I313" s="181">
        <v>4.9158999999999997</v>
      </c>
      <c r="J313" s="181">
        <v>5.1601999999999997</v>
      </c>
      <c r="K313" s="181">
        <v>2.4872999999999998</v>
      </c>
      <c r="L313" s="181">
        <v>3.6284000000000001</v>
      </c>
      <c r="M313" s="181">
        <v>4.3201000000000001</v>
      </c>
      <c r="N313" s="181">
        <v>5.6007999999999996</v>
      </c>
      <c r="O313" s="181">
        <v>8.5808999999999997</v>
      </c>
      <c r="P313" s="181">
        <v>7.835</v>
      </c>
      <c r="Q313" s="181">
        <v>8.5375999999999994</v>
      </c>
      <c r="R313" s="181">
        <v>7.1665999999999999</v>
      </c>
      <c r="S313" s="124"/>
      <c r="T313" s="127"/>
      <c r="U313" s="128"/>
      <c r="V313" s="128"/>
      <c r="W313" s="128"/>
      <c r="X313" s="128"/>
      <c r="Y313" s="128"/>
      <c r="Z313" s="128"/>
      <c r="AA313" s="128"/>
      <c r="AB313" s="128"/>
      <c r="AC313" s="128"/>
      <c r="AD313" s="128"/>
      <c r="AE313" s="128"/>
      <c r="AF313" s="128"/>
      <c r="AG313" s="128"/>
      <c r="AH313" s="128"/>
    </row>
    <row r="314" spans="1:34" x14ac:dyDescent="0.3">
      <c r="A314" s="177" t="s">
        <v>606</v>
      </c>
      <c r="B314" s="177" t="s">
        <v>1811</v>
      </c>
      <c r="C314" s="177">
        <v>148492</v>
      </c>
      <c r="D314" s="180">
        <v>44616</v>
      </c>
      <c r="E314" s="181">
        <v>10.649699999999999</v>
      </c>
      <c r="F314" s="181">
        <v>-3.427</v>
      </c>
      <c r="G314" s="181">
        <v>1.5995999999999999</v>
      </c>
      <c r="H314" s="181">
        <v>2.2532000000000001</v>
      </c>
      <c r="I314" s="181">
        <v>7.0941999999999998</v>
      </c>
      <c r="J314" s="181">
        <v>6.6375999999999999</v>
      </c>
      <c r="K314" s="181">
        <v>3.6696</v>
      </c>
      <c r="L314" s="181">
        <v>3.3256999999999999</v>
      </c>
      <c r="M314" s="181">
        <v>4.0902000000000003</v>
      </c>
      <c r="N314" s="181">
        <v>5.4467999999999996</v>
      </c>
      <c r="O314" s="181"/>
      <c r="P314" s="181"/>
      <c r="Q314" s="181">
        <v>4.5804999999999998</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606</v>
      </c>
      <c r="B315" s="177" t="s">
        <v>1812</v>
      </c>
      <c r="C315" s="177">
        <v>148496</v>
      </c>
      <c r="D315" s="180">
        <v>44616</v>
      </c>
      <c r="E315" s="181">
        <v>10.587199999999999</v>
      </c>
      <c r="F315" s="181">
        <v>-4.1365999999999996</v>
      </c>
      <c r="G315" s="181">
        <v>1.0344</v>
      </c>
      <c r="H315" s="181">
        <v>1.7736000000000001</v>
      </c>
      <c r="I315" s="181">
        <v>6.6658999999999997</v>
      </c>
      <c r="J315" s="181">
        <v>6.2047999999999996</v>
      </c>
      <c r="K315" s="181">
        <v>3.2376999999999998</v>
      </c>
      <c r="L315" s="181">
        <v>2.8972000000000002</v>
      </c>
      <c r="M315" s="181">
        <v>3.6585000000000001</v>
      </c>
      <c r="N315" s="181">
        <v>5.0035999999999996</v>
      </c>
      <c r="O315" s="181"/>
      <c r="P315" s="181"/>
      <c r="Q315" s="181">
        <v>4.1433999999999997</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606</v>
      </c>
      <c r="B316" s="177" t="s">
        <v>624</v>
      </c>
      <c r="C316" s="177">
        <v>111987</v>
      </c>
      <c r="D316" s="180">
        <v>44616</v>
      </c>
      <c r="E316" s="181">
        <v>23.563099999999999</v>
      </c>
      <c r="F316" s="181">
        <v>-14.4003</v>
      </c>
      <c r="G316" s="181">
        <v>-7.6371000000000002</v>
      </c>
      <c r="H316" s="181">
        <v>2.2100000000000002E-2</v>
      </c>
      <c r="I316" s="181">
        <v>4.1224999999999996</v>
      </c>
      <c r="J316" s="181">
        <v>4.4691000000000001</v>
      </c>
      <c r="K316" s="181">
        <v>1.3177000000000001</v>
      </c>
      <c r="L316" s="181">
        <v>3.3612000000000002</v>
      </c>
      <c r="M316" s="181">
        <v>3.7789000000000001</v>
      </c>
      <c r="N316" s="181">
        <v>4.5575999999999999</v>
      </c>
      <c r="O316" s="181">
        <v>7.7839</v>
      </c>
      <c r="P316" s="181">
        <v>7.2607999999999997</v>
      </c>
      <c r="Q316" s="181">
        <v>7.0693000000000001</v>
      </c>
      <c r="R316" s="181">
        <v>6.4535</v>
      </c>
      <c r="S316" s="124"/>
      <c r="T316" s="127"/>
      <c r="U316" s="128"/>
      <c r="V316" s="128"/>
      <c r="W316" s="128"/>
      <c r="X316" s="128"/>
      <c r="Y316" s="128"/>
      <c r="Z316" s="128"/>
      <c r="AA316" s="128"/>
      <c r="AB316" s="128"/>
      <c r="AC316" s="128"/>
      <c r="AD316" s="128"/>
      <c r="AE316" s="128"/>
      <c r="AF316" s="128"/>
      <c r="AG316" s="128"/>
      <c r="AH316" s="128"/>
    </row>
    <row r="317" spans="1:34" x14ac:dyDescent="0.3">
      <c r="A317" s="177" t="s">
        <v>606</v>
      </c>
      <c r="B317" s="177" t="s">
        <v>625</v>
      </c>
      <c r="C317" s="177">
        <v>120692</v>
      </c>
      <c r="D317" s="180">
        <v>44616</v>
      </c>
      <c r="E317" s="181">
        <v>24.482600000000001</v>
      </c>
      <c r="F317" s="181">
        <v>-14.1576</v>
      </c>
      <c r="G317" s="181">
        <v>-7.3007999999999997</v>
      </c>
      <c r="H317" s="181">
        <v>0.34079999999999999</v>
      </c>
      <c r="I317" s="181">
        <v>4.4481999999999999</v>
      </c>
      <c r="J317" s="181">
        <v>4.7853000000000003</v>
      </c>
      <c r="K317" s="181">
        <v>1.6319999999999999</v>
      </c>
      <c r="L317" s="181">
        <v>3.6798999999999999</v>
      </c>
      <c r="M317" s="181">
        <v>4.1017000000000001</v>
      </c>
      <c r="N317" s="181">
        <v>4.8851000000000004</v>
      </c>
      <c r="O317" s="181">
        <v>8.1202000000000005</v>
      </c>
      <c r="P317" s="181">
        <v>7.5945</v>
      </c>
      <c r="Q317" s="181">
        <v>8.5005000000000006</v>
      </c>
      <c r="R317" s="181">
        <v>6.7872000000000003</v>
      </c>
      <c r="S317" s="124"/>
      <c r="T317" s="127"/>
      <c r="U317" s="128"/>
      <c r="V317" s="128"/>
      <c r="W317" s="128"/>
      <c r="X317" s="128"/>
      <c r="Y317" s="128"/>
      <c r="Z317" s="128"/>
      <c r="AA317" s="128"/>
      <c r="AB317" s="128"/>
      <c r="AC317" s="128"/>
      <c r="AD317" s="128"/>
      <c r="AE317" s="128"/>
      <c r="AF317" s="128"/>
      <c r="AG317" s="128"/>
      <c r="AH317" s="128"/>
    </row>
    <row r="318" spans="1:34" x14ac:dyDescent="0.3">
      <c r="A318" s="177" t="s">
        <v>606</v>
      </c>
      <c r="B318" s="177" t="s">
        <v>626</v>
      </c>
      <c r="C318" s="177">
        <v>135916</v>
      </c>
      <c r="D318" s="180">
        <v>44616</v>
      </c>
      <c r="E318" s="181">
        <v>15.987299999999999</v>
      </c>
      <c r="F318" s="181">
        <v>-2.2829000000000002</v>
      </c>
      <c r="G318" s="181">
        <v>1.37</v>
      </c>
      <c r="H318" s="181">
        <v>2.8717000000000001</v>
      </c>
      <c r="I318" s="181">
        <v>7.1295999999999999</v>
      </c>
      <c r="J318" s="181">
        <v>6.3456000000000001</v>
      </c>
      <c r="K318" s="181">
        <v>3.7374000000000001</v>
      </c>
      <c r="L318" s="181">
        <v>3.4115000000000002</v>
      </c>
      <c r="M318" s="181">
        <v>4.1760999999999999</v>
      </c>
      <c r="N318" s="181">
        <v>5.6851000000000003</v>
      </c>
      <c r="O318" s="181">
        <v>7.9477000000000002</v>
      </c>
      <c r="P318" s="181">
        <v>7.4766000000000004</v>
      </c>
      <c r="Q318" s="181">
        <v>7.9638999999999998</v>
      </c>
      <c r="R318" s="181">
        <v>7.2709999999999999</v>
      </c>
      <c r="S318" s="124"/>
      <c r="T318" s="127"/>
      <c r="U318" s="128"/>
      <c r="V318" s="128"/>
      <c r="W318" s="128"/>
      <c r="X318" s="128"/>
      <c r="Y318" s="128"/>
      <c r="Z318" s="128"/>
      <c r="AA318" s="128"/>
      <c r="AB318" s="128"/>
      <c r="AC318" s="128"/>
      <c r="AD318" s="128"/>
      <c r="AE318" s="128"/>
      <c r="AF318" s="128"/>
      <c r="AG318" s="128"/>
      <c r="AH318" s="128"/>
    </row>
    <row r="319" spans="1:34" x14ac:dyDescent="0.3">
      <c r="A319" s="177" t="s">
        <v>606</v>
      </c>
      <c r="B319" s="177" t="s">
        <v>627</v>
      </c>
      <c r="C319" s="177">
        <v>135914</v>
      </c>
      <c r="D319" s="180">
        <v>44616</v>
      </c>
      <c r="E319" s="181">
        <v>15.687799999999999</v>
      </c>
      <c r="F319" s="181">
        <v>-2.5590999999999999</v>
      </c>
      <c r="G319" s="181">
        <v>1.0859000000000001</v>
      </c>
      <c r="H319" s="181">
        <v>2.5606</v>
      </c>
      <c r="I319" s="181">
        <v>6.8148999999999997</v>
      </c>
      <c r="J319" s="181">
        <v>6.0198999999999998</v>
      </c>
      <c r="K319" s="181">
        <v>3.4205999999999999</v>
      </c>
      <c r="L319" s="181">
        <v>3.0989</v>
      </c>
      <c r="M319" s="181">
        <v>3.8616999999999999</v>
      </c>
      <c r="N319" s="181">
        <v>5.3635999999999999</v>
      </c>
      <c r="O319" s="181">
        <v>7.6176000000000004</v>
      </c>
      <c r="P319" s="181">
        <v>7.1482999999999999</v>
      </c>
      <c r="Q319" s="181">
        <v>7.6310000000000002</v>
      </c>
      <c r="R319" s="181">
        <v>6.9427000000000003</v>
      </c>
      <c r="S319" s="124"/>
      <c r="T319" s="127"/>
      <c r="U319" s="128"/>
      <c r="V319" s="128"/>
      <c r="W319" s="128"/>
      <c r="X319" s="128"/>
      <c r="Y319" s="128"/>
      <c r="Z319" s="128"/>
      <c r="AA319" s="128"/>
      <c r="AB319" s="128"/>
      <c r="AC319" s="128"/>
      <c r="AD319" s="128"/>
      <c r="AE319" s="128"/>
      <c r="AF319" s="128"/>
      <c r="AG319" s="128"/>
      <c r="AH319" s="128"/>
    </row>
    <row r="320" spans="1:34" x14ac:dyDescent="0.3">
      <c r="A320" s="177" t="s">
        <v>606</v>
      </c>
      <c r="B320" s="177" t="s">
        <v>628</v>
      </c>
      <c r="C320" s="177">
        <v>106177</v>
      </c>
      <c r="D320" s="180">
        <v>44616</v>
      </c>
      <c r="E320" s="181">
        <v>2574.5403000000001</v>
      </c>
      <c r="F320" s="181">
        <v>-13.106400000000001</v>
      </c>
      <c r="G320" s="181">
        <v>-4.5373999999999999</v>
      </c>
      <c r="H320" s="181">
        <v>1.0234000000000001</v>
      </c>
      <c r="I320" s="181">
        <v>5.5518999999999998</v>
      </c>
      <c r="J320" s="181">
        <v>5.2408999999999999</v>
      </c>
      <c r="K320" s="181">
        <v>3.1886000000000001</v>
      </c>
      <c r="L320" s="181">
        <v>2.7814999999999999</v>
      </c>
      <c r="M320" s="181">
        <v>3.5392999999999999</v>
      </c>
      <c r="N320" s="181">
        <v>4.6368999999999998</v>
      </c>
      <c r="O320" s="181">
        <v>7.7817999999999996</v>
      </c>
      <c r="P320" s="181">
        <v>6.4145000000000003</v>
      </c>
      <c r="Q320" s="181">
        <v>6.7032999999999996</v>
      </c>
      <c r="R320" s="181">
        <v>5.9978999999999996</v>
      </c>
      <c r="S320" s="124"/>
      <c r="T320" s="127"/>
      <c r="U320" s="128"/>
      <c r="V320" s="128"/>
      <c r="W320" s="128"/>
      <c r="X320" s="128"/>
      <c r="Y320" s="128"/>
      <c r="Z320" s="128"/>
      <c r="AA320" s="128"/>
      <c r="AB320" s="128"/>
      <c r="AC320" s="128"/>
      <c r="AD320" s="128"/>
      <c r="AE320" s="128"/>
      <c r="AF320" s="128"/>
      <c r="AG320" s="128"/>
      <c r="AH320" s="128"/>
    </row>
    <row r="321" spans="1:34" x14ac:dyDescent="0.3">
      <c r="A321" s="177" t="s">
        <v>606</v>
      </c>
      <c r="B321" s="177" t="s">
        <v>629</v>
      </c>
      <c r="C321" s="177">
        <v>120497</v>
      </c>
      <c r="D321" s="180">
        <v>44616</v>
      </c>
      <c r="E321" s="181">
        <v>2724.1549</v>
      </c>
      <c r="F321" s="181">
        <v>-12.7256</v>
      </c>
      <c r="G321" s="181">
        <v>-4.1574999999999998</v>
      </c>
      <c r="H321" s="181">
        <v>1.4036</v>
      </c>
      <c r="I321" s="181">
        <v>5.9370000000000003</v>
      </c>
      <c r="J321" s="181">
        <v>5.6356999999999999</v>
      </c>
      <c r="K321" s="181">
        <v>3.5897000000000001</v>
      </c>
      <c r="L321" s="181">
        <v>3.1863000000000001</v>
      </c>
      <c r="M321" s="181">
        <v>3.9498000000000002</v>
      </c>
      <c r="N321" s="181">
        <v>5.0556000000000001</v>
      </c>
      <c r="O321" s="181">
        <v>8.2111999999999998</v>
      </c>
      <c r="P321" s="181">
        <v>6.9641999999999999</v>
      </c>
      <c r="Q321" s="181">
        <v>7.7336999999999998</v>
      </c>
      <c r="R321" s="181">
        <v>6.4222999999999999</v>
      </c>
      <c r="S321" s="124"/>
      <c r="T321" s="127"/>
      <c r="U321" s="128"/>
      <c r="V321" s="128"/>
      <c r="W321" s="128"/>
      <c r="X321" s="128"/>
      <c r="Y321" s="128"/>
      <c r="Z321" s="128"/>
      <c r="AA321" s="128"/>
      <c r="AB321" s="128"/>
      <c r="AC321" s="128"/>
      <c r="AD321" s="128"/>
      <c r="AE321" s="128"/>
      <c r="AF321" s="128"/>
      <c r="AG321" s="128"/>
      <c r="AH321" s="128"/>
    </row>
    <row r="322" spans="1:34" x14ac:dyDescent="0.3">
      <c r="A322" s="177" t="s">
        <v>606</v>
      </c>
      <c r="B322" s="177" t="s">
        <v>630</v>
      </c>
      <c r="C322" s="177">
        <v>133782</v>
      </c>
      <c r="D322" s="180">
        <v>44616</v>
      </c>
      <c r="E322" s="181">
        <v>3021.4520000000002</v>
      </c>
      <c r="F322" s="181">
        <v>-14.291399999999999</v>
      </c>
      <c r="G322" s="181">
        <v>-2.9952000000000001</v>
      </c>
      <c r="H322" s="181">
        <v>1.7945</v>
      </c>
      <c r="I322" s="181">
        <v>2.6778</v>
      </c>
      <c r="J322" s="181">
        <v>3.8652000000000002</v>
      </c>
      <c r="K322" s="181">
        <v>2.8014999999999999</v>
      </c>
      <c r="L322" s="181">
        <v>3.3216000000000001</v>
      </c>
      <c r="M322" s="181">
        <v>4.0603999999999996</v>
      </c>
      <c r="N322" s="181">
        <v>5.0217000000000001</v>
      </c>
      <c r="O322" s="181">
        <v>7.3544</v>
      </c>
      <c r="P322" s="181">
        <v>7.3022999999999998</v>
      </c>
      <c r="Q322" s="181">
        <v>7.9592000000000001</v>
      </c>
      <c r="R322" s="181">
        <v>6.1166999999999998</v>
      </c>
      <c r="S322" s="124"/>
      <c r="T322" s="127"/>
      <c r="U322" s="128"/>
      <c r="V322" s="128"/>
      <c r="W322" s="128"/>
      <c r="X322" s="128"/>
      <c r="Y322" s="128"/>
      <c r="Z322" s="128"/>
      <c r="AA322" s="128"/>
      <c r="AB322" s="128"/>
      <c r="AC322" s="128"/>
      <c r="AD322" s="128"/>
      <c r="AE322" s="128"/>
      <c r="AF322" s="128"/>
      <c r="AG322" s="128"/>
      <c r="AH322" s="128"/>
    </row>
    <row r="323" spans="1:34" x14ac:dyDescent="0.3">
      <c r="A323" s="177" t="s">
        <v>606</v>
      </c>
      <c r="B323" s="177" t="s">
        <v>631</v>
      </c>
      <c r="C323" s="177">
        <v>133791</v>
      </c>
      <c r="D323" s="180">
        <v>44616</v>
      </c>
      <c r="E323" s="181">
        <v>3119.0077999999999</v>
      </c>
      <c r="F323" s="181">
        <v>-13.921799999999999</v>
      </c>
      <c r="G323" s="181">
        <v>-2.6251000000000002</v>
      </c>
      <c r="H323" s="181">
        <v>2.1602000000000001</v>
      </c>
      <c r="I323" s="181">
        <v>3.0407999999999999</v>
      </c>
      <c r="J323" s="181">
        <v>4.2287999999999997</v>
      </c>
      <c r="K323" s="181">
        <v>3.1663999999999999</v>
      </c>
      <c r="L323" s="181">
        <v>3.6842000000000001</v>
      </c>
      <c r="M323" s="181">
        <v>4.4246999999999996</v>
      </c>
      <c r="N323" s="181">
        <v>5.4005999999999998</v>
      </c>
      <c r="O323" s="181">
        <v>7.6908000000000003</v>
      </c>
      <c r="P323" s="181">
        <v>7.6233000000000004</v>
      </c>
      <c r="Q323" s="181">
        <v>8.4011999999999993</v>
      </c>
      <c r="R323" s="181">
        <v>6.4687999999999999</v>
      </c>
      <c r="S323" s="124"/>
      <c r="T323" s="127"/>
      <c r="U323" s="128"/>
      <c r="V323" s="128"/>
      <c r="W323" s="128"/>
      <c r="X323" s="128"/>
      <c r="Y323" s="128"/>
      <c r="Z323" s="128"/>
      <c r="AA323" s="128"/>
      <c r="AB323" s="128"/>
      <c r="AC323" s="128"/>
      <c r="AD323" s="128"/>
      <c r="AE323" s="128"/>
      <c r="AF323" s="128"/>
      <c r="AG323" s="128"/>
      <c r="AH323" s="128"/>
    </row>
    <row r="324" spans="1:34" x14ac:dyDescent="0.3">
      <c r="A324" s="177" t="s">
        <v>606</v>
      </c>
      <c r="B324" s="177" t="s">
        <v>632</v>
      </c>
      <c r="C324" s="177">
        <v>119844</v>
      </c>
      <c r="D324" s="180">
        <v>44616</v>
      </c>
      <c r="E324" s="181">
        <v>62.627099999999999</v>
      </c>
      <c r="F324" s="181">
        <v>-16.1951</v>
      </c>
      <c r="G324" s="181">
        <v>-14.785500000000001</v>
      </c>
      <c r="H324" s="181">
        <v>1.016</v>
      </c>
      <c r="I324" s="181">
        <v>11.771699999999999</v>
      </c>
      <c r="J324" s="181">
        <v>7.6523000000000003</v>
      </c>
      <c r="K324" s="181">
        <v>1.7153</v>
      </c>
      <c r="L324" s="181">
        <v>4.6734999999999998</v>
      </c>
      <c r="M324" s="181">
        <v>4.5068000000000001</v>
      </c>
      <c r="N324" s="181">
        <v>6.5045000000000002</v>
      </c>
      <c r="O324" s="181">
        <v>9.9507999999999992</v>
      </c>
      <c r="P324" s="181">
        <v>8.1191999999999993</v>
      </c>
      <c r="Q324" s="181">
        <v>8.1104000000000003</v>
      </c>
      <c r="R324" s="181">
        <v>6.7089999999999996</v>
      </c>
      <c r="S324" s="124"/>
      <c r="T324" s="127"/>
      <c r="U324" s="128"/>
      <c r="V324" s="128"/>
      <c r="W324" s="128"/>
      <c r="X324" s="128"/>
      <c r="Y324" s="128"/>
      <c r="Z324" s="128"/>
      <c r="AA324" s="128"/>
      <c r="AB324" s="128"/>
      <c r="AC324" s="128"/>
      <c r="AD324" s="128"/>
      <c r="AE324" s="128"/>
      <c r="AF324" s="128"/>
      <c r="AG324" s="128"/>
      <c r="AH324" s="128"/>
    </row>
    <row r="325" spans="1:34" x14ac:dyDescent="0.3">
      <c r="A325" s="177" t="s">
        <v>606</v>
      </c>
      <c r="B325" s="177" t="s">
        <v>633</v>
      </c>
      <c r="C325" s="177">
        <v>112410</v>
      </c>
      <c r="D325" s="180">
        <v>44616</v>
      </c>
      <c r="E325" s="181">
        <v>59.464799999999997</v>
      </c>
      <c r="F325" s="181">
        <v>-16.504000000000001</v>
      </c>
      <c r="G325" s="181">
        <v>-15.1218</v>
      </c>
      <c r="H325" s="181">
        <v>0.67530000000000001</v>
      </c>
      <c r="I325" s="181">
        <v>11.431699999999999</v>
      </c>
      <c r="J325" s="181">
        <v>7.3098000000000001</v>
      </c>
      <c r="K325" s="181">
        <v>1.3737999999999999</v>
      </c>
      <c r="L325" s="181">
        <v>4.3255999999999997</v>
      </c>
      <c r="M325" s="181">
        <v>4.1555</v>
      </c>
      <c r="N325" s="181">
        <v>6.1409000000000002</v>
      </c>
      <c r="O325" s="181">
        <v>9.5762</v>
      </c>
      <c r="P325" s="181">
        <v>7.7394999999999996</v>
      </c>
      <c r="Q325" s="181">
        <v>7.4160000000000004</v>
      </c>
      <c r="R325" s="181">
        <v>6.3490000000000002</v>
      </c>
      <c r="S325" s="124"/>
      <c r="T325" s="127"/>
      <c r="U325" s="128"/>
      <c r="V325" s="128"/>
      <c r="W325" s="128"/>
      <c r="X325" s="128"/>
      <c r="Y325" s="128"/>
      <c r="Z325" s="128"/>
      <c r="AA325" s="128"/>
      <c r="AB325" s="128"/>
      <c r="AC325" s="128"/>
      <c r="AD325" s="128"/>
      <c r="AE325" s="128"/>
      <c r="AF325" s="128"/>
      <c r="AG325" s="128"/>
      <c r="AH325" s="128"/>
    </row>
    <row r="326" spans="1:34" x14ac:dyDescent="0.3">
      <c r="A326" s="177" t="s">
        <v>606</v>
      </c>
      <c r="B326" s="177" t="s">
        <v>1813</v>
      </c>
      <c r="C326" s="177">
        <v>148755</v>
      </c>
      <c r="D326" s="180">
        <v>44616</v>
      </c>
      <c r="E326" s="181">
        <v>10.443</v>
      </c>
      <c r="F326" s="181">
        <v>-25.1478</v>
      </c>
      <c r="G326" s="181">
        <v>-6.8699000000000003</v>
      </c>
      <c r="H326" s="181">
        <v>0.69910000000000005</v>
      </c>
      <c r="I326" s="181">
        <v>3.8754</v>
      </c>
      <c r="J326" s="181">
        <v>4.3909000000000002</v>
      </c>
      <c r="K326" s="181">
        <v>3.2403</v>
      </c>
      <c r="L326" s="181">
        <v>2.8868999999999998</v>
      </c>
      <c r="M326" s="181">
        <v>3.6368</v>
      </c>
      <c r="N326" s="181"/>
      <c r="O326" s="181"/>
      <c r="P326" s="181"/>
      <c r="Q326" s="181">
        <v>4.7004000000000001</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606</v>
      </c>
      <c r="B327" s="177" t="s">
        <v>1814</v>
      </c>
      <c r="C327" s="177">
        <v>148757</v>
      </c>
      <c r="D327" s="180">
        <v>44616</v>
      </c>
      <c r="E327" s="181">
        <v>10.399100000000001</v>
      </c>
      <c r="F327" s="181">
        <v>-25.604399999999998</v>
      </c>
      <c r="G327" s="181">
        <v>-7.3663999999999996</v>
      </c>
      <c r="H327" s="181">
        <v>0.25069999999999998</v>
      </c>
      <c r="I327" s="181">
        <v>3.4392</v>
      </c>
      <c r="J327" s="181">
        <v>3.9420000000000002</v>
      </c>
      <c r="K327" s="181">
        <v>2.7930999999999999</v>
      </c>
      <c r="L327" s="181">
        <v>2.4428000000000001</v>
      </c>
      <c r="M327" s="181">
        <v>3.1882000000000001</v>
      </c>
      <c r="N327" s="181"/>
      <c r="O327" s="181"/>
      <c r="P327" s="181"/>
      <c r="Q327" s="181">
        <v>4.2346000000000004</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606</v>
      </c>
      <c r="B328" s="177" t="s">
        <v>1723</v>
      </c>
      <c r="C328" s="177">
        <v>100856</v>
      </c>
      <c r="D328" s="180">
        <v>44616</v>
      </c>
      <c r="E328" s="181">
        <v>47.5854</v>
      </c>
      <c r="F328" s="181">
        <v>1.2273000000000001</v>
      </c>
      <c r="G328" s="181">
        <v>1.6877</v>
      </c>
      <c r="H328" s="181">
        <v>3.7502</v>
      </c>
      <c r="I328" s="181">
        <v>6.0792999999999999</v>
      </c>
      <c r="J328" s="181">
        <v>5.7660999999999998</v>
      </c>
      <c r="K328" s="181">
        <v>4.3994999999999997</v>
      </c>
      <c r="L328" s="181">
        <v>3.972</v>
      </c>
      <c r="M328" s="181">
        <v>4.8028000000000004</v>
      </c>
      <c r="N328" s="181">
        <v>5.6280000000000001</v>
      </c>
      <c r="O328" s="181">
        <v>7.1056999999999997</v>
      </c>
      <c r="P328" s="181">
        <v>7.0031999999999996</v>
      </c>
      <c r="Q328" s="181">
        <v>7.5396999999999998</v>
      </c>
      <c r="R328" s="181">
        <v>6.4587000000000003</v>
      </c>
      <c r="S328" s="124"/>
      <c r="T328" s="127"/>
      <c r="U328" s="128"/>
      <c r="V328" s="128"/>
      <c r="W328" s="128"/>
      <c r="X328" s="128"/>
      <c r="Y328" s="128"/>
      <c r="Z328" s="128"/>
      <c r="AA328" s="128"/>
      <c r="AB328" s="128"/>
      <c r="AC328" s="128"/>
      <c r="AD328" s="128"/>
      <c r="AE328" s="128"/>
      <c r="AF328" s="128"/>
      <c r="AG328" s="128"/>
      <c r="AH328" s="128"/>
    </row>
    <row r="329" spans="1:34" x14ac:dyDescent="0.3">
      <c r="A329" s="177" t="s">
        <v>606</v>
      </c>
      <c r="B329" s="177" t="s">
        <v>1724</v>
      </c>
      <c r="C329" s="177">
        <v>118814</v>
      </c>
      <c r="D329" s="180">
        <v>44616</v>
      </c>
      <c r="E329" s="181">
        <v>49.341000000000001</v>
      </c>
      <c r="F329" s="181">
        <v>1.7015</v>
      </c>
      <c r="G329" s="181">
        <v>2.0716999999999999</v>
      </c>
      <c r="H329" s="181">
        <v>4.1140999999999996</v>
      </c>
      <c r="I329" s="181">
        <v>6.4463999999999997</v>
      </c>
      <c r="J329" s="181">
        <v>6.1287000000000003</v>
      </c>
      <c r="K329" s="181">
        <v>4.7743000000000002</v>
      </c>
      <c r="L329" s="181">
        <v>4.3651999999999997</v>
      </c>
      <c r="M329" s="181">
        <v>5.2077999999999998</v>
      </c>
      <c r="N329" s="181">
        <v>6.0433000000000003</v>
      </c>
      <c r="O329" s="181">
        <v>7.5316000000000001</v>
      </c>
      <c r="P329" s="181">
        <v>7.4410999999999996</v>
      </c>
      <c r="Q329" s="181">
        <v>8.2543000000000006</v>
      </c>
      <c r="R329" s="181">
        <v>6.8807</v>
      </c>
      <c r="S329" s="124"/>
      <c r="T329" s="127"/>
      <c r="U329" s="128"/>
      <c r="V329" s="128"/>
      <c r="W329" s="128"/>
      <c r="X329" s="128"/>
      <c r="Y329" s="128"/>
      <c r="Z329" s="128"/>
      <c r="AA329" s="128"/>
      <c r="AB329" s="128"/>
      <c r="AC329" s="128"/>
      <c r="AD329" s="128"/>
      <c r="AE329" s="128"/>
      <c r="AF329" s="128"/>
      <c r="AG329" s="128"/>
      <c r="AH329" s="128"/>
    </row>
    <row r="330" spans="1:34" x14ac:dyDescent="0.3">
      <c r="A330" s="177" t="s">
        <v>606</v>
      </c>
      <c r="B330" s="177" t="s">
        <v>2031</v>
      </c>
      <c r="C330" s="177">
        <v>138318</v>
      </c>
      <c r="D330" s="180">
        <v>44616</v>
      </c>
      <c r="E330" s="181">
        <v>35.135100000000001</v>
      </c>
      <c r="F330" s="181">
        <v>-20.7651</v>
      </c>
      <c r="G330" s="181">
        <v>-7.2675999999999998</v>
      </c>
      <c r="H330" s="181">
        <v>-1.3502000000000001</v>
      </c>
      <c r="I330" s="181">
        <v>2.5625</v>
      </c>
      <c r="J330" s="181">
        <v>3.7383000000000002</v>
      </c>
      <c r="K330" s="181">
        <v>2.8008000000000002</v>
      </c>
      <c r="L330" s="181">
        <v>2.8363999999999998</v>
      </c>
      <c r="M330" s="181">
        <v>3.6505000000000001</v>
      </c>
      <c r="N330" s="181">
        <v>4.8299000000000003</v>
      </c>
      <c r="O330" s="181">
        <v>7.2965</v>
      </c>
      <c r="P330" s="181">
        <v>6.2416</v>
      </c>
      <c r="Q330" s="181">
        <v>6.8068999999999997</v>
      </c>
      <c r="R330" s="181">
        <v>5.9070999999999998</v>
      </c>
      <c r="S330" s="124"/>
      <c r="T330" s="127"/>
      <c r="U330" s="128"/>
      <c r="V330" s="128"/>
      <c r="W330" s="128"/>
      <c r="X330" s="128"/>
      <c r="Y330" s="128"/>
      <c r="Z330" s="128"/>
      <c r="AA330" s="128"/>
      <c r="AB330" s="128"/>
      <c r="AC330" s="128"/>
      <c r="AD330" s="128"/>
      <c r="AE330" s="128"/>
      <c r="AF330" s="128"/>
      <c r="AG330" s="128"/>
      <c r="AH330" s="128"/>
    </row>
    <row r="331" spans="1:34" x14ac:dyDescent="0.3">
      <c r="A331" s="177" t="s">
        <v>606</v>
      </c>
      <c r="B331" s="177" t="s">
        <v>2032</v>
      </c>
      <c r="C331" s="177">
        <v>138330</v>
      </c>
      <c r="D331" s="180">
        <v>44616</v>
      </c>
      <c r="E331" s="181">
        <v>38.210500000000003</v>
      </c>
      <c r="F331" s="181">
        <v>-20.144300000000001</v>
      </c>
      <c r="G331" s="181">
        <v>-6.6193999999999997</v>
      </c>
      <c r="H331" s="181">
        <v>-0.68220000000000003</v>
      </c>
      <c r="I331" s="181">
        <v>3.2313000000000001</v>
      </c>
      <c r="J331" s="181">
        <v>4.5006000000000004</v>
      </c>
      <c r="K331" s="181">
        <v>3.6126999999999998</v>
      </c>
      <c r="L331" s="181">
        <v>3.6152000000000002</v>
      </c>
      <c r="M331" s="181">
        <v>4.3388</v>
      </c>
      <c r="N331" s="181">
        <v>5.4880000000000004</v>
      </c>
      <c r="O331" s="181">
        <v>8.1295000000000002</v>
      </c>
      <c r="P331" s="181">
        <v>7.2194000000000003</v>
      </c>
      <c r="Q331" s="181">
        <v>7.8567</v>
      </c>
      <c r="R331" s="181">
        <v>6.6742999999999997</v>
      </c>
      <c r="S331" s="124"/>
      <c r="T331" s="127"/>
      <c r="U331" s="128"/>
      <c r="V331" s="128"/>
      <c r="W331" s="128"/>
      <c r="X331" s="128"/>
      <c r="Y331" s="128"/>
      <c r="Z331" s="128"/>
      <c r="AA331" s="128"/>
      <c r="AB331" s="128"/>
      <c r="AC331" s="128"/>
      <c r="AD331" s="128"/>
      <c r="AE331" s="128"/>
      <c r="AF331" s="128"/>
      <c r="AG331" s="128"/>
      <c r="AH331" s="128"/>
    </row>
    <row r="332" spans="1:34" x14ac:dyDescent="0.3">
      <c r="A332" s="177" t="s">
        <v>606</v>
      </c>
      <c r="B332" s="177" t="s">
        <v>1815</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606</v>
      </c>
      <c r="B333" s="177" t="s">
        <v>1816</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606</v>
      </c>
      <c r="B334" s="177" t="s">
        <v>634</v>
      </c>
      <c r="C334" s="177">
        <v>146215</v>
      </c>
      <c r="D334" s="180">
        <v>44616</v>
      </c>
      <c r="E334" s="181">
        <v>12.7256</v>
      </c>
      <c r="F334" s="181">
        <v>-1.4340999999999999</v>
      </c>
      <c r="G334" s="181">
        <v>0</v>
      </c>
      <c r="H334" s="181">
        <v>2.5827</v>
      </c>
      <c r="I334" s="181">
        <v>4.9467999999999996</v>
      </c>
      <c r="J334" s="181">
        <v>5.1856</v>
      </c>
      <c r="K334" s="181">
        <v>3.4276</v>
      </c>
      <c r="L334" s="181">
        <v>3.3784000000000001</v>
      </c>
      <c r="M334" s="181">
        <v>3.9481000000000002</v>
      </c>
      <c r="N334" s="181">
        <v>4.9109999999999996</v>
      </c>
      <c r="O334" s="181">
        <v>8.0866000000000007</v>
      </c>
      <c r="P334" s="181"/>
      <c r="Q334" s="181">
        <v>8.1793999999999993</v>
      </c>
      <c r="R334" s="181">
        <v>6.3761000000000001</v>
      </c>
      <c r="S334" s="124"/>
      <c r="T334" s="127"/>
      <c r="U334" s="128"/>
      <c r="V334" s="128"/>
      <c r="W334" s="128"/>
      <c r="X334" s="128"/>
      <c r="Y334" s="128"/>
      <c r="Z334" s="128"/>
      <c r="AA334" s="128"/>
      <c r="AB334" s="128"/>
      <c r="AC334" s="128"/>
      <c r="AD334" s="128"/>
      <c r="AE334" s="128"/>
      <c r="AF334" s="128"/>
      <c r="AG334" s="128"/>
      <c r="AH334" s="128"/>
    </row>
    <row r="335" spans="1:34" x14ac:dyDescent="0.3">
      <c r="A335" s="177" t="s">
        <v>606</v>
      </c>
      <c r="B335" s="177" t="s">
        <v>635</v>
      </c>
      <c r="C335" s="177">
        <v>146207</v>
      </c>
      <c r="D335" s="180">
        <v>44616</v>
      </c>
      <c r="E335" s="181">
        <v>12.536300000000001</v>
      </c>
      <c r="F335" s="181">
        <v>-1.7467999999999999</v>
      </c>
      <c r="G335" s="181">
        <v>-0.48520000000000002</v>
      </c>
      <c r="H335" s="181">
        <v>2.1221000000000001</v>
      </c>
      <c r="I335" s="181">
        <v>4.4999000000000002</v>
      </c>
      <c r="J335" s="181">
        <v>4.7337999999999996</v>
      </c>
      <c r="K335" s="181">
        <v>2.9748000000000001</v>
      </c>
      <c r="L335" s="181">
        <v>2.9222999999999999</v>
      </c>
      <c r="M335" s="181">
        <v>3.4841000000000002</v>
      </c>
      <c r="N335" s="181">
        <v>4.4344000000000001</v>
      </c>
      <c r="O335" s="181">
        <v>7.5614999999999997</v>
      </c>
      <c r="P335" s="181"/>
      <c r="Q335" s="181">
        <v>7.6517999999999997</v>
      </c>
      <c r="R335" s="181">
        <v>5.8701999999999996</v>
      </c>
      <c r="S335" s="124"/>
      <c r="T335" s="127"/>
      <c r="U335" s="128"/>
      <c r="V335" s="128"/>
      <c r="W335" s="128"/>
      <c r="X335" s="128"/>
      <c r="Y335" s="128"/>
      <c r="Z335" s="128"/>
      <c r="AA335" s="128"/>
      <c r="AB335" s="128"/>
      <c r="AC335" s="128"/>
      <c r="AD335" s="128"/>
      <c r="AE335" s="128"/>
      <c r="AF335" s="128"/>
      <c r="AG335" s="128"/>
      <c r="AH335" s="128"/>
    </row>
    <row r="336" spans="1:34" x14ac:dyDescent="0.3">
      <c r="A336" s="177" t="s">
        <v>606</v>
      </c>
      <c r="B336" s="177" t="s">
        <v>636</v>
      </c>
      <c r="C336" s="177">
        <v>100789</v>
      </c>
      <c r="D336" s="180">
        <v>44616</v>
      </c>
      <c r="E336" s="181">
        <v>32.488599999999998</v>
      </c>
      <c r="F336" s="181">
        <v>2.9213</v>
      </c>
      <c r="G336" s="181">
        <v>2.0226000000000002</v>
      </c>
      <c r="H336" s="181">
        <v>4.2244999999999999</v>
      </c>
      <c r="I336" s="181">
        <v>6.3067000000000002</v>
      </c>
      <c r="J336" s="181">
        <v>4.4307999999999996</v>
      </c>
      <c r="K336" s="181">
        <v>3.2999000000000001</v>
      </c>
      <c r="L336" s="181">
        <v>2.6877</v>
      </c>
      <c r="M336" s="181">
        <v>3.5794999999999999</v>
      </c>
      <c r="N336" s="181">
        <v>4.8346999999999998</v>
      </c>
      <c r="O336" s="181">
        <v>8.3368000000000002</v>
      </c>
      <c r="P336" s="181">
        <v>7.2740999999999998</v>
      </c>
      <c r="Q336" s="181">
        <v>7.1059000000000001</v>
      </c>
      <c r="R336" s="181">
        <v>6.3834999999999997</v>
      </c>
      <c r="S336" s="124"/>
      <c r="T336" s="127"/>
      <c r="U336" s="128"/>
      <c r="V336" s="128"/>
      <c r="W336" s="128"/>
      <c r="X336" s="128"/>
      <c r="Y336" s="128"/>
      <c r="Z336" s="128"/>
      <c r="AA336" s="128"/>
      <c r="AB336" s="128"/>
      <c r="AC336" s="128"/>
      <c r="AD336" s="128"/>
      <c r="AE336" s="128"/>
      <c r="AF336" s="128"/>
      <c r="AG336" s="128"/>
      <c r="AH336" s="128"/>
    </row>
    <row r="337" spans="1:34" x14ac:dyDescent="0.3">
      <c r="A337" s="177" t="s">
        <v>606</v>
      </c>
      <c r="B337" s="177" t="s">
        <v>637</v>
      </c>
      <c r="C337" s="177">
        <v>119621</v>
      </c>
      <c r="D337" s="180">
        <v>44616</v>
      </c>
      <c r="E337" s="181">
        <v>33.339799999999997</v>
      </c>
      <c r="F337" s="181">
        <v>3.1751999999999998</v>
      </c>
      <c r="G337" s="181">
        <v>2.2995000000000001</v>
      </c>
      <c r="H337" s="181">
        <v>4.4767999999999999</v>
      </c>
      <c r="I337" s="181">
        <v>6.5617000000000001</v>
      </c>
      <c r="J337" s="181">
        <v>4.6872999999999996</v>
      </c>
      <c r="K337" s="181">
        <v>3.5562999999999998</v>
      </c>
      <c r="L337" s="181">
        <v>2.9455</v>
      </c>
      <c r="M337" s="181">
        <v>3.8405999999999998</v>
      </c>
      <c r="N337" s="181">
        <v>5.1032000000000002</v>
      </c>
      <c r="O337" s="181">
        <v>8.5879999999999992</v>
      </c>
      <c r="P337" s="181">
        <v>7.6481000000000003</v>
      </c>
      <c r="Q337" s="181">
        <v>7.9554</v>
      </c>
      <c r="R337" s="181">
        <v>6.6387999999999998</v>
      </c>
      <c r="S337" s="124"/>
      <c r="T337" s="127"/>
      <c r="U337" s="128"/>
      <c r="V337" s="128"/>
      <c r="W337" s="128"/>
      <c r="X337" s="128"/>
      <c r="Y337" s="128"/>
      <c r="Z337" s="128"/>
      <c r="AA337" s="128"/>
      <c r="AB337" s="128"/>
      <c r="AC337" s="128"/>
      <c r="AD337" s="128"/>
      <c r="AE337" s="128"/>
      <c r="AF337" s="128"/>
      <c r="AG337" s="128"/>
      <c r="AH337" s="128"/>
    </row>
    <row r="338" spans="1:34" x14ac:dyDescent="0.3">
      <c r="A338" s="177" t="s">
        <v>606</v>
      </c>
      <c r="B338" s="177" t="s">
        <v>638</v>
      </c>
      <c r="C338" s="177">
        <v>147389</v>
      </c>
      <c r="D338" s="180">
        <v>44601</v>
      </c>
      <c r="E338" s="181">
        <v>433.47460000000001</v>
      </c>
      <c r="F338" s="181">
        <v>-39.515900000000002</v>
      </c>
      <c r="G338" s="181">
        <v>-3.1023999999999998</v>
      </c>
      <c r="H338" s="181">
        <v>5.4995000000000003</v>
      </c>
      <c r="I338" s="181">
        <v>-3.2370000000000001</v>
      </c>
      <c r="J338" s="181">
        <v>6.9771999999999998</v>
      </c>
      <c r="K338" s="181">
        <v>0.29630000000000001</v>
      </c>
      <c r="L338" s="181">
        <v>231.17740000000001</v>
      </c>
      <c r="M338" s="181">
        <v>153.0095</v>
      </c>
      <c r="N338" s="181">
        <v>116.53870000000001</v>
      </c>
      <c r="O338" s="181"/>
      <c r="P338" s="181"/>
      <c r="Q338" s="181">
        <v>22.616700000000002</v>
      </c>
      <c r="R338" s="181">
        <v>35.375799999999998</v>
      </c>
      <c r="S338" s="124" t="s">
        <v>1950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606</v>
      </c>
      <c r="B339" s="177" t="s">
        <v>639</v>
      </c>
      <c r="C339" s="177">
        <v>147392</v>
      </c>
      <c r="D339" s="180">
        <v>44601</v>
      </c>
      <c r="E339" s="181">
        <v>415.80889999999999</v>
      </c>
      <c r="F339" s="181">
        <v>-39.5199</v>
      </c>
      <c r="G339" s="181">
        <v>-3.1025999999999998</v>
      </c>
      <c r="H339" s="181">
        <v>5.4996</v>
      </c>
      <c r="I339" s="181">
        <v>-3.2370999999999999</v>
      </c>
      <c r="J339" s="181">
        <v>6.9774000000000003</v>
      </c>
      <c r="K339" s="181">
        <v>0.2964</v>
      </c>
      <c r="L339" s="181">
        <v>231.1773</v>
      </c>
      <c r="M339" s="181">
        <v>153.0095</v>
      </c>
      <c r="N339" s="181">
        <v>116.53870000000001</v>
      </c>
      <c r="O339" s="181"/>
      <c r="P339" s="181"/>
      <c r="Q339" s="181">
        <v>22.616700000000002</v>
      </c>
      <c r="R339" s="181">
        <v>35.375799999999998</v>
      </c>
      <c r="S339" s="124" t="s">
        <v>1950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606</v>
      </c>
      <c r="B340" s="177" t="s">
        <v>640</v>
      </c>
      <c r="C340" s="177">
        <v>143241</v>
      </c>
      <c r="D340" s="180">
        <v>44616</v>
      </c>
      <c r="E340" s="181">
        <v>12.6241</v>
      </c>
      <c r="F340" s="181">
        <v>-1.7346999999999999</v>
      </c>
      <c r="G340" s="181">
        <v>2.5063</v>
      </c>
      <c r="H340" s="181">
        <v>4.7542999999999997</v>
      </c>
      <c r="I340" s="181">
        <v>7.1237000000000004</v>
      </c>
      <c r="J340" s="181">
        <v>6.6311999999999998</v>
      </c>
      <c r="K340" s="181">
        <v>3.4714</v>
      </c>
      <c r="L340" s="181">
        <v>3.1755</v>
      </c>
      <c r="M340" s="181">
        <v>3.6747000000000001</v>
      </c>
      <c r="N340" s="181">
        <v>5.2008000000000001</v>
      </c>
      <c r="O340" s="181">
        <v>6.1306000000000003</v>
      </c>
      <c r="P340" s="181"/>
      <c r="Q340" s="181">
        <v>6.4001999999999999</v>
      </c>
      <c r="R340" s="181">
        <v>6.1001000000000003</v>
      </c>
      <c r="S340" s="124"/>
      <c r="T340" s="127"/>
      <c r="U340" s="128"/>
      <c r="V340" s="128"/>
      <c r="W340" s="128"/>
      <c r="X340" s="128"/>
      <c r="Y340" s="128"/>
      <c r="Z340" s="128"/>
      <c r="AA340" s="128"/>
      <c r="AB340" s="128"/>
      <c r="AC340" s="128"/>
      <c r="AD340" s="128"/>
      <c r="AE340" s="128"/>
      <c r="AF340" s="128"/>
      <c r="AG340" s="128"/>
      <c r="AH340" s="128"/>
    </row>
    <row r="341" spans="1:34" x14ac:dyDescent="0.3">
      <c r="A341" s="177" t="s">
        <v>606</v>
      </c>
      <c r="B341" s="177" t="s">
        <v>641</v>
      </c>
      <c r="C341" s="177">
        <v>143239</v>
      </c>
      <c r="D341" s="180">
        <v>44616</v>
      </c>
      <c r="E341" s="181">
        <v>12.47</v>
      </c>
      <c r="F341" s="181">
        <v>-2.3414999999999999</v>
      </c>
      <c r="G341" s="181">
        <v>2.0493000000000001</v>
      </c>
      <c r="H341" s="181">
        <v>4.3105000000000002</v>
      </c>
      <c r="I341" s="181">
        <v>6.6654999999999998</v>
      </c>
      <c r="J341" s="181">
        <v>6.1599000000000004</v>
      </c>
      <c r="K341" s="181">
        <v>3.0392000000000001</v>
      </c>
      <c r="L341" s="181">
        <v>2.8088000000000002</v>
      </c>
      <c r="M341" s="181">
        <v>3.3045</v>
      </c>
      <c r="N341" s="181">
        <v>4.8489000000000004</v>
      </c>
      <c r="O341" s="181">
        <v>5.7767999999999997</v>
      </c>
      <c r="P341" s="181"/>
      <c r="Q341" s="181">
        <v>6.0529000000000002</v>
      </c>
      <c r="R341" s="181">
        <v>5.7907000000000002</v>
      </c>
      <c r="S341" s="124"/>
      <c r="T341" s="127"/>
      <c r="U341" s="128"/>
      <c r="V341" s="128"/>
      <c r="W341" s="128"/>
      <c r="X341" s="128"/>
      <c r="Y341" s="128"/>
      <c r="Z341" s="128"/>
      <c r="AA341" s="128"/>
      <c r="AB341" s="128"/>
      <c r="AC341" s="128"/>
      <c r="AD341" s="128"/>
      <c r="AE341" s="128"/>
      <c r="AF341" s="128"/>
      <c r="AG341" s="128"/>
      <c r="AH341" s="128"/>
    </row>
    <row r="342" spans="1:34" x14ac:dyDescent="0.3">
      <c r="A342" s="177" t="s">
        <v>606</v>
      </c>
      <c r="B342" s="177" t="s">
        <v>642</v>
      </c>
      <c r="C342" s="177">
        <v>144339</v>
      </c>
      <c r="D342" s="180">
        <v>44616</v>
      </c>
      <c r="E342" s="181">
        <v>13.349</v>
      </c>
      <c r="F342" s="181">
        <v>-3.2808000000000002</v>
      </c>
      <c r="G342" s="181">
        <v>1.8230999999999999</v>
      </c>
      <c r="H342" s="181">
        <v>3.3222999999999998</v>
      </c>
      <c r="I342" s="181">
        <v>5.8331</v>
      </c>
      <c r="J342" s="181">
        <v>5.0936000000000003</v>
      </c>
      <c r="K342" s="181">
        <v>3.4657</v>
      </c>
      <c r="L342" s="181">
        <v>3.2395999999999998</v>
      </c>
      <c r="M342" s="181">
        <v>4.0377999999999998</v>
      </c>
      <c r="N342" s="181">
        <v>5.1010999999999997</v>
      </c>
      <c r="O342" s="181">
        <v>8.6591000000000005</v>
      </c>
      <c r="P342" s="181"/>
      <c r="Q342" s="181">
        <v>8.4753000000000007</v>
      </c>
      <c r="R342" s="181">
        <v>6.4725999999999999</v>
      </c>
      <c r="S342" s="124"/>
      <c r="T342" s="127"/>
      <c r="U342" s="128"/>
      <c r="V342" s="128"/>
      <c r="W342" s="128"/>
      <c r="X342" s="128"/>
      <c r="Y342" s="128"/>
      <c r="Z342" s="128"/>
      <c r="AA342" s="128"/>
      <c r="AB342" s="128"/>
      <c r="AC342" s="128"/>
      <c r="AD342" s="128"/>
      <c r="AE342" s="128"/>
      <c r="AF342" s="128"/>
      <c r="AG342" s="128"/>
      <c r="AH342" s="128"/>
    </row>
    <row r="343" spans="1:34" x14ac:dyDescent="0.3">
      <c r="A343" s="177" t="s">
        <v>606</v>
      </c>
      <c r="B343" s="177" t="s">
        <v>643</v>
      </c>
      <c r="C343" s="177">
        <v>144345</v>
      </c>
      <c r="D343" s="180">
        <v>44616</v>
      </c>
      <c r="E343" s="181">
        <v>13.200100000000001</v>
      </c>
      <c r="F343" s="181">
        <v>-3.5943000000000001</v>
      </c>
      <c r="G343" s="181">
        <v>1.4749000000000001</v>
      </c>
      <c r="H343" s="181">
        <v>2.9643000000000002</v>
      </c>
      <c r="I343" s="181">
        <v>5.4824999999999999</v>
      </c>
      <c r="J343" s="181">
        <v>4.7374999999999998</v>
      </c>
      <c r="K343" s="181">
        <v>3.1109</v>
      </c>
      <c r="L343" s="181">
        <v>2.8877000000000002</v>
      </c>
      <c r="M343" s="181">
        <v>3.6791999999999998</v>
      </c>
      <c r="N343" s="181">
        <v>4.7526999999999999</v>
      </c>
      <c r="O343" s="181">
        <v>8.3282000000000007</v>
      </c>
      <c r="P343" s="181"/>
      <c r="Q343" s="181">
        <v>8.1332000000000004</v>
      </c>
      <c r="R343" s="181">
        <v>6.1510999999999996</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-10.575645454545455</v>
      </c>
      <c r="G344" s="183">
        <v>-3.948870454545454</v>
      </c>
      <c r="H344" s="183">
        <v>1.8382954545454546</v>
      </c>
      <c r="I344" s="183">
        <v>5.4941227272727282</v>
      </c>
      <c r="J344" s="183">
        <v>5.4693295454545456</v>
      </c>
      <c r="K344" s="183">
        <v>2.9943340909090903</v>
      </c>
      <c r="L344" s="183">
        <v>13.673315909090912</v>
      </c>
      <c r="M344" s="183">
        <v>10.728438636363636</v>
      </c>
      <c r="N344" s="183">
        <v>10.615892499999999</v>
      </c>
      <c r="O344" s="183">
        <v>7.6412694444444433</v>
      </c>
      <c r="P344" s="183">
        <v>7.1707692307692321</v>
      </c>
      <c r="Q344" s="183">
        <v>8.1446295454545439</v>
      </c>
      <c r="R344" s="183">
        <v>7.8946447368421042</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408</v>
      </c>
      <c r="B345" s="177"/>
      <c r="C345" s="177"/>
      <c r="D345" s="177"/>
      <c r="E345" s="177"/>
      <c r="F345" s="183">
        <v>-9.2631999999999994</v>
      </c>
      <c r="G345" s="183">
        <v>-3.0488</v>
      </c>
      <c r="H345" s="183">
        <v>1.9582999999999999</v>
      </c>
      <c r="I345" s="183">
        <v>5.3348999999999993</v>
      </c>
      <c r="J345" s="183">
        <v>5.1850000000000005</v>
      </c>
      <c r="K345" s="183">
        <v>3.1775000000000002</v>
      </c>
      <c r="L345" s="183">
        <v>3.3209999999999997</v>
      </c>
      <c r="M345" s="183">
        <v>3.94895</v>
      </c>
      <c r="N345" s="183">
        <v>5.0783500000000004</v>
      </c>
      <c r="O345" s="183">
        <v>7.7518499999999992</v>
      </c>
      <c r="P345" s="183">
        <v>7.2881999999999998</v>
      </c>
      <c r="Q345" s="183">
        <v>7.8589500000000001</v>
      </c>
      <c r="R345" s="183">
        <v>6.4379</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644</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645</v>
      </c>
      <c r="B348" s="177" t="s">
        <v>646</v>
      </c>
      <c r="C348" s="177">
        <v>134387</v>
      </c>
      <c r="D348" s="180">
        <v>44616</v>
      </c>
      <c r="E348" s="181">
        <v>17.1585</v>
      </c>
      <c r="F348" s="181">
        <v>-13.183999999999999</v>
      </c>
      <c r="G348" s="181">
        <v>-2.5520999999999998</v>
      </c>
      <c r="H348" s="181">
        <v>-0.18229999999999999</v>
      </c>
      <c r="I348" s="181">
        <v>3.8956</v>
      </c>
      <c r="J348" s="181">
        <v>5.7232000000000003</v>
      </c>
      <c r="K348" s="181">
        <v>5.0983000000000001</v>
      </c>
      <c r="L348" s="181">
        <v>5.2926000000000002</v>
      </c>
      <c r="M348" s="181">
        <v>6.0194000000000001</v>
      </c>
      <c r="N348" s="181">
        <v>7.0579999999999998</v>
      </c>
      <c r="O348" s="181">
        <v>6.9557000000000002</v>
      </c>
      <c r="P348" s="181">
        <v>7.3936999999999999</v>
      </c>
      <c r="Q348" s="181">
        <v>8.173</v>
      </c>
      <c r="R348" s="181">
        <v>8.06</v>
      </c>
      <c r="S348" s="124"/>
      <c r="T348" s="127"/>
      <c r="U348" s="128"/>
      <c r="V348" s="128"/>
      <c r="W348" s="128"/>
      <c r="X348" s="128"/>
      <c r="Y348" s="128"/>
      <c r="Z348" s="128"/>
      <c r="AA348" s="128"/>
      <c r="AB348" s="128"/>
      <c r="AC348" s="128"/>
      <c r="AD348" s="128"/>
      <c r="AE348" s="128"/>
      <c r="AF348" s="128"/>
      <c r="AG348" s="128"/>
      <c r="AH348" s="128"/>
    </row>
    <row r="349" spans="1:34" x14ac:dyDescent="0.3">
      <c r="A349" s="177" t="s">
        <v>645</v>
      </c>
      <c r="B349" s="177" t="s">
        <v>647</v>
      </c>
      <c r="C349" s="177">
        <v>134383</v>
      </c>
      <c r="D349" s="180">
        <v>44616</v>
      </c>
      <c r="E349" s="181">
        <v>16.129200000000001</v>
      </c>
      <c r="F349" s="181">
        <v>-14.251200000000001</v>
      </c>
      <c r="G349" s="181">
        <v>-3.4689000000000001</v>
      </c>
      <c r="H349" s="181">
        <v>-1.0989</v>
      </c>
      <c r="I349" s="181">
        <v>2.9775999999999998</v>
      </c>
      <c r="J349" s="181">
        <v>4.8156999999999996</v>
      </c>
      <c r="K349" s="181">
        <v>4.2663000000000002</v>
      </c>
      <c r="L349" s="181">
        <v>4.4785000000000004</v>
      </c>
      <c r="M349" s="181">
        <v>5.2069999999999999</v>
      </c>
      <c r="N349" s="181">
        <v>6.1612999999999998</v>
      </c>
      <c r="O349" s="181">
        <v>6.0743</v>
      </c>
      <c r="P349" s="181">
        <v>6.3939000000000004</v>
      </c>
      <c r="Q349" s="181">
        <v>7.2022000000000004</v>
      </c>
      <c r="R349" s="181">
        <v>7.1885000000000003</v>
      </c>
      <c r="S349" s="124"/>
      <c r="T349" s="127"/>
      <c r="U349" s="128"/>
      <c r="V349" s="128"/>
      <c r="W349" s="128"/>
      <c r="X349" s="128"/>
      <c r="Y349" s="128"/>
      <c r="Z349" s="128"/>
      <c r="AA349" s="128"/>
      <c r="AB349" s="128"/>
      <c r="AC349" s="128"/>
      <c r="AD349" s="128"/>
      <c r="AE349" s="128"/>
      <c r="AF349" s="128"/>
      <c r="AG349" s="128"/>
      <c r="AH349" s="128"/>
    </row>
    <row r="350" spans="1:34" x14ac:dyDescent="0.3">
      <c r="A350" s="177" t="s">
        <v>645</v>
      </c>
      <c r="B350" s="177" t="s">
        <v>648</v>
      </c>
      <c r="C350" s="177">
        <v>147802</v>
      </c>
      <c r="D350" s="180">
        <v>44616</v>
      </c>
      <c r="E350" s="181">
        <v>0.41570000000000001</v>
      </c>
      <c r="F350" s="181">
        <v>0</v>
      </c>
      <c r="G350" s="181">
        <v>0</v>
      </c>
      <c r="H350" s="181">
        <v>0</v>
      </c>
      <c r="I350" s="181">
        <v>0</v>
      </c>
      <c r="J350" s="181">
        <v>0</v>
      </c>
      <c r="K350" s="181">
        <v>0</v>
      </c>
      <c r="L350" s="181">
        <v>0</v>
      </c>
      <c r="M350" s="181">
        <v>0</v>
      </c>
      <c r="N350" s="181">
        <v>0</v>
      </c>
      <c r="O350" s="181"/>
      <c r="P350" s="181"/>
      <c r="Q350" s="181">
        <v>-11.438800000000001</v>
      </c>
      <c r="R350" s="181">
        <v>-13.7628</v>
      </c>
      <c r="S350" s="124"/>
      <c r="T350" s="127"/>
      <c r="U350" s="128"/>
      <c r="V350" s="128"/>
      <c r="W350" s="128"/>
      <c r="X350" s="128"/>
      <c r="Y350" s="128"/>
      <c r="Z350" s="128"/>
      <c r="AA350" s="128"/>
      <c r="AB350" s="128"/>
      <c r="AC350" s="128"/>
      <c r="AD350" s="128"/>
      <c r="AE350" s="128"/>
      <c r="AF350" s="128"/>
      <c r="AG350" s="128"/>
      <c r="AH350" s="128"/>
    </row>
    <row r="351" spans="1:34" x14ac:dyDescent="0.3">
      <c r="A351" s="177" t="s">
        <v>645</v>
      </c>
      <c r="B351" s="177" t="s">
        <v>649</v>
      </c>
      <c r="C351" s="177">
        <v>147798</v>
      </c>
      <c r="D351" s="180">
        <v>44616</v>
      </c>
      <c r="E351" s="181">
        <v>0.39800000000000002</v>
      </c>
      <c r="F351" s="181">
        <v>0</v>
      </c>
      <c r="G351" s="181">
        <v>0</v>
      </c>
      <c r="H351" s="181">
        <v>0</v>
      </c>
      <c r="I351" s="181">
        <v>0</v>
      </c>
      <c r="J351" s="181">
        <v>0</v>
      </c>
      <c r="K351" s="181">
        <v>0</v>
      </c>
      <c r="L351" s="181">
        <v>0</v>
      </c>
      <c r="M351" s="181">
        <v>0</v>
      </c>
      <c r="N351" s="181">
        <v>0</v>
      </c>
      <c r="O351" s="181"/>
      <c r="P351" s="181"/>
      <c r="Q351" s="181">
        <v>-11.436500000000001</v>
      </c>
      <c r="R351" s="181">
        <v>-13.7636</v>
      </c>
      <c r="S351" s="124"/>
      <c r="T351" s="127"/>
      <c r="U351" s="128"/>
      <c r="V351" s="128"/>
      <c r="W351" s="128"/>
      <c r="X351" s="128"/>
      <c r="Y351" s="128"/>
      <c r="Z351" s="128"/>
      <c r="AA351" s="128"/>
      <c r="AB351" s="128"/>
      <c r="AC351" s="128"/>
      <c r="AD351" s="128"/>
      <c r="AE351" s="128"/>
      <c r="AF351" s="128"/>
      <c r="AG351" s="128"/>
      <c r="AH351" s="128"/>
    </row>
    <row r="352" spans="1:34" x14ac:dyDescent="0.3">
      <c r="A352" s="177" t="s">
        <v>645</v>
      </c>
      <c r="B352" s="177" t="s">
        <v>650</v>
      </c>
      <c r="C352" s="177">
        <v>130314</v>
      </c>
      <c r="D352" s="180">
        <v>44616</v>
      </c>
      <c r="E352" s="181">
        <v>18.660799999999998</v>
      </c>
      <c r="F352" s="181">
        <v>-0.1956</v>
      </c>
      <c r="G352" s="181">
        <v>0.91290000000000004</v>
      </c>
      <c r="H352" s="181">
        <v>3.2993000000000001</v>
      </c>
      <c r="I352" s="181">
        <v>6.4566999999999997</v>
      </c>
      <c r="J352" s="181">
        <v>5.8909000000000002</v>
      </c>
      <c r="K352" s="181">
        <v>5.0904999999999996</v>
      </c>
      <c r="L352" s="181">
        <v>5.1006999999999998</v>
      </c>
      <c r="M352" s="181">
        <v>5.9962</v>
      </c>
      <c r="N352" s="181">
        <v>7.0823</v>
      </c>
      <c r="O352" s="181">
        <v>7.1763000000000003</v>
      </c>
      <c r="P352" s="181">
        <v>7.3532999999999999</v>
      </c>
      <c r="Q352" s="181">
        <v>8.5322999999999993</v>
      </c>
      <c r="R352" s="181">
        <v>7.4771000000000001</v>
      </c>
      <c r="S352" s="124"/>
      <c r="T352" s="127"/>
      <c r="U352" s="128"/>
      <c r="V352" s="128"/>
      <c r="W352" s="128"/>
      <c r="X352" s="128"/>
      <c r="Y352" s="128"/>
      <c r="Z352" s="128"/>
      <c r="AA352" s="128"/>
      <c r="AB352" s="128"/>
      <c r="AC352" s="128"/>
      <c r="AD352" s="128"/>
      <c r="AE352" s="128"/>
      <c r="AF352" s="128"/>
      <c r="AG352" s="128"/>
      <c r="AH352" s="128"/>
    </row>
    <row r="353" spans="1:34" x14ac:dyDescent="0.3">
      <c r="A353" s="177" t="s">
        <v>645</v>
      </c>
      <c r="B353" s="177" t="s">
        <v>651</v>
      </c>
      <c r="C353" s="177">
        <v>130309</v>
      </c>
      <c r="D353" s="180">
        <v>44616</v>
      </c>
      <c r="E353" s="181">
        <v>17.136399999999998</v>
      </c>
      <c r="F353" s="181">
        <v>-0.85199999999999998</v>
      </c>
      <c r="G353" s="181">
        <v>7.0999999999999994E-2</v>
      </c>
      <c r="H353" s="181">
        <v>2.4658000000000002</v>
      </c>
      <c r="I353" s="181">
        <v>5.5955000000000004</v>
      </c>
      <c r="J353" s="181">
        <v>5.0303000000000004</v>
      </c>
      <c r="K353" s="181">
        <v>4.2187000000000001</v>
      </c>
      <c r="L353" s="181">
        <v>4.2133000000000003</v>
      </c>
      <c r="M353" s="181">
        <v>5.0608000000000004</v>
      </c>
      <c r="N353" s="181">
        <v>6.0808</v>
      </c>
      <c r="O353" s="181">
        <v>6.0278999999999998</v>
      </c>
      <c r="P353" s="181">
        <v>6.1169000000000002</v>
      </c>
      <c r="Q353" s="181">
        <v>7.3250999999999999</v>
      </c>
      <c r="R353" s="181">
        <v>6.3929999999999998</v>
      </c>
      <c r="S353" s="124"/>
      <c r="T353" s="127"/>
      <c r="U353" s="128"/>
      <c r="V353" s="128"/>
      <c r="W353" s="128"/>
      <c r="X353" s="128"/>
      <c r="Y353" s="128"/>
      <c r="Z353" s="128"/>
      <c r="AA353" s="128"/>
      <c r="AB353" s="128"/>
      <c r="AC353" s="128"/>
      <c r="AD353" s="128"/>
      <c r="AE353" s="128"/>
      <c r="AF353" s="128"/>
      <c r="AG353" s="128"/>
      <c r="AH353" s="128"/>
    </row>
    <row r="354" spans="1:34" x14ac:dyDescent="0.3">
      <c r="A354" s="177" t="s">
        <v>645</v>
      </c>
      <c r="B354" s="177" t="s">
        <v>652</v>
      </c>
      <c r="C354" s="177">
        <v>133486</v>
      </c>
      <c r="D354" s="180">
        <v>44616</v>
      </c>
      <c r="E354" s="181">
        <v>17.653400000000001</v>
      </c>
      <c r="F354" s="181">
        <v>-2.0674999999999999</v>
      </c>
      <c r="G354" s="181">
        <v>-5.7865000000000002</v>
      </c>
      <c r="H354" s="181">
        <v>2.8666999999999998</v>
      </c>
      <c r="I354" s="181">
        <v>8.1629000000000005</v>
      </c>
      <c r="J354" s="181">
        <v>8.6129999999999995</v>
      </c>
      <c r="K354" s="181">
        <v>5.4749999999999996</v>
      </c>
      <c r="L354" s="181">
        <v>22.555</v>
      </c>
      <c r="M354" s="181">
        <v>16.598199999999999</v>
      </c>
      <c r="N354" s="181">
        <v>18.771699999999999</v>
      </c>
      <c r="O354" s="181">
        <v>7.7747999999999999</v>
      </c>
      <c r="P354" s="181">
        <v>7.3262</v>
      </c>
      <c r="Q354" s="181">
        <v>8.3422999999999998</v>
      </c>
      <c r="R354" s="181">
        <v>9.9931000000000001</v>
      </c>
      <c r="S354" s="124" t="s">
        <v>1951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645</v>
      </c>
      <c r="B355" s="177" t="s">
        <v>653</v>
      </c>
      <c r="C355" s="177">
        <v>148330</v>
      </c>
      <c r="D355" s="180"/>
      <c r="E355" s="181"/>
      <c r="F355" s="181"/>
      <c r="G355" s="181"/>
      <c r="H355" s="181"/>
      <c r="I355" s="181"/>
      <c r="J355" s="181"/>
      <c r="K355" s="181"/>
      <c r="L355" s="181"/>
      <c r="M355" s="181"/>
      <c r="N355" s="181"/>
      <c r="O355" s="181"/>
      <c r="P355" s="181"/>
      <c r="Q355" s="181"/>
      <c r="R355" s="181"/>
      <c r="S355" s="124" t="s">
        <v>1951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645</v>
      </c>
      <c r="B356" s="177" t="s">
        <v>654</v>
      </c>
      <c r="C356" s="177">
        <v>133488</v>
      </c>
      <c r="D356" s="180">
        <v>44616</v>
      </c>
      <c r="E356" s="181">
        <v>18.919499999999999</v>
      </c>
      <c r="F356" s="181">
        <v>-1.3504</v>
      </c>
      <c r="G356" s="181">
        <v>-4.9497</v>
      </c>
      <c r="H356" s="181">
        <v>3.7233000000000001</v>
      </c>
      <c r="I356" s="181">
        <v>9.0158000000000005</v>
      </c>
      <c r="J356" s="181">
        <v>9.4474999999999998</v>
      </c>
      <c r="K356" s="181">
        <v>6.2732999999999999</v>
      </c>
      <c r="L356" s="181">
        <v>23.401399999999999</v>
      </c>
      <c r="M356" s="181">
        <v>17.403099999999998</v>
      </c>
      <c r="N356" s="181">
        <v>19.619499999999999</v>
      </c>
      <c r="O356" s="181">
        <v>8.6052</v>
      </c>
      <c r="P356" s="181">
        <v>8.2797000000000001</v>
      </c>
      <c r="Q356" s="181">
        <v>9.4055</v>
      </c>
      <c r="R356" s="181">
        <v>10.7905</v>
      </c>
      <c r="S356" s="124" t="s">
        <v>1951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645</v>
      </c>
      <c r="B357" s="177" t="s">
        <v>655</v>
      </c>
      <c r="C357" s="177">
        <v>148333</v>
      </c>
      <c r="D357" s="180"/>
      <c r="E357" s="181"/>
      <c r="F357" s="181"/>
      <c r="G357" s="181"/>
      <c r="H357" s="181"/>
      <c r="I357" s="181"/>
      <c r="J357" s="181"/>
      <c r="K357" s="181"/>
      <c r="L357" s="181"/>
      <c r="M357" s="181"/>
      <c r="N357" s="181"/>
      <c r="O357" s="181"/>
      <c r="P357" s="181"/>
      <c r="Q357" s="181"/>
      <c r="R357" s="181"/>
      <c r="S357" s="124" t="s">
        <v>1951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645</v>
      </c>
      <c r="B358" s="177" t="s">
        <v>656</v>
      </c>
      <c r="C358" s="177">
        <v>133868</v>
      </c>
      <c r="D358" s="180">
        <v>44616</v>
      </c>
      <c r="E358" s="181">
        <v>4.6657999999999999</v>
      </c>
      <c r="F358" s="181">
        <v>94.116600000000005</v>
      </c>
      <c r="G358" s="181">
        <v>30.847999999999999</v>
      </c>
      <c r="H358" s="181">
        <v>15.130800000000001</v>
      </c>
      <c r="I358" s="181">
        <v>8.7462</v>
      </c>
      <c r="J358" s="181">
        <v>71.126800000000003</v>
      </c>
      <c r="K358" s="181">
        <v>25.434699999999999</v>
      </c>
      <c r="L358" s="181">
        <v>14.2057</v>
      </c>
      <c r="M358" s="181">
        <v>12.8462</v>
      </c>
      <c r="N358" s="181">
        <v>15.722099999999999</v>
      </c>
      <c r="O358" s="181">
        <v>-29.282900000000001</v>
      </c>
      <c r="P358" s="181">
        <v>-17.4407</v>
      </c>
      <c r="Q358" s="181">
        <v>-10.322100000000001</v>
      </c>
      <c r="R358" s="181">
        <v>-21.575399999999998</v>
      </c>
      <c r="S358" s="124"/>
      <c r="T358" s="127"/>
      <c r="U358" s="128"/>
      <c r="V358" s="128"/>
      <c r="W358" s="128"/>
      <c r="X358" s="128"/>
      <c r="Y358" s="128"/>
      <c r="Z358" s="128"/>
      <c r="AA358" s="128"/>
      <c r="AB358" s="128"/>
      <c r="AC358" s="128"/>
      <c r="AD358" s="128"/>
      <c r="AE358" s="128"/>
      <c r="AF358" s="128"/>
      <c r="AG358" s="128"/>
      <c r="AH358" s="128"/>
    </row>
    <row r="359" spans="1:34" x14ac:dyDescent="0.3">
      <c r="A359" s="177" t="s">
        <v>645</v>
      </c>
      <c r="B359" s="177" t="s">
        <v>657</v>
      </c>
      <c r="C359" s="177">
        <v>133867</v>
      </c>
      <c r="D359" s="180">
        <v>44616</v>
      </c>
      <c r="E359" s="181">
        <v>4.6016000000000004</v>
      </c>
      <c r="F359" s="181">
        <v>93.838499999999996</v>
      </c>
      <c r="G359" s="181">
        <v>30.748000000000001</v>
      </c>
      <c r="H359" s="181">
        <v>14.8866</v>
      </c>
      <c r="I359" s="181">
        <v>8.4694000000000003</v>
      </c>
      <c r="J359" s="181">
        <v>70.826899999999995</v>
      </c>
      <c r="K359" s="181">
        <v>25.1389</v>
      </c>
      <c r="L359" s="181">
        <v>13.903700000000001</v>
      </c>
      <c r="M359" s="181">
        <v>12.5419</v>
      </c>
      <c r="N359" s="181">
        <v>15.3977</v>
      </c>
      <c r="O359" s="181">
        <v>-29.4756</v>
      </c>
      <c r="P359" s="181">
        <v>-17.629000000000001</v>
      </c>
      <c r="Q359" s="181">
        <v>-10.499499999999999</v>
      </c>
      <c r="R359" s="181">
        <v>-21.793900000000001</v>
      </c>
      <c r="S359" s="124"/>
      <c r="T359" s="127"/>
      <c r="U359" s="128"/>
      <c r="V359" s="128"/>
      <c r="W359" s="128"/>
      <c r="X359" s="128"/>
      <c r="Y359" s="128"/>
      <c r="Z359" s="128"/>
      <c r="AA359" s="128"/>
      <c r="AB359" s="128"/>
      <c r="AC359" s="128"/>
      <c r="AD359" s="128"/>
      <c r="AE359" s="128"/>
      <c r="AF359" s="128"/>
      <c r="AG359" s="128"/>
      <c r="AH359" s="128"/>
    </row>
    <row r="360" spans="1:34" x14ac:dyDescent="0.3">
      <c r="A360" s="177" t="s">
        <v>645</v>
      </c>
      <c r="B360" s="177" t="s">
        <v>658</v>
      </c>
      <c r="C360" s="177">
        <v>119082</v>
      </c>
      <c r="D360" s="180">
        <v>44616</v>
      </c>
      <c r="E360" s="181">
        <v>32.887900000000002</v>
      </c>
      <c r="F360" s="181">
        <v>1.1099000000000001</v>
      </c>
      <c r="G360" s="181">
        <v>-0.81379999999999997</v>
      </c>
      <c r="H360" s="181">
        <v>0.68179999999999996</v>
      </c>
      <c r="I360" s="181">
        <v>3.9060999999999999</v>
      </c>
      <c r="J360" s="181">
        <v>4.0811000000000002</v>
      </c>
      <c r="K360" s="181">
        <v>2.9630000000000001</v>
      </c>
      <c r="L360" s="181">
        <v>2.5790999999999999</v>
      </c>
      <c r="M360" s="181">
        <v>2.8071999999999999</v>
      </c>
      <c r="N360" s="181">
        <v>3.5493999999999999</v>
      </c>
      <c r="O360" s="181">
        <v>4.6086999999999998</v>
      </c>
      <c r="P360" s="181">
        <v>3.7863000000000002</v>
      </c>
      <c r="Q360" s="181">
        <v>6.6771000000000003</v>
      </c>
      <c r="R360" s="181">
        <v>4.0117000000000003</v>
      </c>
      <c r="S360" s="124"/>
      <c r="T360" s="127"/>
      <c r="U360" s="128"/>
      <c r="V360" s="128"/>
      <c r="W360" s="128"/>
      <c r="X360" s="128"/>
      <c r="Y360" s="128"/>
      <c r="Z360" s="128"/>
      <c r="AA360" s="128"/>
      <c r="AB360" s="128"/>
      <c r="AC360" s="128"/>
      <c r="AD360" s="128"/>
      <c r="AE360" s="128"/>
      <c r="AF360" s="128"/>
      <c r="AG360" s="128"/>
      <c r="AH360" s="128"/>
    </row>
    <row r="361" spans="1:34" x14ac:dyDescent="0.3">
      <c r="A361" s="177" t="s">
        <v>645</v>
      </c>
      <c r="B361" s="177" t="s">
        <v>659</v>
      </c>
      <c r="C361" s="177">
        <v>101837</v>
      </c>
      <c r="D361" s="180">
        <v>44616</v>
      </c>
      <c r="E361" s="181">
        <v>30.933900000000001</v>
      </c>
      <c r="F361" s="181">
        <v>0.11799999999999999</v>
      </c>
      <c r="G361" s="181">
        <v>-1.7696000000000001</v>
      </c>
      <c r="H361" s="181">
        <v>-0.2697</v>
      </c>
      <c r="I361" s="181">
        <v>2.9531999999999998</v>
      </c>
      <c r="J361" s="181">
        <v>3.1255999999999999</v>
      </c>
      <c r="K361" s="181">
        <v>2.0070000000000001</v>
      </c>
      <c r="L361" s="181">
        <v>1.6469</v>
      </c>
      <c r="M361" s="181">
        <v>1.9007000000000001</v>
      </c>
      <c r="N361" s="181">
        <v>2.6598999999999999</v>
      </c>
      <c r="O361" s="181">
        <v>3.7442000000000002</v>
      </c>
      <c r="P361" s="181">
        <v>3.0032999999999999</v>
      </c>
      <c r="Q361" s="181">
        <v>6.1908000000000003</v>
      </c>
      <c r="R361" s="181">
        <v>3.1657000000000002</v>
      </c>
      <c r="S361" s="124"/>
      <c r="T361" s="127"/>
      <c r="U361" s="128"/>
      <c r="V361" s="128"/>
      <c r="W361" s="128"/>
      <c r="X361" s="128"/>
      <c r="Y361" s="128"/>
      <c r="Z361" s="128"/>
      <c r="AA361" s="128"/>
      <c r="AB361" s="128"/>
      <c r="AC361" s="128"/>
      <c r="AD361" s="128"/>
      <c r="AE361" s="128"/>
      <c r="AF361" s="128"/>
      <c r="AG361" s="128"/>
      <c r="AH361" s="128"/>
    </row>
    <row r="362" spans="1:34" x14ac:dyDescent="0.3">
      <c r="A362" s="177" t="s">
        <v>645</v>
      </c>
      <c r="B362" s="177" t="s">
        <v>660</v>
      </c>
      <c r="C362" s="177">
        <v>116153</v>
      </c>
      <c r="D362" s="180">
        <v>44616</v>
      </c>
      <c r="E362" s="181">
        <v>22.4986</v>
      </c>
      <c r="F362" s="181">
        <v>-1.6223000000000001</v>
      </c>
      <c r="G362" s="181">
        <v>2.0552999999999999</v>
      </c>
      <c r="H362" s="181">
        <v>-75.938100000000006</v>
      </c>
      <c r="I362" s="181">
        <v>-28.594999999999999</v>
      </c>
      <c r="J362" s="181">
        <v>-8.4792000000000005</v>
      </c>
      <c r="K362" s="181">
        <v>0.2117</v>
      </c>
      <c r="L362" s="181">
        <v>12.743600000000001</v>
      </c>
      <c r="M362" s="181">
        <v>7.7935999999999996</v>
      </c>
      <c r="N362" s="181">
        <v>11.1404</v>
      </c>
      <c r="O362" s="181">
        <v>5.1634000000000002</v>
      </c>
      <c r="P362" s="181">
        <v>6.2831000000000001</v>
      </c>
      <c r="Q362" s="181">
        <v>8.2535000000000007</v>
      </c>
      <c r="R362" s="181">
        <v>7.6828000000000003</v>
      </c>
      <c r="S362" s="124"/>
      <c r="T362" s="127"/>
      <c r="U362" s="128"/>
      <c r="V362" s="128"/>
      <c r="W362" s="128"/>
      <c r="X362" s="128"/>
      <c r="Y362" s="128"/>
      <c r="Z362" s="128"/>
      <c r="AA362" s="128"/>
      <c r="AB362" s="128"/>
      <c r="AC362" s="128"/>
      <c r="AD362" s="128"/>
      <c r="AE362" s="128"/>
      <c r="AF362" s="128"/>
      <c r="AG362" s="128"/>
      <c r="AH362" s="128"/>
    </row>
    <row r="363" spans="1:34" x14ac:dyDescent="0.3">
      <c r="A363" s="177" t="s">
        <v>645</v>
      </c>
      <c r="B363" s="177" t="s">
        <v>661</v>
      </c>
      <c r="C363" s="177">
        <v>118553</v>
      </c>
      <c r="D363" s="180">
        <v>44616</v>
      </c>
      <c r="E363" s="181">
        <v>23.965800000000002</v>
      </c>
      <c r="F363" s="181">
        <v>-1.6752</v>
      </c>
      <c r="G363" s="181">
        <v>2.0817999999999999</v>
      </c>
      <c r="H363" s="181">
        <v>-75.941599999999994</v>
      </c>
      <c r="I363" s="181">
        <v>-28.598099999999999</v>
      </c>
      <c r="J363" s="181">
        <v>-8.4819999999999993</v>
      </c>
      <c r="K363" s="181">
        <v>0.21199999999999999</v>
      </c>
      <c r="L363" s="181">
        <v>12.7439</v>
      </c>
      <c r="M363" s="181">
        <v>7.7938000000000001</v>
      </c>
      <c r="N363" s="181">
        <v>11.1777</v>
      </c>
      <c r="O363" s="181">
        <v>5.6285999999999996</v>
      </c>
      <c r="P363" s="181">
        <v>6.8844000000000003</v>
      </c>
      <c r="Q363" s="181">
        <v>8.5375999999999994</v>
      </c>
      <c r="R363" s="181">
        <v>8.0198999999999998</v>
      </c>
      <c r="S363" s="124"/>
      <c r="T363" s="127"/>
      <c r="U363" s="128"/>
      <c r="V363" s="128"/>
      <c r="W363" s="128"/>
      <c r="X363" s="128"/>
      <c r="Y363" s="128"/>
      <c r="Z363" s="128"/>
      <c r="AA363" s="128"/>
      <c r="AB363" s="128"/>
      <c r="AC363" s="128"/>
      <c r="AD363" s="128"/>
      <c r="AE363" s="128"/>
      <c r="AF363" s="128"/>
      <c r="AG363" s="128"/>
      <c r="AH363" s="128"/>
    </row>
    <row r="364" spans="1:34" x14ac:dyDescent="0.3">
      <c r="A364" s="177" t="s">
        <v>645</v>
      </c>
      <c r="B364" s="177" t="s">
        <v>662</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645</v>
      </c>
      <c r="B365" s="177" t="s">
        <v>663</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645</v>
      </c>
      <c r="B366" s="177" t="s">
        <v>664</v>
      </c>
      <c r="C366" s="177">
        <v>147961</v>
      </c>
      <c r="D366" s="180"/>
      <c r="E366" s="181"/>
      <c r="F366" s="181"/>
      <c r="G366" s="181"/>
      <c r="H366" s="181"/>
      <c r="I366" s="181"/>
      <c r="J366" s="181"/>
      <c r="K366" s="181"/>
      <c r="L366" s="181"/>
      <c r="M366" s="181"/>
      <c r="N366" s="181"/>
      <c r="O366" s="181"/>
      <c r="P366" s="181"/>
      <c r="Q366" s="181"/>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645</v>
      </c>
      <c r="B367" s="177" t="s">
        <v>665</v>
      </c>
      <c r="C367" s="177">
        <v>147958</v>
      </c>
      <c r="D367" s="180"/>
      <c r="E367" s="181"/>
      <c r="F367" s="181"/>
      <c r="G367" s="181"/>
      <c r="H367" s="181"/>
      <c r="I367" s="181"/>
      <c r="J367" s="181"/>
      <c r="K367" s="181"/>
      <c r="L367" s="181"/>
      <c r="M367" s="181"/>
      <c r="N367" s="181"/>
      <c r="O367" s="181"/>
      <c r="P367" s="181"/>
      <c r="Q367" s="181"/>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645</v>
      </c>
      <c r="B368" s="177" t="s">
        <v>666</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645</v>
      </c>
      <c r="B369" s="177" t="s">
        <v>667</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645</v>
      </c>
      <c r="B370" s="177" t="s">
        <v>668</v>
      </c>
      <c r="C370" s="177">
        <v>128053</v>
      </c>
      <c r="D370" s="180">
        <v>44616</v>
      </c>
      <c r="E370" s="181">
        <v>19.385200000000001</v>
      </c>
      <c r="F370" s="181">
        <v>-11.481999999999999</v>
      </c>
      <c r="G370" s="181">
        <v>-4.1409000000000002</v>
      </c>
      <c r="H370" s="181">
        <v>1.5066999999999999</v>
      </c>
      <c r="I370" s="181">
        <v>7.391</v>
      </c>
      <c r="J370" s="181">
        <v>5.7432999999999996</v>
      </c>
      <c r="K370" s="181">
        <v>4.4871999999999996</v>
      </c>
      <c r="L370" s="181">
        <v>4.7518000000000002</v>
      </c>
      <c r="M370" s="181">
        <v>5.9104000000000001</v>
      </c>
      <c r="N370" s="181">
        <v>7.2462999999999997</v>
      </c>
      <c r="O370" s="181">
        <v>8.8079000000000001</v>
      </c>
      <c r="P370" s="181">
        <v>7.5945999999999998</v>
      </c>
      <c r="Q370" s="181">
        <v>8.7098999999999993</v>
      </c>
      <c r="R370" s="181">
        <v>8.0249000000000006</v>
      </c>
      <c r="S370" s="124"/>
      <c r="T370" s="127"/>
      <c r="U370" s="128"/>
      <c r="V370" s="128"/>
      <c r="W370" s="128"/>
      <c r="X370" s="128"/>
      <c r="Y370" s="128"/>
      <c r="Z370" s="128"/>
      <c r="AA370" s="128"/>
      <c r="AB370" s="128"/>
      <c r="AC370" s="128"/>
      <c r="AD370" s="128"/>
      <c r="AE370" s="128"/>
      <c r="AF370" s="128"/>
      <c r="AG370" s="128"/>
      <c r="AH370" s="128"/>
    </row>
    <row r="371" spans="1:34" x14ac:dyDescent="0.3">
      <c r="A371" s="177" t="s">
        <v>645</v>
      </c>
      <c r="B371" s="177" t="s">
        <v>669</v>
      </c>
      <c r="C371" s="177">
        <v>128051</v>
      </c>
      <c r="D371" s="180">
        <v>44616</v>
      </c>
      <c r="E371" s="181">
        <v>20.521599999999999</v>
      </c>
      <c r="F371" s="181">
        <v>-10.846299999999999</v>
      </c>
      <c r="G371" s="181">
        <v>-3.4377</v>
      </c>
      <c r="H371" s="181">
        <v>2.2115</v>
      </c>
      <c r="I371" s="181">
        <v>8.0922999999999998</v>
      </c>
      <c r="J371" s="181">
        <v>6.4379999999999997</v>
      </c>
      <c r="K371" s="181">
        <v>5.1742999999999997</v>
      </c>
      <c r="L371" s="181">
        <v>5.4006999999999996</v>
      </c>
      <c r="M371" s="181">
        <v>6.5411999999999999</v>
      </c>
      <c r="N371" s="181">
        <v>7.8773</v>
      </c>
      <c r="O371" s="181">
        <v>9.3477999999999994</v>
      </c>
      <c r="P371" s="181">
        <v>8.2682000000000002</v>
      </c>
      <c r="Q371" s="181">
        <v>9.4940999999999995</v>
      </c>
      <c r="R371" s="181">
        <v>8.5998999999999999</v>
      </c>
      <c r="S371" s="124"/>
      <c r="T371" s="127"/>
      <c r="U371" s="128"/>
      <c r="V371" s="128"/>
      <c r="W371" s="128"/>
      <c r="X371" s="128"/>
      <c r="Y371" s="128"/>
      <c r="Z371" s="128"/>
      <c r="AA371" s="128"/>
      <c r="AB371" s="128"/>
      <c r="AC371" s="128"/>
      <c r="AD371" s="128"/>
      <c r="AE371" s="128"/>
      <c r="AF371" s="128"/>
      <c r="AG371" s="128"/>
      <c r="AH371" s="128"/>
    </row>
    <row r="372" spans="1:34" x14ac:dyDescent="0.3">
      <c r="A372" s="177" t="s">
        <v>645</v>
      </c>
      <c r="B372" s="177" t="s">
        <v>670</v>
      </c>
      <c r="C372" s="177">
        <v>114239</v>
      </c>
      <c r="D372" s="180">
        <v>44616</v>
      </c>
      <c r="E372" s="181">
        <v>25.072399999999998</v>
      </c>
      <c r="F372" s="181">
        <v>-16.733799999999999</v>
      </c>
      <c r="G372" s="181">
        <v>3.3007</v>
      </c>
      <c r="H372" s="181">
        <v>1.7059</v>
      </c>
      <c r="I372" s="181">
        <v>6.8183999999999996</v>
      </c>
      <c r="J372" s="181">
        <v>8.3092000000000006</v>
      </c>
      <c r="K372" s="181">
        <v>5.4329000000000001</v>
      </c>
      <c r="L372" s="181">
        <v>5.6128</v>
      </c>
      <c r="M372" s="181">
        <v>6.4001999999999999</v>
      </c>
      <c r="N372" s="181">
        <v>6.9541000000000004</v>
      </c>
      <c r="O372" s="181">
        <v>8.5227000000000004</v>
      </c>
      <c r="P372" s="181">
        <v>7.7706</v>
      </c>
      <c r="Q372" s="181">
        <v>8.5249000000000006</v>
      </c>
      <c r="R372" s="181">
        <v>7.4044999999999996</v>
      </c>
      <c r="S372" s="124"/>
      <c r="T372" s="127"/>
      <c r="U372" s="128"/>
      <c r="V372" s="128"/>
      <c r="W372" s="128"/>
      <c r="X372" s="128"/>
      <c r="Y372" s="128"/>
      <c r="Z372" s="128"/>
      <c r="AA372" s="128"/>
      <c r="AB372" s="128"/>
      <c r="AC372" s="128"/>
      <c r="AD372" s="128"/>
      <c r="AE372" s="128"/>
      <c r="AF372" s="128"/>
      <c r="AG372" s="128"/>
      <c r="AH372" s="128"/>
    </row>
    <row r="373" spans="1:34" x14ac:dyDescent="0.3">
      <c r="A373" s="177" t="s">
        <v>645</v>
      </c>
      <c r="B373" s="177" t="s">
        <v>671</v>
      </c>
      <c r="C373" s="177">
        <v>120711</v>
      </c>
      <c r="D373" s="180">
        <v>44616</v>
      </c>
      <c r="E373" s="181">
        <v>27.0243</v>
      </c>
      <c r="F373" s="181">
        <v>-16.0655</v>
      </c>
      <c r="G373" s="181">
        <v>3.9632000000000001</v>
      </c>
      <c r="H373" s="181">
        <v>2.3742999999999999</v>
      </c>
      <c r="I373" s="181">
        <v>7.4787999999999997</v>
      </c>
      <c r="J373" s="181">
        <v>8.8716000000000008</v>
      </c>
      <c r="K373" s="181">
        <v>6.0739999999999998</v>
      </c>
      <c r="L373" s="181">
        <v>6.2739000000000003</v>
      </c>
      <c r="M373" s="181">
        <v>7.0877999999999997</v>
      </c>
      <c r="N373" s="181">
        <v>7.6562000000000001</v>
      </c>
      <c r="O373" s="181">
        <v>9.2087000000000003</v>
      </c>
      <c r="P373" s="181">
        <v>8.5844000000000005</v>
      </c>
      <c r="Q373" s="181">
        <v>9.2832000000000008</v>
      </c>
      <c r="R373" s="181">
        <v>8.1133000000000006</v>
      </c>
      <c r="S373" s="124"/>
      <c r="T373" s="127"/>
      <c r="U373" s="128"/>
      <c r="V373" s="128"/>
      <c r="W373" s="128"/>
      <c r="X373" s="128"/>
      <c r="Y373" s="128"/>
      <c r="Z373" s="128"/>
      <c r="AA373" s="128"/>
      <c r="AB373" s="128"/>
      <c r="AC373" s="128"/>
      <c r="AD373" s="128"/>
      <c r="AE373" s="128"/>
      <c r="AF373" s="128"/>
      <c r="AG373" s="128"/>
      <c r="AH373" s="128"/>
    </row>
    <row r="374" spans="1:34" x14ac:dyDescent="0.3">
      <c r="A374" s="177" t="s">
        <v>645</v>
      </c>
      <c r="B374" s="177" t="s">
        <v>672</v>
      </c>
      <c r="C374" s="177">
        <v>127183</v>
      </c>
      <c r="D374" s="180">
        <v>44616</v>
      </c>
      <c r="E374" s="181">
        <v>15.271800000000001</v>
      </c>
      <c r="F374" s="181">
        <v>4.0635000000000003</v>
      </c>
      <c r="G374" s="181">
        <v>0.63739999999999997</v>
      </c>
      <c r="H374" s="181">
        <v>4.7502000000000004</v>
      </c>
      <c r="I374" s="181">
        <v>9.1481999999999992</v>
      </c>
      <c r="J374" s="181">
        <v>6.9097</v>
      </c>
      <c r="K374" s="181">
        <v>4.4050000000000002</v>
      </c>
      <c r="L374" s="181">
        <v>25.263000000000002</v>
      </c>
      <c r="M374" s="181">
        <v>18.940100000000001</v>
      </c>
      <c r="N374" s="181">
        <v>16.142399999999999</v>
      </c>
      <c r="O374" s="181">
        <v>2.09</v>
      </c>
      <c r="P374" s="181">
        <v>3.3153000000000001</v>
      </c>
      <c r="Q374" s="181">
        <v>5.4448999999999996</v>
      </c>
      <c r="R374" s="181">
        <v>5.3122999999999996</v>
      </c>
      <c r="S374" s="124"/>
      <c r="T374" s="127"/>
      <c r="U374" s="128"/>
      <c r="V374" s="128"/>
      <c r="W374" s="128"/>
      <c r="X374" s="128"/>
      <c r="Y374" s="128"/>
      <c r="Z374" s="128"/>
      <c r="AA374" s="128"/>
      <c r="AB374" s="128"/>
      <c r="AC374" s="128"/>
      <c r="AD374" s="128"/>
      <c r="AE374" s="128"/>
      <c r="AF374" s="128"/>
      <c r="AG374" s="128"/>
      <c r="AH374" s="128"/>
    </row>
    <row r="375" spans="1:34" x14ac:dyDescent="0.3">
      <c r="A375" s="177" t="s">
        <v>645</v>
      </c>
      <c r="B375" s="177" t="s">
        <v>673</v>
      </c>
      <c r="C375" s="177">
        <v>127181</v>
      </c>
      <c r="D375" s="180">
        <v>44616</v>
      </c>
      <c r="E375" s="181">
        <v>16.330300000000001</v>
      </c>
      <c r="F375" s="181">
        <v>4.9179000000000004</v>
      </c>
      <c r="G375" s="181">
        <v>1.4157</v>
      </c>
      <c r="H375" s="181">
        <v>5.4977999999999998</v>
      </c>
      <c r="I375" s="181">
        <v>9.9039000000000001</v>
      </c>
      <c r="J375" s="181">
        <v>7.6486999999999998</v>
      </c>
      <c r="K375" s="181">
        <v>5.1459000000000001</v>
      </c>
      <c r="L375" s="181">
        <v>26.089200000000002</v>
      </c>
      <c r="M375" s="181">
        <v>19.777699999999999</v>
      </c>
      <c r="N375" s="181">
        <v>16.993500000000001</v>
      </c>
      <c r="O375" s="181">
        <v>2.7898000000000001</v>
      </c>
      <c r="P375" s="181">
        <v>4.1847000000000003</v>
      </c>
      <c r="Q375" s="181">
        <v>6.3334999999999999</v>
      </c>
      <c r="R375" s="181">
        <v>6.0415000000000001</v>
      </c>
      <c r="S375" s="124"/>
      <c r="T375" s="127"/>
      <c r="U375" s="128"/>
      <c r="V375" s="128"/>
      <c r="W375" s="128"/>
      <c r="X375" s="128"/>
      <c r="Y375" s="128"/>
      <c r="Z375" s="128"/>
      <c r="AA375" s="128"/>
      <c r="AB375" s="128"/>
      <c r="AC375" s="128"/>
      <c r="AD375" s="128"/>
      <c r="AE375" s="128"/>
      <c r="AF375" s="128"/>
      <c r="AG375" s="128"/>
      <c r="AH375" s="128"/>
    </row>
    <row r="376" spans="1:34" x14ac:dyDescent="0.3">
      <c r="A376" s="177" t="s">
        <v>645</v>
      </c>
      <c r="B376" s="177" t="s">
        <v>674</v>
      </c>
      <c r="C376" s="177">
        <v>140603</v>
      </c>
      <c r="D376" s="180">
        <v>44616</v>
      </c>
      <c r="E376" s="181">
        <v>14.245200000000001</v>
      </c>
      <c r="F376" s="181">
        <v>-15.879099999999999</v>
      </c>
      <c r="G376" s="181">
        <v>-3.6715</v>
      </c>
      <c r="H376" s="181">
        <v>1.5012000000000001</v>
      </c>
      <c r="I376" s="181">
        <v>6.8997000000000002</v>
      </c>
      <c r="J376" s="181">
        <v>5.8643999999999998</v>
      </c>
      <c r="K376" s="181">
        <v>3.6425999999999998</v>
      </c>
      <c r="L376" s="181">
        <v>4.1860999999999997</v>
      </c>
      <c r="M376" s="181">
        <v>4.8475000000000001</v>
      </c>
      <c r="N376" s="181">
        <v>5.6828000000000003</v>
      </c>
      <c r="O376" s="181">
        <v>7.5693000000000001</v>
      </c>
      <c r="P376" s="181"/>
      <c r="Q376" s="181">
        <v>7.3582000000000001</v>
      </c>
      <c r="R376" s="181">
        <v>5.8693999999999997</v>
      </c>
      <c r="S376" s="124" t="s">
        <v>1950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645</v>
      </c>
      <c r="B377" s="177" t="s">
        <v>675</v>
      </c>
      <c r="C377" s="177">
        <v>140609</v>
      </c>
      <c r="D377" s="180">
        <v>44616</v>
      </c>
      <c r="E377" s="181">
        <v>13.558</v>
      </c>
      <c r="F377" s="181">
        <v>-16.683599999999998</v>
      </c>
      <c r="G377" s="181">
        <v>-4.5749000000000004</v>
      </c>
      <c r="H377" s="181">
        <v>0.53849999999999998</v>
      </c>
      <c r="I377" s="181">
        <v>5.9554999999999998</v>
      </c>
      <c r="J377" s="181">
        <v>4.9097</v>
      </c>
      <c r="K377" s="181">
        <v>2.6898</v>
      </c>
      <c r="L377" s="181">
        <v>3.2250999999999999</v>
      </c>
      <c r="M377" s="181">
        <v>3.8713000000000002</v>
      </c>
      <c r="N377" s="181">
        <v>4.6779999999999999</v>
      </c>
      <c r="O377" s="181">
        <v>6.5853000000000002</v>
      </c>
      <c r="P377" s="181"/>
      <c r="Q377" s="181">
        <v>6.2983000000000002</v>
      </c>
      <c r="R377" s="181">
        <v>4.8581000000000003</v>
      </c>
      <c r="S377" s="124" t="s">
        <v>1950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645</v>
      </c>
      <c r="B378" s="177" t="s">
        <v>676</v>
      </c>
      <c r="C378" s="177">
        <v>130721</v>
      </c>
      <c r="D378" s="180">
        <v>44616</v>
      </c>
      <c r="E378" s="181">
        <v>1488.2230999999999</v>
      </c>
      <c r="F378" s="181">
        <v>-9.5503</v>
      </c>
      <c r="G378" s="181">
        <v>-6.4477000000000002</v>
      </c>
      <c r="H378" s="181">
        <v>-2.4308000000000001</v>
      </c>
      <c r="I378" s="181">
        <v>2.9477000000000002</v>
      </c>
      <c r="J378" s="181">
        <v>3.2755000000000001</v>
      </c>
      <c r="K378" s="181">
        <v>2.0280999999999998</v>
      </c>
      <c r="L378" s="181">
        <v>2.3489</v>
      </c>
      <c r="M378" s="181">
        <v>2.7584</v>
      </c>
      <c r="N378" s="181">
        <v>3.8691</v>
      </c>
      <c r="O378" s="181">
        <v>4.2301000000000002</v>
      </c>
      <c r="P378" s="181">
        <v>3.2096</v>
      </c>
      <c r="Q378" s="181">
        <v>5.4595000000000002</v>
      </c>
      <c r="R378" s="181">
        <v>4.8512000000000004</v>
      </c>
      <c r="S378" s="124"/>
      <c r="T378" s="127"/>
      <c r="U378" s="128"/>
      <c r="V378" s="128"/>
      <c r="W378" s="128"/>
      <c r="X378" s="128"/>
      <c r="Y378" s="128"/>
      <c r="Z378" s="128"/>
      <c r="AA378" s="128"/>
      <c r="AB378" s="128"/>
      <c r="AC378" s="128"/>
      <c r="AD378" s="128"/>
      <c r="AE378" s="128"/>
      <c r="AF378" s="128"/>
      <c r="AG378" s="128"/>
      <c r="AH378" s="128"/>
    </row>
    <row r="379" spans="1:34" x14ac:dyDescent="0.3">
      <c r="A379" s="177" t="s">
        <v>645</v>
      </c>
      <c r="B379" s="177" t="s">
        <v>677</v>
      </c>
      <c r="C379" s="177">
        <v>130722</v>
      </c>
      <c r="D379" s="180">
        <v>44616</v>
      </c>
      <c r="E379" s="181">
        <v>1592.8259</v>
      </c>
      <c r="F379" s="181">
        <v>-8.3300999999999998</v>
      </c>
      <c r="G379" s="181">
        <v>-5.2278000000000002</v>
      </c>
      <c r="H379" s="181">
        <v>-1.2113</v>
      </c>
      <c r="I379" s="181">
        <v>4.1692</v>
      </c>
      <c r="J379" s="181">
        <v>4.4993999999999996</v>
      </c>
      <c r="K379" s="181">
        <v>3.2473999999999998</v>
      </c>
      <c r="L379" s="181">
        <v>3.5625</v>
      </c>
      <c r="M379" s="181">
        <v>3.9792000000000001</v>
      </c>
      <c r="N379" s="181">
        <v>5.1021999999999998</v>
      </c>
      <c r="O379" s="181">
        <v>5.4245000000000001</v>
      </c>
      <c r="P379" s="181">
        <v>4.2328000000000001</v>
      </c>
      <c r="Q379" s="181">
        <v>6.4215999999999998</v>
      </c>
      <c r="R379" s="181">
        <v>6.1180000000000003</v>
      </c>
      <c r="S379" s="124"/>
      <c r="T379" s="127"/>
      <c r="U379" s="128"/>
      <c r="V379" s="128"/>
      <c r="W379" s="128"/>
      <c r="X379" s="128"/>
      <c r="Y379" s="128"/>
      <c r="Z379" s="128"/>
      <c r="AA379" s="128"/>
      <c r="AB379" s="128"/>
      <c r="AC379" s="128"/>
      <c r="AD379" s="128"/>
      <c r="AE379" s="128"/>
      <c r="AF379" s="128"/>
      <c r="AG379" s="128"/>
      <c r="AH379" s="128"/>
    </row>
    <row r="380" spans="1:34" x14ac:dyDescent="0.3">
      <c r="A380" s="177" t="s">
        <v>645</v>
      </c>
      <c r="B380" s="177" t="s">
        <v>678</v>
      </c>
      <c r="C380" s="177">
        <v>117716</v>
      </c>
      <c r="D380" s="180">
        <v>44616</v>
      </c>
      <c r="E380" s="181">
        <v>24.587199999999999</v>
      </c>
      <c r="F380" s="181">
        <v>-5.4919000000000002</v>
      </c>
      <c r="G380" s="181">
        <v>8.4181000000000008</v>
      </c>
      <c r="H380" s="181">
        <v>1.7396</v>
      </c>
      <c r="I380" s="181">
        <v>5.8238000000000003</v>
      </c>
      <c r="J380" s="181">
        <v>6.9122000000000003</v>
      </c>
      <c r="K380" s="181">
        <v>3.9058999999999999</v>
      </c>
      <c r="L380" s="181">
        <v>4.3407999999999998</v>
      </c>
      <c r="M380" s="181">
        <v>5.2168000000000001</v>
      </c>
      <c r="N380" s="181">
        <v>6.1954000000000002</v>
      </c>
      <c r="O380" s="181">
        <v>6.8924000000000003</v>
      </c>
      <c r="P380" s="181">
        <v>6.6871</v>
      </c>
      <c r="Q380" s="181">
        <v>7.9222000000000001</v>
      </c>
      <c r="R380" s="181">
        <v>5.2445000000000004</v>
      </c>
      <c r="S380" s="124"/>
      <c r="T380" s="127"/>
      <c r="U380" s="128"/>
      <c r="V380" s="128"/>
      <c r="W380" s="128"/>
      <c r="X380" s="128"/>
      <c r="Y380" s="128"/>
      <c r="Z380" s="128"/>
      <c r="AA380" s="128"/>
      <c r="AB380" s="128"/>
      <c r="AC380" s="128"/>
      <c r="AD380" s="128"/>
      <c r="AE380" s="128"/>
      <c r="AF380" s="128"/>
      <c r="AG380" s="128"/>
      <c r="AH380" s="128"/>
    </row>
    <row r="381" spans="1:34" x14ac:dyDescent="0.3">
      <c r="A381" s="177" t="s">
        <v>645</v>
      </c>
      <c r="B381" s="177" t="s">
        <v>679</v>
      </c>
      <c r="C381" s="177">
        <v>119741</v>
      </c>
      <c r="D381" s="180">
        <v>44616</v>
      </c>
      <c r="E381" s="181">
        <v>26.7911</v>
      </c>
      <c r="F381" s="181">
        <v>-4.4953000000000003</v>
      </c>
      <c r="G381" s="181">
        <v>9.4533000000000005</v>
      </c>
      <c r="H381" s="181">
        <v>2.7456999999999998</v>
      </c>
      <c r="I381" s="181">
        <v>6.8395999999999999</v>
      </c>
      <c r="J381" s="181">
        <v>7.9241000000000001</v>
      </c>
      <c r="K381" s="181">
        <v>4.9143999999999997</v>
      </c>
      <c r="L381" s="181">
        <v>5.3563999999999998</v>
      </c>
      <c r="M381" s="181">
        <v>6.2499000000000002</v>
      </c>
      <c r="N381" s="181">
        <v>7.2618</v>
      </c>
      <c r="O381" s="181">
        <v>7.9554</v>
      </c>
      <c r="P381" s="181">
        <v>7.7003000000000004</v>
      </c>
      <c r="Q381" s="181">
        <v>8.9072999999999993</v>
      </c>
      <c r="R381" s="181">
        <v>6.3152999999999997</v>
      </c>
      <c r="S381" s="124"/>
      <c r="T381" s="127"/>
      <c r="U381" s="128"/>
      <c r="V381" s="128"/>
      <c r="W381" s="128"/>
      <c r="X381" s="128"/>
      <c r="Y381" s="128"/>
      <c r="Z381" s="128"/>
      <c r="AA381" s="128"/>
      <c r="AB381" s="128"/>
      <c r="AC381" s="128"/>
      <c r="AD381" s="128"/>
      <c r="AE381" s="128"/>
      <c r="AF381" s="128"/>
      <c r="AG381" s="128"/>
      <c r="AH381" s="128"/>
    </row>
    <row r="382" spans="1:34" x14ac:dyDescent="0.3">
      <c r="A382" s="177" t="s">
        <v>645</v>
      </c>
      <c r="B382" s="177" t="s">
        <v>680</v>
      </c>
      <c r="C382" s="177">
        <v>119786</v>
      </c>
      <c r="D382" s="180">
        <v>44616</v>
      </c>
      <c r="E382" s="181">
        <v>24.835799999999999</v>
      </c>
      <c r="F382" s="181">
        <v>0.14699999999999999</v>
      </c>
      <c r="G382" s="181">
        <v>-1.1756</v>
      </c>
      <c r="H382" s="181">
        <v>2.9620000000000002</v>
      </c>
      <c r="I382" s="181">
        <v>6.2187999999999999</v>
      </c>
      <c r="J382" s="181">
        <v>4.6596000000000002</v>
      </c>
      <c r="K382" s="181">
        <v>3.2808999999999999</v>
      </c>
      <c r="L382" s="181">
        <v>7.3152999999999997</v>
      </c>
      <c r="M382" s="181">
        <v>6.7789000000000001</v>
      </c>
      <c r="N382" s="181">
        <v>7.2329999999999997</v>
      </c>
      <c r="O382" s="181">
        <v>5.0979999999999999</v>
      </c>
      <c r="P382" s="181">
        <v>5.7035999999999998</v>
      </c>
      <c r="Q382" s="181">
        <v>7.4501999999999997</v>
      </c>
      <c r="R382" s="181">
        <v>5.5084999999999997</v>
      </c>
      <c r="S382" s="124"/>
      <c r="T382" s="127"/>
      <c r="U382" s="128"/>
      <c r="V382" s="128"/>
      <c r="W382" s="128"/>
      <c r="X382" s="128"/>
      <c r="Y382" s="128"/>
      <c r="Z382" s="128"/>
      <c r="AA382" s="128"/>
      <c r="AB382" s="128"/>
      <c r="AC382" s="128"/>
      <c r="AD382" s="128"/>
      <c r="AE382" s="128"/>
      <c r="AF382" s="128"/>
      <c r="AG382" s="128"/>
      <c r="AH382" s="128"/>
    </row>
    <row r="383" spans="1:34" x14ac:dyDescent="0.3">
      <c r="A383" s="177" t="s">
        <v>645</v>
      </c>
      <c r="B383" s="177" t="s">
        <v>2021</v>
      </c>
      <c r="C383" s="177">
        <v>112632</v>
      </c>
      <c r="D383" s="180">
        <v>44616</v>
      </c>
      <c r="E383" s="181">
        <v>23.5337</v>
      </c>
      <c r="F383" s="181">
        <v>-0.77549999999999997</v>
      </c>
      <c r="G383" s="181">
        <v>-1.9641999999999999</v>
      </c>
      <c r="H383" s="181">
        <v>2.1722999999999999</v>
      </c>
      <c r="I383" s="181">
        <v>5.4175000000000004</v>
      </c>
      <c r="J383" s="181">
        <v>3.855</v>
      </c>
      <c r="K383" s="181">
        <v>2.4750000000000001</v>
      </c>
      <c r="L383" s="181">
        <v>6.4877000000000002</v>
      </c>
      <c r="M383" s="181">
        <v>5.9405999999999999</v>
      </c>
      <c r="N383" s="181">
        <v>6.3795000000000002</v>
      </c>
      <c r="O383" s="181">
        <v>4.2312000000000003</v>
      </c>
      <c r="P383" s="181">
        <v>4.9287000000000001</v>
      </c>
      <c r="Q383" s="181">
        <v>7.1523000000000003</v>
      </c>
      <c r="R383" s="181">
        <v>4.5613999999999999</v>
      </c>
      <c r="S383" s="124"/>
      <c r="T383" s="127"/>
      <c r="U383" s="128"/>
      <c r="V383" s="128"/>
      <c r="W383" s="128"/>
      <c r="X383" s="128"/>
      <c r="Y383" s="128"/>
      <c r="Z383" s="128"/>
      <c r="AA383" s="128"/>
      <c r="AB383" s="128"/>
      <c r="AC383" s="128"/>
      <c r="AD383" s="128"/>
      <c r="AE383" s="128"/>
      <c r="AF383" s="128"/>
      <c r="AG383" s="128"/>
      <c r="AH383" s="128"/>
    </row>
    <row r="384" spans="1:34" x14ac:dyDescent="0.3">
      <c r="A384" s="177" t="s">
        <v>645</v>
      </c>
      <c r="B384" s="177" t="s">
        <v>681</v>
      </c>
      <c r="C384" s="177">
        <v>112938</v>
      </c>
      <c r="D384" s="180">
        <v>44616</v>
      </c>
      <c r="E384" s="181">
        <v>27.686399999999999</v>
      </c>
      <c r="F384" s="181">
        <v>-0.79100000000000004</v>
      </c>
      <c r="G384" s="181">
        <v>-4.2610999999999999</v>
      </c>
      <c r="H384" s="181">
        <v>0.97950000000000004</v>
      </c>
      <c r="I384" s="181">
        <v>5.3691000000000004</v>
      </c>
      <c r="J384" s="181">
        <v>6.5041000000000002</v>
      </c>
      <c r="K384" s="181">
        <v>4.9649999999999999</v>
      </c>
      <c r="L384" s="181">
        <v>5.7149999999999999</v>
      </c>
      <c r="M384" s="181">
        <v>14.6838</v>
      </c>
      <c r="N384" s="181">
        <v>13.312799999999999</v>
      </c>
      <c r="O384" s="181">
        <v>2.7662</v>
      </c>
      <c r="P384" s="181">
        <v>4.2572999999999999</v>
      </c>
      <c r="Q384" s="181">
        <v>6.2617000000000003</v>
      </c>
      <c r="R384" s="181">
        <v>3.5615000000000001</v>
      </c>
      <c r="S384" s="124"/>
      <c r="T384" s="127"/>
      <c r="U384" s="128"/>
      <c r="V384" s="128"/>
      <c r="W384" s="128"/>
      <c r="X384" s="128"/>
      <c r="Y384" s="128"/>
      <c r="Z384" s="128"/>
      <c r="AA384" s="128"/>
      <c r="AB384" s="128"/>
      <c r="AC384" s="128"/>
      <c r="AD384" s="128"/>
      <c r="AE384" s="128"/>
      <c r="AF384" s="128"/>
      <c r="AG384" s="128"/>
      <c r="AH384" s="128"/>
    </row>
    <row r="385" spans="1:34" x14ac:dyDescent="0.3">
      <c r="A385" s="177" t="s">
        <v>645</v>
      </c>
      <c r="B385" s="177" t="s">
        <v>682</v>
      </c>
      <c r="C385" s="177">
        <v>118780</v>
      </c>
      <c r="D385" s="180">
        <v>44616</v>
      </c>
      <c r="E385" s="181">
        <v>29.738299999999999</v>
      </c>
      <c r="F385" s="181">
        <v>-0.1227</v>
      </c>
      <c r="G385" s="181">
        <v>-3.6400999999999999</v>
      </c>
      <c r="H385" s="181">
        <v>1.5961000000000001</v>
      </c>
      <c r="I385" s="181">
        <v>5.9927999999999999</v>
      </c>
      <c r="J385" s="181">
        <v>7.13</v>
      </c>
      <c r="K385" s="181">
        <v>5.5956999999999999</v>
      </c>
      <c r="L385" s="181">
        <v>6.3562000000000003</v>
      </c>
      <c r="M385" s="181">
        <v>15.376200000000001</v>
      </c>
      <c r="N385" s="181">
        <v>14.0198</v>
      </c>
      <c r="O385" s="181">
        <v>3.4079999999999999</v>
      </c>
      <c r="P385" s="181">
        <v>5.0134999999999996</v>
      </c>
      <c r="Q385" s="181">
        <v>7.3765000000000001</v>
      </c>
      <c r="R385" s="181">
        <v>4.2054999999999998</v>
      </c>
      <c r="S385" s="124"/>
      <c r="T385" s="127"/>
      <c r="U385" s="128"/>
      <c r="V385" s="128"/>
      <c r="W385" s="128"/>
      <c r="X385" s="128"/>
      <c r="Y385" s="128"/>
      <c r="Z385" s="128"/>
      <c r="AA385" s="128"/>
      <c r="AB385" s="128"/>
      <c r="AC385" s="128"/>
      <c r="AD385" s="128"/>
      <c r="AE385" s="128"/>
      <c r="AF385" s="128"/>
      <c r="AG385" s="128"/>
      <c r="AH385" s="128"/>
    </row>
    <row r="386" spans="1:34" x14ac:dyDescent="0.3">
      <c r="A386" s="177" t="s">
        <v>645</v>
      </c>
      <c r="B386" s="177" t="s">
        <v>683</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645</v>
      </c>
      <c r="B387" s="177" t="s">
        <v>684</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645</v>
      </c>
      <c r="B388" s="177" t="s">
        <v>685</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645</v>
      </c>
      <c r="B389" s="177" t="s">
        <v>686</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645</v>
      </c>
      <c r="B390" s="177" t="s">
        <v>687</v>
      </c>
      <c r="C390" s="177">
        <v>138898</v>
      </c>
      <c r="D390" s="180"/>
      <c r="E390" s="181"/>
      <c r="F390" s="181"/>
      <c r="G390" s="181"/>
      <c r="H390" s="181"/>
      <c r="I390" s="181"/>
      <c r="J390" s="181"/>
      <c r="K390" s="181"/>
      <c r="L390" s="181"/>
      <c r="M390" s="181"/>
      <c r="N390" s="181"/>
      <c r="O390" s="181"/>
      <c r="P390" s="181"/>
      <c r="Q390" s="181"/>
      <c r="R390" s="181"/>
      <c r="S390" s="124" t="s">
        <v>1951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645</v>
      </c>
      <c r="B391" s="177" t="s">
        <v>688</v>
      </c>
      <c r="C391" s="177">
        <v>138905</v>
      </c>
      <c r="D391" s="180"/>
      <c r="E391" s="181"/>
      <c r="F391" s="181"/>
      <c r="G391" s="181"/>
      <c r="H391" s="181"/>
      <c r="I391" s="181"/>
      <c r="J391" s="181"/>
      <c r="K391" s="181"/>
      <c r="L391" s="181"/>
      <c r="M391" s="181"/>
      <c r="N391" s="181"/>
      <c r="O391" s="181"/>
      <c r="P391" s="181"/>
      <c r="Q391" s="181"/>
      <c r="R391" s="181"/>
      <c r="S391" s="124" t="s">
        <v>1951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645</v>
      </c>
      <c r="B392" s="177" t="s">
        <v>2041</v>
      </c>
      <c r="C392" s="177">
        <v>149806</v>
      </c>
      <c r="D392" s="180"/>
      <c r="E392" s="181"/>
      <c r="F392" s="181"/>
      <c r="G392" s="181"/>
      <c r="H392" s="181"/>
      <c r="I392" s="181"/>
      <c r="J392" s="181"/>
      <c r="K392" s="181"/>
      <c r="L392" s="181"/>
      <c r="M392" s="181"/>
      <c r="N392" s="181"/>
      <c r="O392" s="181"/>
      <c r="P392" s="181"/>
      <c r="Q392" s="181"/>
      <c r="R392" s="181"/>
      <c r="S392" s="124" t="s">
        <v>1951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645</v>
      </c>
      <c r="B393" s="177" t="s">
        <v>2042</v>
      </c>
      <c r="C393" s="177">
        <v>149810</v>
      </c>
      <c r="D393" s="180"/>
      <c r="E393" s="181"/>
      <c r="F393" s="181"/>
      <c r="G393" s="181"/>
      <c r="H393" s="181"/>
      <c r="I393" s="181"/>
      <c r="J393" s="181"/>
      <c r="K393" s="181"/>
      <c r="L393" s="181"/>
      <c r="M393" s="181"/>
      <c r="N393" s="181"/>
      <c r="O393" s="181"/>
      <c r="P393" s="181"/>
      <c r="Q393" s="181"/>
      <c r="R393" s="181"/>
      <c r="S393" s="124" t="s">
        <v>1951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645</v>
      </c>
      <c r="B394" s="177" t="s">
        <v>689</v>
      </c>
      <c r="C394" s="177">
        <v>102729</v>
      </c>
      <c r="D394" s="180"/>
      <c r="E394" s="181"/>
      <c r="F394" s="181"/>
      <c r="G394" s="181"/>
      <c r="H394" s="181"/>
      <c r="I394" s="181"/>
      <c r="J394" s="181"/>
      <c r="K394" s="181"/>
      <c r="L394" s="181"/>
      <c r="M394" s="181"/>
      <c r="N394" s="181"/>
      <c r="O394" s="181"/>
      <c r="P394" s="181"/>
      <c r="Q394" s="181"/>
      <c r="R394" s="181"/>
      <c r="S394" s="124" t="s">
        <v>1951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645</v>
      </c>
      <c r="B395" s="177" t="s">
        <v>690</v>
      </c>
      <c r="C395" s="177">
        <v>119450</v>
      </c>
      <c r="D395" s="180"/>
      <c r="E395" s="181"/>
      <c r="F395" s="181"/>
      <c r="G395" s="181"/>
      <c r="H395" s="181"/>
      <c r="I395" s="181"/>
      <c r="J395" s="181"/>
      <c r="K395" s="181"/>
      <c r="L395" s="181"/>
      <c r="M395" s="181"/>
      <c r="N395" s="181"/>
      <c r="O395" s="181"/>
      <c r="P395" s="181"/>
      <c r="Q395" s="181"/>
      <c r="R395" s="181"/>
      <c r="S395" s="124" t="s">
        <v>1951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645</v>
      </c>
      <c r="B396" s="177" t="s">
        <v>691</v>
      </c>
      <c r="C396" s="177">
        <v>119798</v>
      </c>
      <c r="D396" s="180">
        <v>44616</v>
      </c>
      <c r="E396" s="181">
        <v>38.075800000000001</v>
      </c>
      <c r="F396" s="181">
        <v>0.95860000000000001</v>
      </c>
      <c r="G396" s="181">
        <v>1.1504000000000001</v>
      </c>
      <c r="H396" s="181">
        <v>2.754</v>
      </c>
      <c r="I396" s="181">
        <v>5.8125</v>
      </c>
      <c r="J396" s="181">
        <v>6.0453999999999999</v>
      </c>
      <c r="K396" s="181">
        <v>4.6680999999999999</v>
      </c>
      <c r="L396" s="181">
        <v>4.7986000000000004</v>
      </c>
      <c r="M396" s="181">
        <v>5.7563000000000004</v>
      </c>
      <c r="N396" s="181">
        <v>6.4863999999999997</v>
      </c>
      <c r="O396" s="181">
        <v>7.5415000000000001</v>
      </c>
      <c r="P396" s="181">
        <v>7.4945000000000004</v>
      </c>
      <c r="Q396" s="181">
        <v>8.9282000000000004</v>
      </c>
      <c r="R396" s="181">
        <v>7.2572000000000001</v>
      </c>
      <c r="S396" s="124"/>
      <c r="T396" s="127"/>
      <c r="U396" s="128"/>
      <c r="V396" s="128"/>
      <c r="W396" s="128"/>
      <c r="X396" s="128"/>
      <c r="Y396" s="128"/>
      <c r="Z396" s="128"/>
      <c r="AA396" s="128"/>
      <c r="AB396" s="128"/>
      <c r="AC396" s="128"/>
      <c r="AD396" s="128"/>
      <c r="AE396" s="128"/>
      <c r="AF396" s="128"/>
      <c r="AG396" s="128"/>
      <c r="AH396" s="128"/>
    </row>
    <row r="397" spans="1:34" x14ac:dyDescent="0.3">
      <c r="A397" s="177" t="s">
        <v>645</v>
      </c>
      <c r="B397" s="177" t="s">
        <v>692</v>
      </c>
      <c r="C397" s="177">
        <v>102505</v>
      </c>
      <c r="D397" s="180">
        <v>44616</v>
      </c>
      <c r="E397" s="181">
        <v>36.0246</v>
      </c>
      <c r="F397" s="181">
        <v>0.30399999999999999</v>
      </c>
      <c r="G397" s="181">
        <v>0.50660000000000005</v>
      </c>
      <c r="H397" s="181">
        <v>2.1141000000000001</v>
      </c>
      <c r="I397" s="181">
        <v>5.1848000000000001</v>
      </c>
      <c r="J397" s="181">
        <v>5.4142999999999999</v>
      </c>
      <c r="K397" s="181">
        <v>4.0373000000000001</v>
      </c>
      <c r="L397" s="181">
        <v>4.1574</v>
      </c>
      <c r="M397" s="181">
        <v>5.1029</v>
      </c>
      <c r="N397" s="181">
        <v>5.8198999999999996</v>
      </c>
      <c r="O397" s="181">
        <v>6.8825000000000003</v>
      </c>
      <c r="P397" s="181">
        <v>6.7483000000000004</v>
      </c>
      <c r="Q397" s="181">
        <v>7.5414000000000003</v>
      </c>
      <c r="R397" s="181">
        <v>6.5837000000000003</v>
      </c>
      <c r="S397" s="124"/>
      <c r="T397" s="127"/>
      <c r="U397" s="128"/>
      <c r="V397" s="128"/>
      <c r="W397" s="128"/>
      <c r="X397" s="128"/>
      <c r="Y397" s="128"/>
      <c r="Z397" s="128"/>
      <c r="AA397" s="128"/>
      <c r="AB397" s="128"/>
      <c r="AC397" s="128"/>
      <c r="AD397" s="128"/>
      <c r="AE397" s="128"/>
      <c r="AF397" s="128"/>
      <c r="AG397" s="128"/>
      <c r="AH397" s="128"/>
    </row>
    <row r="398" spans="1:34" x14ac:dyDescent="0.3">
      <c r="A398" s="177" t="s">
        <v>645</v>
      </c>
      <c r="B398" s="177" t="s">
        <v>693</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645</v>
      </c>
      <c r="B399" s="177" t="s">
        <v>694</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645</v>
      </c>
      <c r="B400" s="177" t="s">
        <v>695</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645</v>
      </c>
      <c r="B401" s="177" t="s">
        <v>696</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645</v>
      </c>
      <c r="B402" s="177" t="s">
        <v>697</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645</v>
      </c>
      <c r="B403" s="177" t="s">
        <v>698</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645</v>
      </c>
      <c r="B404" s="177" t="s">
        <v>699</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645</v>
      </c>
      <c r="B405" s="177" t="s">
        <v>700</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645</v>
      </c>
      <c r="B406" s="177" t="s">
        <v>701</v>
      </c>
      <c r="C406" s="177">
        <v>120764</v>
      </c>
      <c r="D406" s="180">
        <v>44616</v>
      </c>
      <c r="E406" s="181">
        <v>15.224600000000001</v>
      </c>
      <c r="F406" s="181">
        <v>3.1168999999999998</v>
      </c>
      <c r="G406" s="181">
        <v>-5.2721</v>
      </c>
      <c r="H406" s="181">
        <v>1.7130000000000001</v>
      </c>
      <c r="I406" s="181">
        <v>2.6398000000000001</v>
      </c>
      <c r="J406" s="181">
        <v>5.7743000000000002</v>
      </c>
      <c r="K406" s="181">
        <v>4.5679999999999996</v>
      </c>
      <c r="L406" s="181">
        <v>37.43</v>
      </c>
      <c r="M406" s="181">
        <v>27.438099999999999</v>
      </c>
      <c r="N406" s="181">
        <v>22.809699999999999</v>
      </c>
      <c r="O406" s="181">
        <v>-5.0605000000000002</v>
      </c>
      <c r="P406" s="181">
        <v>-0.3755</v>
      </c>
      <c r="Q406" s="181">
        <v>4.5597000000000003</v>
      </c>
      <c r="R406" s="181">
        <v>5.1374000000000004</v>
      </c>
      <c r="S406" s="124"/>
      <c r="T406" s="127"/>
      <c r="U406" s="128"/>
      <c r="V406" s="128"/>
      <c r="W406" s="128"/>
      <c r="X406" s="128"/>
      <c r="Y406" s="128"/>
      <c r="Z406" s="128"/>
      <c r="AA406" s="128"/>
      <c r="AB406" s="128"/>
      <c r="AC406" s="128"/>
      <c r="AD406" s="128"/>
      <c r="AE406" s="128"/>
      <c r="AF406" s="128"/>
      <c r="AG406" s="128"/>
      <c r="AH406" s="128"/>
    </row>
    <row r="407" spans="1:34" x14ac:dyDescent="0.3">
      <c r="A407" s="177" t="s">
        <v>645</v>
      </c>
      <c r="B407" s="177" t="s">
        <v>702</v>
      </c>
      <c r="C407" s="177">
        <v>117981</v>
      </c>
      <c r="D407" s="180">
        <v>44616</v>
      </c>
      <c r="E407" s="181">
        <v>13.8078</v>
      </c>
      <c r="F407" s="181">
        <v>2.3792</v>
      </c>
      <c r="G407" s="181">
        <v>-5.9888000000000003</v>
      </c>
      <c r="H407" s="181">
        <v>0.98199999999999998</v>
      </c>
      <c r="I407" s="181">
        <v>1.8895</v>
      </c>
      <c r="J407" s="181">
        <v>5.0182000000000002</v>
      </c>
      <c r="K407" s="181">
        <v>3.8147000000000002</v>
      </c>
      <c r="L407" s="181">
        <v>36.671199999999999</v>
      </c>
      <c r="M407" s="181">
        <v>26.623200000000001</v>
      </c>
      <c r="N407" s="181">
        <v>21.9404</v>
      </c>
      <c r="O407" s="181">
        <v>-5.8387000000000002</v>
      </c>
      <c r="P407" s="181">
        <v>-1.3041</v>
      </c>
      <c r="Q407" s="181">
        <v>3.5413999999999999</v>
      </c>
      <c r="R407" s="181">
        <v>4.3349000000000002</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1.5477882352941179</v>
      </c>
      <c r="G408" s="183">
        <v>0.77704117647058824</v>
      </c>
      <c r="H408" s="183">
        <v>-2.1815882352941172</v>
      </c>
      <c r="I408" s="183">
        <v>3.6170235294117652</v>
      </c>
      <c r="J408" s="183">
        <v>8.6301911764705856</v>
      </c>
      <c r="K408" s="183">
        <v>5.0276941176470586</v>
      </c>
      <c r="L408" s="183">
        <v>9.6531470588235297</v>
      </c>
      <c r="M408" s="183">
        <v>8.860252941176471</v>
      </c>
      <c r="N408" s="183">
        <v>9.3553352941176495</v>
      </c>
      <c r="O408" s="183">
        <v>3.1703968749999998</v>
      </c>
      <c r="P408" s="183">
        <v>4.0588333333333333</v>
      </c>
      <c r="Q408" s="183">
        <v>5.2326911764705883</v>
      </c>
      <c r="R408" s="183">
        <v>3.5232235294117644</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408</v>
      </c>
      <c r="B409" s="177"/>
      <c r="C409" s="177"/>
      <c r="D409" s="177"/>
      <c r="E409" s="177"/>
      <c r="F409" s="183">
        <v>-0.82150000000000001</v>
      </c>
      <c r="G409" s="183">
        <v>-0.99469999999999992</v>
      </c>
      <c r="H409" s="183">
        <v>1.7094499999999999</v>
      </c>
      <c r="I409" s="183">
        <v>5.8181500000000002</v>
      </c>
      <c r="J409" s="183">
        <v>5.7587999999999999</v>
      </c>
      <c r="K409" s="183">
        <v>4.3356500000000002</v>
      </c>
      <c r="L409" s="183">
        <v>5.3785499999999997</v>
      </c>
      <c r="M409" s="183">
        <v>6.1346500000000006</v>
      </c>
      <c r="N409" s="183">
        <v>7.1576500000000003</v>
      </c>
      <c r="O409" s="183">
        <v>5.8282499999999997</v>
      </c>
      <c r="P409" s="183">
        <v>6.2</v>
      </c>
      <c r="Q409" s="183">
        <v>7.3416499999999996</v>
      </c>
      <c r="R409" s="183">
        <v>5.9554499999999999</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703</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704</v>
      </c>
      <c r="B412" s="177" t="s">
        <v>705</v>
      </c>
      <c r="C412" s="177">
        <v>147848</v>
      </c>
      <c r="D412" s="180">
        <v>44616</v>
      </c>
      <c r="E412" s="181">
        <v>1165.6403</v>
      </c>
      <c r="F412" s="181">
        <v>2.8997999999999999</v>
      </c>
      <c r="G412" s="181">
        <v>3.2219000000000002</v>
      </c>
      <c r="H412" s="181">
        <v>4.5156999999999998</v>
      </c>
      <c r="I412" s="181">
        <v>6.8577000000000004</v>
      </c>
      <c r="J412" s="181">
        <v>4.6821999999999999</v>
      </c>
      <c r="K412" s="181">
        <v>3.9150999999999998</v>
      </c>
      <c r="L412" s="181">
        <v>3.4293999999999998</v>
      </c>
      <c r="M412" s="181">
        <v>4.1685999999999996</v>
      </c>
      <c r="N412" s="181">
        <v>5.4260000000000002</v>
      </c>
      <c r="O412" s="181"/>
      <c r="P412" s="181"/>
      <c r="Q412" s="181">
        <v>7.3357999999999999</v>
      </c>
      <c r="R412" s="181">
        <v>6.8699000000000003</v>
      </c>
      <c r="S412" s="124" t="s">
        <v>1950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704</v>
      </c>
      <c r="B413" s="177" t="s">
        <v>706</v>
      </c>
      <c r="C413" s="177">
        <v>147849</v>
      </c>
      <c r="D413" s="180">
        <v>44616</v>
      </c>
      <c r="E413" s="181">
        <v>1199.0395000000001</v>
      </c>
      <c r="F413" s="181">
        <v>4.6459000000000001</v>
      </c>
      <c r="G413" s="181">
        <v>9.2783999999999995</v>
      </c>
      <c r="H413" s="181">
        <v>5.2873000000000001</v>
      </c>
      <c r="I413" s="181">
        <v>22.0989</v>
      </c>
      <c r="J413" s="181">
        <v>12.1286</v>
      </c>
      <c r="K413" s="181">
        <v>3.1602000000000001</v>
      </c>
      <c r="L413" s="181">
        <v>5.9691999999999998</v>
      </c>
      <c r="M413" s="181">
        <v>5.3002000000000002</v>
      </c>
      <c r="N413" s="181">
        <v>8.1180000000000003</v>
      </c>
      <c r="O413" s="181"/>
      <c r="P413" s="181"/>
      <c r="Q413" s="181">
        <v>8.7512000000000008</v>
      </c>
      <c r="R413" s="181">
        <v>7.7629999999999999</v>
      </c>
      <c r="S413" s="124" t="s">
        <v>1950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704</v>
      </c>
      <c r="B414" s="177" t="s">
        <v>707</v>
      </c>
      <c r="C414" s="177">
        <v>133307</v>
      </c>
      <c r="D414" s="180">
        <v>44616</v>
      </c>
      <c r="E414" s="181">
        <v>22.1936</v>
      </c>
      <c r="F414" s="181">
        <v>-55.995399999999997</v>
      </c>
      <c r="G414" s="181">
        <v>-33.676000000000002</v>
      </c>
      <c r="H414" s="181">
        <v>-12.1418</v>
      </c>
      <c r="I414" s="181">
        <v>5.8042999999999996</v>
      </c>
      <c r="J414" s="181">
        <v>-1.6476</v>
      </c>
      <c r="K414" s="181">
        <v>-3.8872</v>
      </c>
      <c r="L414" s="181">
        <v>-9.3799999999999994E-2</v>
      </c>
      <c r="M414" s="181">
        <v>-1.9099999999999999E-2</v>
      </c>
      <c r="N414" s="181">
        <v>2.1945999999999999</v>
      </c>
      <c r="O414" s="181">
        <v>7.24</v>
      </c>
      <c r="P414" s="181">
        <v>6.3121999999999998</v>
      </c>
      <c r="Q414" s="181">
        <v>7.274</v>
      </c>
      <c r="R414" s="181">
        <v>4.2355</v>
      </c>
      <c r="S414" s="124"/>
      <c r="T414" s="127"/>
      <c r="U414" s="128"/>
      <c r="V414" s="128"/>
      <c r="W414" s="128"/>
      <c r="X414" s="128"/>
      <c r="Y414" s="128"/>
      <c r="Z414" s="128"/>
      <c r="AA414" s="128"/>
      <c r="AB414" s="128"/>
      <c r="AC414" s="128"/>
      <c r="AD414" s="128"/>
      <c r="AE414" s="128"/>
      <c r="AF414" s="128"/>
      <c r="AG414" s="128"/>
      <c r="AH414" s="128"/>
    </row>
    <row r="415" spans="1:34" x14ac:dyDescent="0.3">
      <c r="A415" s="177" t="s">
        <v>704</v>
      </c>
      <c r="B415" s="177" t="s">
        <v>708</v>
      </c>
      <c r="C415" s="177">
        <v>139496</v>
      </c>
      <c r="D415" s="180">
        <v>44616</v>
      </c>
      <c r="E415" s="181">
        <v>22.5197</v>
      </c>
      <c r="F415" s="181">
        <v>-55.6706</v>
      </c>
      <c r="G415" s="181">
        <v>-33.404600000000002</v>
      </c>
      <c r="H415" s="181">
        <v>-12.012499999999999</v>
      </c>
      <c r="I415" s="181">
        <v>5.9992000000000001</v>
      </c>
      <c r="J415" s="181">
        <v>-3.3679000000000001</v>
      </c>
      <c r="K415" s="181">
        <v>-4.4885999999999999</v>
      </c>
      <c r="L415" s="181">
        <v>-0.4254</v>
      </c>
      <c r="M415" s="181">
        <v>-0.36130000000000001</v>
      </c>
      <c r="N415" s="181">
        <v>2.0038999999999998</v>
      </c>
      <c r="O415" s="181">
        <v>7.4497</v>
      </c>
      <c r="P415" s="181">
        <v>6.5063000000000004</v>
      </c>
      <c r="Q415" s="181">
        <v>6.9558</v>
      </c>
      <c r="R415" s="181">
        <v>4.2134</v>
      </c>
      <c r="S415" s="124"/>
      <c r="T415" s="127"/>
      <c r="U415" s="128"/>
      <c r="V415" s="128"/>
      <c r="W415" s="128"/>
      <c r="X415" s="128"/>
      <c r="Y415" s="128"/>
      <c r="Z415" s="128"/>
      <c r="AA415" s="128"/>
      <c r="AB415" s="128"/>
      <c r="AC415" s="128"/>
      <c r="AD415" s="128"/>
      <c r="AE415" s="128"/>
      <c r="AF415" s="128"/>
      <c r="AG415" s="128"/>
      <c r="AH415" s="128"/>
    </row>
    <row r="416" spans="1:34" x14ac:dyDescent="0.3">
      <c r="A416" s="177" t="s">
        <v>704</v>
      </c>
      <c r="B416" s="177" t="s">
        <v>709</v>
      </c>
      <c r="C416" s="177">
        <v>139430</v>
      </c>
      <c r="D416" s="180">
        <v>44616</v>
      </c>
      <c r="E416" s="181">
        <v>202.5882</v>
      </c>
      <c r="F416" s="181">
        <v>-39.971600000000002</v>
      </c>
      <c r="G416" s="181">
        <v>-53.484099999999998</v>
      </c>
      <c r="H416" s="181">
        <v>-26.384</v>
      </c>
      <c r="I416" s="181">
        <v>0.30890000000000001</v>
      </c>
      <c r="J416" s="181">
        <v>-4.2931999999999997</v>
      </c>
      <c r="K416" s="181">
        <v>-5.0585000000000004</v>
      </c>
      <c r="L416" s="181">
        <v>-1.2403</v>
      </c>
      <c r="M416" s="181">
        <v>-2.1825000000000001</v>
      </c>
      <c r="N416" s="181">
        <v>1.0616000000000001</v>
      </c>
      <c r="O416" s="181">
        <v>6.3552999999999997</v>
      </c>
      <c r="P416" s="181">
        <v>5.1757999999999997</v>
      </c>
      <c r="Q416" s="181">
        <v>5.9602000000000004</v>
      </c>
      <c r="R416" s="181">
        <v>2.9329999999999998</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-28.818379999999998</v>
      </c>
      <c r="G417" s="183">
        <v>-21.612880000000001</v>
      </c>
      <c r="H417" s="183">
        <v>-8.1470599999999997</v>
      </c>
      <c r="I417" s="183">
        <v>8.2138000000000009</v>
      </c>
      <c r="J417" s="183">
        <v>1.5004199999999999</v>
      </c>
      <c r="K417" s="183">
        <v>-1.2718</v>
      </c>
      <c r="L417" s="183">
        <v>1.5278200000000002</v>
      </c>
      <c r="M417" s="183">
        <v>1.3811800000000001</v>
      </c>
      <c r="N417" s="183">
        <v>3.7608199999999998</v>
      </c>
      <c r="O417" s="183">
        <v>7.0150000000000006</v>
      </c>
      <c r="P417" s="183">
        <v>5.9981</v>
      </c>
      <c r="Q417" s="183">
        <v>7.2553999999999998</v>
      </c>
      <c r="R417" s="183">
        <v>5.20296</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408</v>
      </c>
      <c r="B418" s="177"/>
      <c r="C418" s="177"/>
      <c r="D418" s="177"/>
      <c r="E418" s="177"/>
      <c r="F418" s="183">
        <v>-39.971600000000002</v>
      </c>
      <c r="G418" s="183">
        <v>-33.404600000000002</v>
      </c>
      <c r="H418" s="183">
        <v>-12.012499999999999</v>
      </c>
      <c r="I418" s="183">
        <v>5.9992000000000001</v>
      </c>
      <c r="J418" s="183">
        <v>-1.6476</v>
      </c>
      <c r="K418" s="183">
        <v>-3.8872</v>
      </c>
      <c r="L418" s="183">
        <v>-9.3799999999999994E-2</v>
      </c>
      <c r="M418" s="183">
        <v>-1.9099999999999999E-2</v>
      </c>
      <c r="N418" s="183">
        <v>2.1945999999999999</v>
      </c>
      <c r="O418" s="183">
        <v>7.24</v>
      </c>
      <c r="P418" s="183">
        <v>6.3121999999999998</v>
      </c>
      <c r="Q418" s="183">
        <v>7.274</v>
      </c>
      <c r="R418" s="183">
        <v>4.2355</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710</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711</v>
      </c>
      <c r="B421" s="177" t="s">
        <v>712</v>
      </c>
      <c r="C421" s="177">
        <v>131896</v>
      </c>
      <c r="D421" s="180">
        <v>44616</v>
      </c>
      <c r="E421" s="181">
        <v>30.367599999999999</v>
      </c>
      <c r="F421" s="181">
        <v>-2.1634000000000002</v>
      </c>
      <c r="G421" s="181">
        <v>-4.0099999999999997E-2</v>
      </c>
      <c r="H421" s="181">
        <v>1.9754</v>
      </c>
      <c r="I421" s="181">
        <v>4.4288999999999996</v>
      </c>
      <c r="J421" s="181">
        <v>4.1867000000000001</v>
      </c>
      <c r="K421" s="181">
        <v>3.0464000000000002</v>
      </c>
      <c r="L421" s="181">
        <v>2.8714</v>
      </c>
      <c r="M421" s="181">
        <v>4.8650000000000002</v>
      </c>
      <c r="N421" s="181">
        <v>5.6569000000000003</v>
      </c>
      <c r="O421" s="181">
        <v>7.1801000000000004</v>
      </c>
      <c r="P421" s="181">
        <v>6.3907999999999996</v>
      </c>
      <c r="Q421" s="181">
        <v>7.5971000000000002</v>
      </c>
      <c r="R421" s="181">
        <v>6.0023999999999997</v>
      </c>
      <c r="S421" s="124" t="s">
        <v>1950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711</v>
      </c>
      <c r="B422" s="177" t="s">
        <v>713</v>
      </c>
      <c r="C422" s="177">
        <v>131898</v>
      </c>
      <c r="D422" s="180">
        <v>44616</v>
      </c>
      <c r="E422" s="181">
        <v>31.705500000000001</v>
      </c>
      <c r="F422" s="181">
        <v>-1.7266999999999999</v>
      </c>
      <c r="G422" s="181">
        <v>0.46050000000000002</v>
      </c>
      <c r="H422" s="181">
        <v>2.4681000000000002</v>
      </c>
      <c r="I422" s="181">
        <v>4.9265999999999996</v>
      </c>
      <c r="J422" s="181">
        <v>4.6828000000000003</v>
      </c>
      <c r="K422" s="181">
        <v>3.5413000000000001</v>
      </c>
      <c r="L422" s="181">
        <v>3.3698000000000001</v>
      </c>
      <c r="M422" s="181">
        <v>5.3745000000000003</v>
      </c>
      <c r="N422" s="181">
        <v>6.0711000000000004</v>
      </c>
      <c r="O422" s="181">
        <v>7.7222999999999997</v>
      </c>
      <c r="P422" s="181">
        <v>6.9272</v>
      </c>
      <c r="Q422" s="181">
        <v>7.8982000000000001</v>
      </c>
      <c r="R422" s="181">
        <v>6.4995000000000003</v>
      </c>
      <c r="S422" s="124" t="s">
        <v>1950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711</v>
      </c>
      <c r="B423" s="177" t="s">
        <v>1738</v>
      </c>
      <c r="C423" s="177">
        <v>131864</v>
      </c>
      <c r="D423" s="180">
        <v>44616</v>
      </c>
      <c r="E423" s="181">
        <v>41.859699999999997</v>
      </c>
      <c r="F423" s="181">
        <v>-495.17739999999998</v>
      </c>
      <c r="G423" s="181">
        <v>-205.73179999999999</v>
      </c>
      <c r="H423" s="181">
        <v>-115.21120000000001</v>
      </c>
      <c r="I423" s="181">
        <v>-82.424899999999994</v>
      </c>
      <c r="J423" s="181">
        <v>-23.065200000000001</v>
      </c>
      <c r="K423" s="181">
        <v>-12.272500000000001</v>
      </c>
      <c r="L423" s="181">
        <v>1.7999999999999999E-2</v>
      </c>
      <c r="M423" s="181">
        <v>7.57</v>
      </c>
      <c r="N423" s="181">
        <v>10.3744</v>
      </c>
      <c r="O423" s="181">
        <v>14.707599999999999</v>
      </c>
      <c r="P423" s="181">
        <v>10.8423</v>
      </c>
      <c r="Q423" s="181">
        <v>9.6547000000000001</v>
      </c>
      <c r="R423" s="181">
        <v>16.9617</v>
      </c>
      <c r="S423" s="124"/>
      <c r="T423" s="127"/>
      <c r="U423" s="128"/>
      <c r="V423" s="128"/>
      <c r="W423" s="128"/>
      <c r="X423" s="128"/>
      <c r="Y423" s="128"/>
      <c r="Z423" s="128"/>
      <c r="AA423" s="128"/>
      <c r="AB423" s="128"/>
      <c r="AC423" s="128"/>
      <c r="AD423" s="128"/>
      <c r="AE423" s="128"/>
      <c r="AF423" s="128"/>
      <c r="AG423" s="128"/>
      <c r="AH423" s="128"/>
    </row>
    <row r="424" spans="1:34" x14ac:dyDescent="0.3">
      <c r="A424" s="177" t="s">
        <v>711</v>
      </c>
      <c r="B424" s="177" t="s">
        <v>1739</v>
      </c>
      <c r="C424" s="177">
        <v>131865</v>
      </c>
      <c r="D424" s="180">
        <v>44616</v>
      </c>
      <c r="E424" s="181">
        <v>21.302600000000002</v>
      </c>
      <c r="F424" s="181">
        <v>-494.38299999999998</v>
      </c>
      <c r="G424" s="181">
        <v>-204.78710000000001</v>
      </c>
      <c r="H424" s="181">
        <v>-114.26949999999999</v>
      </c>
      <c r="I424" s="181">
        <v>-81.475399999999993</v>
      </c>
      <c r="J424" s="181">
        <v>-22.068300000000001</v>
      </c>
      <c r="K424" s="181">
        <v>-11.411899999999999</v>
      </c>
      <c r="L424" s="181">
        <v>0.88009999999999999</v>
      </c>
      <c r="M424" s="181">
        <v>8.3719999999999999</v>
      </c>
      <c r="N424" s="181">
        <v>10.989800000000001</v>
      </c>
      <c r="O424" s="181">
        <v>15.2981</v>
      </c>
      <c r="P424" s="181">
        <v>11.2417</v>
      </c>
      <c r="Q424" s="181">
        <v>10.930199999999999</v>
      </c>
      <c r="R424" s="181">
        <v>17.483899999999998</v>
      </c>
      <c r="S424" s="124"/>
      <c r="T424" s="127"/>
      <c r="U424" s="128"/>
      <c r="V424" s="128"/>
      <c r="W424" s="128"/>
      <c r="X424" s="128"/>
      <c r="Y424" s="128"/>
      <c r="Z424" s="128"/>
      <c r="AA424" s="128"/>
      <c r="AB424" s="128"/>
      <c r="AC424" s="128"/>
      <c r="AD424" s="128"/>
      <c r="AE424" s="128"/>
      <c r="AF424" s="128"/>
      <c r="AG424" s="128"/>
      <c r="AH424" s="128"/>
    </row>
    <row r="425" spans="1:34" x14ac:dyDescent="0.3">
      <c r="A425" s="177" t="s">
        <v>711</v>
      </c>
      <c r="B425" s="177" t="s">
        <v>714</v>
      </c>
      <c r="C425" s="177">
        <v>132178</v>
      </c>
      <c r="D425" s="180">
        <v>44616</v>
      </c>
      <c r="E425" s="181">
        <v>23.724699999999999</v>
      </c>
      <c r="F425" s="181">
        <v>-316.31569999999999</v>
      </c>
      <c r="G425" s="181">
        <v>-132.1405</v>
      </c>
      <c r="H425" s="181">
        <v>-67.746499999999997</v>
      </c>
      <c r="I425" s="181">
        <v>-44.597999999999999</v>
      </c>
      <c r="J425" s="181">
        <v>-10.671799999999999</v>
      </c>
      <c r="K425" s="181">
        <v>-4.3269000000000002</v>
      </c>
      <c r="L425" s="181">
        <v>1.7629999999999999</v>
      </c>
      <c r="M425" s="181">
        <v>5.8231000000000002</v>
      </c>
      <c r="N425" s="181">
        <v>7.0801999999999996</v>
      </c>
      <c r="O425" s="181">
        <v>10.0657</v>
      </c>
      <c r="P425" s="181">
        <v>7.9547999999999996</v>
      </c>
      <c r="Q425" s="181">
        <v>8.3236000000000008</v>
      </c>
      <c r="R425" s="181">
        <v>10.584</v>
      </c>
      <c r="S425" s="124"/>
      <c r="T425" s="127"/>
      <c r="U425" s="128"/>
      <c r="V425" s="128"/>
      <c r="W425" s="128"/>
      <c r="X425" s="128"/>
      <c r="Y425" s="128"/>
      <c r="Z425" s="128"/>
      <c r="AA425" s="128"/>
      <c r="AB425" s="128"/>
      <c r="AC425" s="128"/>
      <c r="AD425" s="128"/>
      <c r="AE425" s="128"/>
      <c r="AF425" s="128"/>
      <c r="AG425" s="128"/>
      <c r="AH425" s="128"/>
    </row>
    <row r="426" spans="1:34" x14ac:dyDescent="0.3">
      <c r="A426" s="177" t="s">
        <v>711</v>
      </c>
      <c r="B426" s="177" t="s">
        <v>715</v>
      </c>
      <c r="C426" s="177">
        <v>132183</v>
      </c>
      <c r="D426" s="180">
        <v>44616</v>
      </c>
      <c r="E426" s="181">
        <v>24.871300000000002</v>
      </c>
      <c r="F426" s="181">
        <v>-316.13760000000002</v>
      </c>
      <c r="G426" s="181">
        <v>-132.0018</v>
      </c>
      <c r="H426" s="181">
        <v>-67.604900000000001</v>
      </c>
      <c r="I426" s="181">
        <v>-44.420299999999997</v>
      </c>
      <c r="J426" s="181">
        <v>-10.449199999999999</v>
      </c>
      <c r="K426" s="181">
        <v>-4.0373000000000001</v>
      </c>
      <c r="L426" s="181">
        <v>2.1949999999999998</v>
      </c>
      <c r="M426" s="181">
        <v>6.3715000000000002</v>
      </c>
      <c r="N426" s="181">
        <v>7.6512000000000002</v>
      </c>
      <c r="O426" s="181">
        <v>10.6378</v>
      </c>
      <c r="P426" s="181">
        <v>8.5200999999999993</v>
      </c>
      <c r="Q426" s="181">
        <v>8.6191999999999993</v>
      </c>
      <c r="R426" s="181">
        <v>11.1617</v>
      </c>
      <c r="S426" s="124"/>
      <c r="T426" s="127"/>
      <c r="U426" s="128"/>
      <c r="V426" s="128"/>
      <c r="W426" s="128"/>
      <c r="X426" s="128"/>
      <c r="Y426" s="128"/>
      <c r="Z426" s="128"/>
      <c r="AA426" s="128"/>
      <c r="AB426" s="128"/>
      <c r="AC426" s="128"/>
      <c r="AD426" s="128"/>
      <c r="AE426" s="128"/>
      <c r="AF426" s="128"/>
      <c r="AG426" s="128"/>
      <c r="AH426" s="128"/>
    </row>
    <row r="427" spans="1:34" x14ac:dyDescent="0.3">
      <c r="A427" s="177" t="s">
        <v>711</v>
      </c>
      <c r="B427" s="177" t="s">
        <v>716</v>
      </c>
      <c r="C427" s="177">
        <v>132174</v>
      </c>
      <c r="D427" s="180">
        <v>44616</v>
      </c>
      <c r="E427" s="181">
        <v>27.202400000000001</v>
      </c>
      <c r="F427" s="181">
        <v>-673.66010000000006</v>
      </c>
      <c r="G427" s="181">
        <v>-269.67059999999998</v>
      </c>
      <c r="H427" s="181">
        <v>-139.30709999999999</v>
      </c>
      <c r="I427" s="181">
        <v>-96.485600000000005</v>
      </c>
      <c r="J427" s="181">
        <v>-27.4819</v>
      </c>
      <c r="K427" s="181">
        <v>-11.694699999999999</v>
      </c>
      <c r="L427" s="181">
        <v>0.24310000000000001</v>
      </c>
      <c r="M427" s="181">
        <v>6.7794999999999996</v>
      </c>
      <c r="N427" s="181">
        <v>8.0914000000000001</v>
      </c>
      <c r="O427" s="181">
        <v>12.374000000000001</v>
      </c>
      <c r="P427" s="181">
        <v>9.3780999999999999</v>
      </c>
      <c r="Q427" s="181">
        <v>9.7035999999999998</v>
      </c>
      <c r="R427" s="181">
        <v>13.3025</v>
      </c>
      <c r="S427" s="124"/>
      <c r="T427" s="127"/>
      <c r="U427" s="128"/>
      <c r="V427" s="128"/>
      <c r="W427" s="128"/>
      <c r="X427" s="128"/>
      <c r="Y427" s="128"/>
      <c r="Z427" s="128"/>
      <c r="AA427" s="128"/>
      <c r="AB427" s="128"/>
      <c r="AC427" s="128"/>
      <c r="AD427" s="128"/>
      <c r="AE427" s="128"/>
      <c r="AF427" s="128"/>
      <c r="AG427" s="128"/>
      <c r="AH427" s="128"/>
    </row>
    <row r="428" spans="1:34" x14ac:dyDescent="0.3">
      <c r="A428" s="177" t="s">
        <v>711</v>
      </c>
      <c r="B428" s="177" t="s">
        <v>717</v>
      </c>
      <c r="C428" s="177">
        <v>132185</v>
      </c>
      <c r="D428" s="180">
        <v>44616</v>
      </c>
      <c r="E428" s="181">
        <v>28.549900000000001</v>
      </c>
      <c r="F428" s="181">
        <v>-673.24419999999998</v>
      </c>
      <c r="G428" s="181">
        <v>-269.32670000000002</v>
      </c>
      <c r="H428" s="181">
        <v>-138.99760000000001</v>
      </c>
      <c r="I428" s="181">
        <v>-96.148099999999999</v>
      </c>
      <c r="J428" s="181">
        <v>-27.100100000000001</v>
      </c>
      <c r="K428" s="181">
        <v>-11.2081</v>
      </c>
      <c r="L428" s="181">
        <v>0.86950000000000005</v>
      </c>
      <c r="M428" s="181">
        <v>7.5293000000000001</v>
      </c>
      <c r="N428" s="181">
        <v>8.8643999999999998</v>
      </c>
      <c r="O428" s="181">
        <v>13.053699999999999</v>
      </c>
      <c r="P428" s="181">
        <v>10.0084</v>
      </c>
      <c r="Q428" s="181">
        <v>10.2758</v>
      </c>
      <c r="R428" s="181">
        <v>14.0055</v>
      </c>
      <c r="S428" s="124"/>
      <c r="T428" s="127"/>
      <c r="U428" s="128"/>
      <c r="V428" s="128"/>
      <c r="W428" s="128"/>
      <c r="X428" s="128"/>
      <c r="Y428" s="128"/>
      <c r="Z428" s="128"/>
      <c r="AA428" s="128"/>
      <c r="AB428" s="128"/>
      <c r="AC428" s="128"/>
      <c r="AD428" s="128"/>
      <c r="AE428" s="128"/>
      <c r="AF428" s="128"/>
      <c r="AG428" s="128"/>
      <c r="AH428" s="128"/>
    </row>
    <row r="429" spans="1:34" x14ac:dyDescent="0.3">
      <c r="A429" s="177" t="s">
        <v>711</v>
      </c>
      <c r="B429" s="177" t="s">
        <v>718</v>
      </c>
      <c r="C429" s="177">
        <v>147889</v>
      </c>
      <c r="D429" s="180">
        <v>44616</v>
      </c>
      <c r="E429" s="181">
        <v>11.560499999999999</v>
      </c>
      <c r="F429" s="181">
        <v>-22.718399999999999</v>
      </c>
      <c r="G429" s="181">
        <v>-11.565799999999999</v>
      </c>
      <c r="H429" s="181">
        <v>-2.6598000000000002</v>
      </c>
      <c r="I429" s="181">
        <v>2.9577</v>
      </c>
      <c r="J429" s="181">
        <v>3.9138000000000002</v>
      </c>
      <c r="K429" s="181">
        <v>1.9380999999999999</v>
      </c>
      <c r="L429" s="181">
        <v>3.6915</v>
      </c>
      <c r="M429" s="181">
        <v>4.5693999999999999</v>
      </c>
      <c r="N429" s="181">
        <v>5.6139000000000001</v>
      </c>
      <c r="O429" s="181"/>
      <c r="P429" s="181"/>
      <c r="Q429" s="181">
        <v>7.2321999999999997</v>
      </c>
      <c r="R429" s="181">
        <v>6.6860999999999997</v>
      </c>
      <c r="S429" s="124" t="s">
        <v>1950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711</v>
      </c>
      <c r="B430" s="177" t="s">
        <v>719</v>
      </c>
      <c r="C430" s="177">
        <v>147890</v>
      </c>
      <c r="D430" s="180">
        <v>44616</v>
      </c>
      <c r="E430" s="181">
        <v>11.485200000000001</v>
      </c>
      <c r="F430" s="181">
        <v>-22.8673</v>
      </c>
      <c r="G430" s="181">
        <v>-11.853</v>
      </c>
      <c r="H430" s="181">
        <v>-3.04</v>
      </c>
      <c r="I430" s="181">
        <v>2.5676000000000001</v>
      </c>
      <c r="J430" s="181">
        <v>3.5062000000000002</v>
      </c>
      <c r="K430" s="181">
        <v>1.5362</v>
      </c>
      <c r="L430" s="181">
        <v>3.2833000000000001</v>
      </c>
      <c r="M430" s="181">
        <v>4.1813000000000002</v>
      </c>
      <c r="N430" s="181">
        <v>5.2365000000000004</v>
      </c>
      <c r="O430" s="181"/>
      <c r="P430" s="181"/>
      <c r="Q430" s="181">
        <v>6.8952999999999998</v>
      </c>
      <c r="R430" s="181">
        <v>6.35</v>
      </c>
      <c r="S430" s="124" t="s">
        <v>1950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711</v>
      </c>
      <c r="B431" s="177" t="s">
        <v>720</v>
      </c>
      <c r="C431" s="177">
        <v>147851</v>
      </c>
      <c r="D431" s="180">
        <v>44616</v>
      </c>
      <c r="E431" s="181">
        <v>11.6297</v>
      </c>
      <c r="F431" s="181">
        <v>2.8249</v>
      </c>
      <c r="G431" s="181">
        <v>3.2440000000000002</v>
      </c>
      <c r="H431" s="181">
        <v>4.4424999999999999</v>
      </c>
      <c r="I431" s="181">
        <v>6.7202999999999999</v>
      </c>
      <c r="J431" s="181">
        <v>4.5532000000000004</v>
      </c>
      <c r="K431" s="181">
        <v>3.8197000000000001</v>
      </c>
      <c r="L431" s="181">
        <v>3.3635000000000002</v>
      </c>
      <c r="M431" s="181">
        <v>4.1047000000000002</v>
      </c>
      <c r="N431" s="181">
        <v>5.3357999999999999</v>
      </c>
      <c r="O431" s="181"/>
      <c r="P431" s="181"/>
      <c r="Q431" s="181">
        <v>7.2530999999999999</v>
      </c>
      <c r="R431" s="181">
        <v>6.7586000000000004</v>
      </c>
      <c r="S431" s="124" t="s">
        <v>1951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711</v>
      </c>
      <c r="B432" s="177" t="s">
        <v>721</v>
      </c>
      <c r="C432" s="177">
        <v>147850</v>
      </c>
      <c r="D432" s="180">
        <v>44616</v>
      </c>
      <c r="E432" s="181">
        <v>11.6297</v>
      </c>
      <c r="F432" s="181">
        <v>2.8249</v>
      </c>
      <c r="G432" s="181">
        <v>3.2440000000000002</v>
      </c>
      <c r="H432" s="181">
        <v>4.4424999999999999</v>
      </c>
      <c r="I432" s="181">
        <v>6.7202999999999999</v>
      </c>
      <c r="J432" s="181">
        <v>4.5532000000000004</v>
      </c>
      <c r="K432" s="181">
        <v>3.8197000000000001</v>
      </c>
      <c r="L432" s="181">
        <v>3.3635000000000002</v>
      </c>
      <c r="M432" s="181">
        <v>4.1047000000000002</v>
      </c>
      <c r="N432" s="181">
        <v>5.3357999999999999</v>
      </c>
      <c r="O432" s="181"/>
      <c r="P432" s="181"/>
      <c r="Q432" s="181">
        <v>7.2530999999999999</v>
      </c>
      <c r="R432" s="181">
        <v>6.7586000000000004</v>
      </c>
      <c r="S432" s="124" t="s">
        <v>1951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711</v>
      </c>
      <c r="B433" s="177" t="s">
        <v>722</v>
      </c>
      <c r="C433" s="177">
        <v>147857</v>
      </c>
      <c r="D433" s="180">
        <v>44616</v>
      </c>
      <c r="E433" s="181">
        <v>11.9663</v>
      </c>
      <c r="F433" s="181">
        <v>4.5758999999999999</v>
      </c>
      <c r="G433" s="181">
        <v>9.1576000000000004</v>
      </c>
      <c r="H433" s="181">
        <v>5.2342000000000004</v>
      </c>
      <c r="I433" s="181">
        <v>21.793700000000001</v>
      </c>
      <c r="J433" s="181">
        <v>11.927</v>
      </c>
      <c r="K433" s="181">
        <v>3.0705</v>
      </c>
      <c r="L433" s="181">
        <v>5.8872</v>
      </c>
      <c r="M433" s="181">
        <v>5.2153</v>
      </c>
      <c r="N433" s="181">
        <v>8.0088000000000008</v>
      </c>
      <c r="O433" s="181"/>
      <c r="P433" s="181"/>
      <c r="Q433" s="181">
        <v>8.6818000000000008</v>
      </c>
      <c r="R433" s="181">
        <v>7.7135999999999996</v>
      </c>
      <c r="S433" s="124"/>
      <c r="T433" s="127"/>
      <c r="U433" s="128"/>
      <c r="V433" s="128"/>
      <c r="W433" s="128"/>
      <c r="X433" s="128"/>
      <c r="Y433" s="128"/>
      <c r="Z433" s="128"/>
      <c r="AA433" s="128"/>
      <c r="AB433" s="128"/>
      <c r="AC433" s="128"/>
      <c r="AD433" s="128"/>
      <c r="AE433" s="128"/>
      <c r="AF433" s="128"/>
      <c r="AG433" s="128"/>
      <c r="AH433" s="128"/>
    </row>
    <row r="434" spans="1:34" x14ac:dyDescent="0.3">
      <c r="A434" s="177" t="s">
        <v>711</v>
      </c>
      <c r="B434" s="177" t="s">
        <v>723</v>
      </c>
      <c r="C434" s="177">
        <v>147854</v>
      </c>
      <c r="D434" s="180">
        <v>44616</v>
      </c>
      <c r="E434" s="181">
        <v>11.9663</v>
      </c>
      <c r="F434" s="181">
        <v>4.5758999999999999</v>
      </c>
      <c r="G434" s="181">
        <v>9.1576000000000004</v>
      </c>
      <c r="H434" s="181">
        <v>5.2342000000000004</v>
      </c>
      <c r="I434" s="181">
        <v>21.793700000000001</v>
      </c>
      <c r="J434" s="181">
        <v>11.927</v>
      </c>
      <c r="K434" s="181">
        <v>3.0705</v>
      </c>
      <c r="L434" s="181">
        <v>5.8872</v>
      </c>
      <c r="M434" s="181">
        <v>5.2153</v>
      </c>
      <c r="N434" s="181">
        <v>8.0088000000000008</v>
      </c>
      <c r="O434" s="181"/>
      <c r="P434" s="181"/>
      <c r="Q434" s="181">
        <v>8.6818000000000008</v>
      </c>
      <c r="R434" s="181">
        <v>7.7135999999999996</v>
      </c>
      <c r="S434" s="124"/>
      <c r="T434" s="127"/>
      <c r="U434" s="128"/>
      <c r="V434" s="128"/>
      <c r="W434" s="128"/>
      <c r="X434" s="128"/>
      <c r="Y434" s="128"/>
      <c r="Z434" s="128"/>
      <c r="AA434" s="128"/>
      <c r="AB434" s="128"/>
      <c r="AC434" s="128"/>
      <c r="AD434" s="128"/>
      <c r="AE434" s="128"/>
      <c r="AF434" s="128"/>
      <c r="AG434" s="128"/>
      <c r="AH434" s="128"/>
    </row>
    <row r="435" spans="1:34" x14ac:dyDescent="0.3">
      <c r="A435" s="177" t="s">
        <v>711</v>
      </c>
      <c r="B435" s="177" t="s">
        <v>724</v>
      </c>
      <c r="C435" s="177">
        <v>101656</v>
      </c>
      <c r="D435" s="180">
        <v>44616</v>
      </c>
      <c r="E435" s="181">
        <v>105.3558</v>
      </c>
      <c r="F435" s="181">
        <v>-805.09849999999994</v>
      </c>
      <c r="G435" s="181">
        <v>-310.08839999999998</v>
      </c>
      <c r="H435" s="181">
        <v>-148.39570000000001</v>
      </c>
      <c r="I435" s="181">
        <v>-105.2358</v>
      </c>
      <c r="J435" s="181">
        <v>-28.890999999999998</v>
      </c>
      <c r="K435" s="181">
        <v>-11.1182</v>
      </c>
      <c r="L435" s="181">
        <v>7.4916999999999998</v>
      </c>
      <c r="M435" s="181">
        <v>20.9177</v>
      </c>
      <c r="N435" s="181">
        <v>22.073399999999999</v>
      </c>
      <c r="O435" s="181">
        <v>9.0206</v>
      </c>
      <c r="P435" s="181">
        <v>8.2623999999999995</v>
      </c>
      <c r="Q435" s="181">
        <v>13.706899999999999</v>
      </c>
      <c r="R435" s="181">
        <v>11.514699999999999</v>
      </c>
      <c r="S435" s="124"/>
      <c r="T435" s="127"/>
      <c r="U435" s="128"/>
      <c r="V435" s="128"/>
      <c r="W435" s="128"/>
      <c r="X435" s="128"/>
      <c r="Y435" s="128"/>
      <c r="Z435" s="128"/>
      <c r="AA435" s="128"/>
      <c r="AB435" s="128"/>
      <c r="AC435" s="128"/>
      <c r="AD435" s="128"/>
      <c r="AE435" s="128"/>
      <c r="AF435" s="128"/>
      <c r="AG435" s="128"/>
      <c r="AH435" s="128"/>
    </row>
    <row r="436" spans="1:34" x14ac:dyDescent="0.3">
      <c r="A436" s="177" t="s">
        <v>711</v>
      </c>
      <c r="B436" s="177" t="s">
        <v>725</v>
      </c>
      <c r="C436" s="177">
        <v>118543</v>
      </c>
      <c r="D436" s="180">
        <v>44616</v>
      </c>
      <c r="E436" s="181">
        <v>115.3991</v>
      </c>
      <c r="F436" s="181">
        <v>-804.12239999999997</v>
      </c>
      <c r="G436" s="181">
        <v>-309.14060000000001</v>
      </c>
      <c r="H436" s="181">
        <v>-147.453</v>
      </c>
      <c r="I436" s="181">
        <v>-104.3066</v>
      </c>
      <c r="J436" s="181">
        <v>-27.952000000000002</v>
      </c>
      <c r="K436" s="181">
        <v>-10.1829</v>
      </c>
      <c r="L436" s="181">
        <v>8.5115999999999996</v>
      </c>
      <c r="M436" s="181">
        <v>22.0685</v>
      </c>
      <c r="N436" s="181">
        <v>23.2882</v>
      </c>
      <c r="O436" s="181">
        <v>10.142200000000001</v>
      </c>
      <c r="P436" s="181">
        <v>9.4091000000000005</v>
      </c>
      <c r="Q436" s="181">
        <v>10.560700000000001</v>
      </c>
      <c r="R436" s="181">
        <v>12.6355</v>
      </c>
      <c r="S436" s="124"/>
      <c r="T436" s="127"/>
      <c r="U436" s="128"/>
      <c r="V436" s="128"/>
      <c r="W436" s="128"/>
      <c r="X436" s="128"/>
      <c r="Y436" s="128"/>
      <c r="Z436" s="128"/>
      <c r="AA436" s="128"/>
      <c r="AB436" s="128"/>
      <c r="AC436" s="128"/>
      <c r="AD436" s="128"/>
      <c r="AE436" s="128"/>
      <c r="AF436" s="128"/>
      <c r="AG436" s="128"/>
      <c r="AH436" s="128"/>
    </row>
    <row r="437" spans="1:34" x14ac:dyDescent="0.3">
      <c r="A437" s="177" t="s">
        <v>711</v>
      </c>
      <c r="B437" s="177" t="s">
        <v>726</v>
      </c>
      <c r="C437" s="177">
        <v>102112</v>
      </c>
      <c r="D437" s="180">
        <v>44616</v>
      </c>
      <c r="E437" s="181">
        <v>55.793700000000001</v>
      </c>
      <c r="F437" s="181">
        <v>-586.65089999999998</v>
      </c>
      <c r="G437" s="181">
        <v>-223.1002</v>
      </c>
      <c r="H437" s="181">
        <v>-112.48099999999999</v>
      </c>
      <c r="I437" s="181">
        <v>-81.113699999999994</v>
      </c>
      <c r="J437" s="181">
        <v>-23.194700000000001</v>
      </c>
      <c r="K437" s="181">
        <v>-10.9869</v>
      </c>
      <c r="L437" s="181">
        <v>2.5146000000000002</v>
      </c>
      <c r="M437" s="181">
        <v>10.7628</v>
      </c>
      <c r="N437" s="181">
        <v>12.7774</v>
      </c>
      <c r="O437" s="181">
        <v>6.1193999999999997</v>
      </c>
      <c r="P437" s="181">
        <v>5.9492000000000003</v>
      </c>
      <c r="Q437" s="181">
        <v>9.8794000000000004</v>
      </c>
      <c r="R437" s="181">
        <v>6.1768999999999998</v>
      </c>
      <c r="S437" s="124"/>
      <c r="T437" s="127"/>
      <c r="U437" s="128"/>
      <c r="V437" s="128"/>
      <c r="W437" s="128"/>
      <c r="X437" s="128"/>
      <c r="Y437" s="128"/>
      <c r="Z437" s="128"/>
      <c r="AA437" s="128"/>
      <c r="AB437" s="128"/>
      <c r="AC437" s="128"/>
      <c r="AD437" s="128"/>
      <c r="AE437" s="128"/>
      <c r="AF437" s="128"/>
      <c r="AG437" s="128"/>
      <c r="AH437" s="128"/>
    </row>
    <row r="438" spans="1:34" x14ac:dyDescent="0.3">
      <c r="A438" s="177" t="s">
        <v>711</v>
      </c>
      <c r="B438" s="177" t="s">
        <v>727</v>
      </c>
      <c r="C438" s="177">
        <v>118516</v>
      </c>
      <c r="D438" s="180">
        <v>44616</v>
      </c>
      <c r="E438" s="181">
        <v>59.316400000000002</v>
      </c>
      <c r="F438" s="181">
        <v>-585.96950000000004</v>
      </c>
      <c r="G438" s="181">
        <v>-222.40790000000001</v>
      </c>
      <c r="H438" s="181">
        <v>-111.8274</v>
      </c>
      <c r="I438" s="181">
        <v>-80.477400000000003</v>
      </c>
      <c r="J438" s="181">
        <v>-22.557400000000001</v>
      </c>
      <c r="K438" s="181">
        <v>-10.3559</v>
      </c>
      <c r="L438" s="181">
        <v>3.2139000000000002</v>
      </c>
      <c r="M438" s="181">
        <v>11.53</v>
      </c>
      <c r="N438" s="181">
        <v>13.617900000000001</v>
      </c>
      <c r="O438" s="181">
        <v>6.8173000000000004</v>
      </c>
      <c r="P438" s="181">
        <v>6.6993</v>
      </c>
      <c r="Q438" s="181">
        <v>9.0206</v>
      </c>
      <c r="R438" s="181">
        <v>6.8990999999999998</v>
      </c>
      <c r="S438" s="124"/>
      <c r="T438" s="127"/>
      <c r="U438" s="128"/>
      <c r="V438" s="128"/>
      <c r="W438" s="128"/>
      <c r="X438" s="128"/>
      <c r="Y438" s="128"/>
      <c r="Z438" s="128"/>
      <c r="AA438" s="128"/>
      <c r="AB438" s="128"/>
      <c r="AC438" s="128"/>
      <c r="AD438" s="128"/>
      <c r="AE438" s="128"/>
      <c r="AF438" s="128"/>
      <c r="AG438" s="128"/>
      <c r="AH438" s="128"/>
    </row>
    <row r="439" spans="1:34" x14ac:dyDescent="0.3">
      <c r="A439" s="177" t="s">
        <v>711</v>
      </c>
      <c r="B439" s="177" t="s">
        <v>728</v>
      </c>
      <c r="C439" s="177">
        <v>102114</v>
      </c>
      <c r="D439" s="180">
        <v>44616</v>
      </c>
      <c r="E439" s="181">
        <v>35.770400000000002</v>
      </c>
      <c r="F439" s="181">
        <v>-335.35579999999999</v>
      </c>
      <c r="G439" s="181">
        <v>-132.08619999999999</v>
      </c>
      <c r="H439" s="181">
        <v>-63.5732</v>
      </c>
      <c r="I439" s="181">
        <v>-43.609000000000002</v>
      </c>
      <c r="J439" s="181">
        <v>-9.5401000000000007</v>
      </c>
      <c r="K439" s="181">
        <v>-3.3203999999999998</v>
      </c>
      <c r="L439" s="181">
        <v>4.6041999999999996</v>
      </c>
      <c r="M439" s="181">
        <v>10.677</v>
      </c>
      <c r="N439" s="181">
        <v>12.145200000000001</v>
      </c>
      <c r="O439" s="181">
        <v>0.60519999999999996</v>
      </c>
      <c r="P439" s="181">
        <v>2.7597</v>
      </c>
      <c r="Q439" s="181">
        <v>7.2347999999999999</v>
      </c>
      <c r="R439" s="181">
        <v>-1.4025000000000001</v>
      </c>
      <c r="S439" s="124" t="s">
        <v>1950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711</v>
      </c>
      <c r="B440" s="177" t="s">
        <v>729</v>
      </c>
      <c r="C440" s="177">
        <v>118518</v>
      </c>
      <c r="D440" s="180">
        <v>44616</v>
      </c>
      <c r="E440" s="181">
        <v>38.091900000000003</v>
      </c>
      <c r="F440" s="181">
        <v>-334.67160000000001</v>
      </c>
      <c r="G440" s="181">
        <v>-131.3425</v>
      </c>
      <c r="H440" s="181">
        <v>-62.817999999999998</v>
      </c>
      <c r="I440" s="181">
        <v>-42.854900000000001</v>
      </c>
      <c r="J440" s="181">
        <v>-8.7774000000000001</v>
      </c>
      <c r="K440" s="181">
        <v>-2.5539999999999998</v>
      </c>
      <c r="L440" s="181">
        <v>5.3963999999999999</v>
      </c>
      <c r="M440" s="181">
        <v>11.513400000000001</v>
      </c>
      <c r="N440" s="181">
        <v>13.0471</v>
      </c>
      <c r="O440" s="181">
        <v>1.3055000000000001</v>
      </c>
      <c r="P440" s="181">
        <v>3.5246</v>
      </c>
      <c r="Q440" s="181">
        <v>6.4615999999999998</v>
      </c>
      <c r="R440" s="181">
        <v>-0.69030000000000002</v>
      </c>
      <c r="S440" s="124" t="s">
        <v>1950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711</v>
      </c>
      <c r="B441" s="177" t="s">
        <v>730</v>
      </c>
      <c r="C441" s="177">
        <v>102547</v>
      </c>
      <c r="D441" s="180">
        <v>44616</v>
      </c>
      <c r="E441" s="181">
        <v>46.025399999999998</v>
      </c>
      <c r="F441" s="181">
        <v>-338.39580000000001</v>
      </c>
      <c r="G441" s="181">
        <v>-132.5635</v>
      </c>
      <c r="H441" s="181">
        <v>-65.3001</v>
      </c>
      <c r="I441" s="181">
        <v>-45.9863</v>
      </c>
      <c r="J441" s="181">
        <v>-11.0717</v>
      </c>
      <c r="K441" s="181">
        <v>-4.6807999999999996</v>
      </c>
      <c r="L441" s="181">
        <v>2.4186000000000001</v>
      </c>
      <c r="M441" s="181">
        <v>4.2648000000000001</v>
      </c>
      <c r="N441" s="181">
        <v>4.6172000000000004</v>
      </c>
      <c r="O441" s="181">
        <v>7.6463999999999999</v>
      </c>
      <c r="P441" s="181">
        <v>7.1311999999999998</v>
      </c>
      <c r="Q441" s="181">
        <v>9.0391999999999992</v>
      </c>
      <c r="R441" s="181">
        <v>8.0419999999999998</v>
      </c>
      <c r="S441" s="124"/>
      <c r="T441" s="127"/>
      <c r="U441" s="128"/>
      <c r="V441" s="128"/>
      <c r="W441" s="128"/>
      <c r="X441" s="128"/>
      <c r="Y441" s="128"/>
      <c r="Z441" s="128"/>
      <c r="AA441" s="128"/>
      <c r="AB441" s="128"/>
      <c r="AC441" s="128"/>
      <c r="AD441" s="128"/>
      <c r="AE441" s="128"/>
      <c r="AF441" s="128"/>
      <c r="AG441" s="128"/>
      <c r="AH441" s="128"/>
    </row>
    <row r="442" spans="1:34" x14ac:dyDescent="0.3">
      <c r="A442" s="177" t="s">
        <v>711</v>
      </c>
      <c r="B442" s="177" t="s">
        <v>731</v>
      </c>
      <c r="C442" s="177">
        <v>118519</v>
      </c>
      <c r="D442" s="180">
        <v>44616</v>
      </c>
      <c r="E442" s="181">
        <v>47.993499999999997</v>
      </c>
      <c r="F442" s="181">
        <v>-337.78579999999999</v>
      </c>
      <c r="G442" s="181">
        <v>-132.02289999999999</v>
      </c>
      <c r="H442" s="181">
        <v>-64.721599999999995</v>
      </c>
      <c r="I442" s="181">
        <v>-45.407600000000002</v>
      </c>
      <c r="J442" s="181">
        <v>-10.481999999999999</v>
      </c>
      <c r="K442" s="181">
        <v>-4.1012000000000004</v>
      </c>
      <c r="L442" s="181">
        <v>3.0243000000000002</v>
      </c>
      <c r="M442" s="181">
        <v>4.8807</v>
      </c>
      <c r="N442" s="181">
        <v>5.2468000000000004</v>
      </c>
      <c r="O442" s="181">
        <v>8.2514000000000003</v>
      </c>
      <c r="P442" s="181">
        <v>7.6573000000000002</v>
      </c>
      <c r="Q442" s="181">
        <v>8.7371999999999996</v>
      </c>
      <c r="R442" s="181">
        <v>8.7239000000000004</v>
      </c>
      <c r="S442" s="124"/>
      <c r="T442" s="127"/>
      <c r="U442" s="128"/>
      <c r="V442" s="128"/>
      <c r="W442" s="128"/>
      <c r="X442" s="128"/>
      <c r="Y442" s="128"/>
      <c r="Z442" s="128"/>
      <c r="AA442" s="128"/>
      <c r="AB442" s="128"/>
      <c r="AC442" s="128"/>
      <c r="AD442" s="128"/>
      <c r="AE442" s="128"/>
      <c r="AF442" s="128"/>
      <c r="AG442" s="128"/>
      <c r="AH442" s="128"/>
    </row>
    <row r="443" spans="1:34" x14ac:dyDescent="0.3">
      <c r="A443" s="177" t="s">
        <v>711</v>
      </c>
      <c r="B443" s="177" t="s">
        <v>732</v>
      </c>
      <c r="C443" s="177">
        <v>132987</v>
      </c>
      <c r="D443" s="180">
        <v>44616</v>
      </c>
      <c r="E443" s="181">
        <v>14.1068</v>
      </c>
      <c r="F443" s="181">
        <v>-124.2882</v>
      </c>
      <c r="G443" s="181">
        <v>-66.390799999999999</v>
      </c>
      <c r="H443" s="181">
        <v>-51.130899999999997</v>
      </c>
      <c r="I443" s="181">
        <v>-27.032399999999999</v>
      </c>
      <c r="J443" s="181">
        <v>1.7135</v>
      </c>
      <c r="K443" s="181">
        <v>-2.1454</v>
      </c>
      <c r="L443" s="181">
        <v>7.0537999999999998</v>
      </c>
      <c r="M443" s="181">
        <v>15.1342</v>
      </c>
      <c r="N443" s="181">
        <v>17.9193</v>
      </c>
      <c r="O443" s="181">
        <v>4.8422999999999998</v>
      </c>
      <c r="P443" s="181">
        <v>4.3925999999999998</v>
      </c>
      <c r="Q443" s="181">
        <v>4.8625999999999996</v>
      </c>
      <c r="R443" s="181">
        <v>2.9171</v>
      </c>
      <c r="S443" s="124"/>
      <c r="T443" s="127"/>
      <c r="U443" s="128"/>
      <c r="V443" s="128"/>
      <c r="W443" s="128"/>
      <c r="X443" s="128"/>
      <c r="Y443" s="128"/>
      <c r="Z443" s="128"/>
      <c r="AA443" s="128"/>
      <c r="AB443" s="128"/>
      <c r="AC443" s="128"/>
      <c r="AD443" s="128"/>
      <c r="AE443" s="128"/>
      <c r="AF443" s="128"/>
      <c r="AG443" s="128"/>
      <c r="AH443" s="128"/>
    </row>
    <row r="444" spans="1:34" x14ac:dyDescent="0.3">
      <c r="A444" s="177" t="s">
        <v>711</v>
      </c>
      <c r="B444" s="177" t="s">
        <v>733</v>
      </c>
      <c r="C444" s="177">
        <v>132989</v>
      </c>
      <c r="D444" s="180">
        <v>44616</v>
      </c>
      <c r="E444" s="181">
        <v>15.4068</v>
      </c>
      <c r="F444" s="181">
        <v>-123.2486</v>
      </c>
      <c r="G444" s="181">
        <v>-65.427800000000005</v>
      </c>
      <c r="H444" s="181">
        <v>-50.110599999999998</v>
      </c>
      <c r="I444" s="181">
        <v>-26.001100000000001</v>
      </c>
      <c r="J444" s="181">
        <v>2.7652999999999999</v>
      </c>
      <c r="K444" s="181">
        <v>-1.0888</v>
      </c>
      <c r="L444" s="181">
        <v>8.1358999999999995</v>
      </c>
      <c r="M444" s="181">
        <v>16.315300000000001</v>
      </c>
      <c r="N444" s="181">
        <v>19.095600000000001</v>
      </c>
      <c r="O444" s="181">
        <v>5.6605999999999996</v>
      </c>
      <c r="P444" s="181">
        <v>5.4226000000000001</v>
      </c>
      <c r="Q444" s="181">
        <v>6.1459999999999999</v>
      </c>
      <c r="R444" s="181">
        <v>3.7806000000000002</v>
      </c>
      <c r="S444" s="124"/>
      <c r="T444" s="127"/>
      <c r="U444" s="128"/>
      <c r="V444" s="128"/>
      <c r="W444" s="128"/>
      <c r="X444" s="128"/>
      <c r="Y444" s="128"/>
      <c r="Z444" s="128"/>
      <c r="AA444" s="128"/>
      <c r="AB444" s="128"/>
      <c r="AC444" s="128"/>
      <c r="AD444" s="128"/>
      <c r="AE444" s="128"/>
      <c r="AF444" s="128"/>
      <c r="AG444" s="128"/>
      <c r="AH444" s="128"/>
    </row>
    <row r="445" spans="1:34" x14ac:dyDescent="0.3">
      <c r="A445" s="177" t="s">
        <v>711</v>
      </c>
      <c r="B445" s="177" t="s">
        <v>734</v>
      </c>
      <c r="C445" s="177">
        <v>130543</v>
      </c>
      <c r="D445" s="180">
        <v>44616</v>
      </c>
      <c r="E445" s="181">
        <v>27.270700000000001</v>
      </c>
      <c r="F445" s="181">
        <v>-931.51310000000001</v>
      </c>
      <c r="G445" s="181">
        <v>-341.60410000000002</v>
      </c>
      <c r="H445" s="181">
        <v>-181.2902</v>
      </c>
      <c r="I445" s="181">
        <v>-121.7771</v>
      </c>
      <c r="J445" s="181">
        <v>-40.9848</v>
      </c>
      <c r="K445" s="181">
        <v>-14.168900000000001</v>
      </c>
      <c r="L445" s="181">
        <v>0.93179999999999996</v>
      </c>
      <c r="M445" s="181">
        <v>7.7388000000000003</v>
      </c>
      <c r="N445" s="181">
        <v>11.472799999999999</v>
      </c>
      <c r="O445" s="181">
        <v>13.522600000000001</v>
      </c>
      <c r="P445" s="181">
        <v>10.613300000000001</v>
      </c>
      <c r="Q445" s="181">
        <v>10.559100000000001</v>
      </c>
      <c r="R445" s="181">
        <v>16.146999999999998</v>
      </c>
      <c r="S445" s="124"/>
      <c r="T445" s="127"/>
      <c r="U445" s="128"/>
      <c r="V445" s="128"/>
      <c r="W445" s="128"/>
      <c r="X445" s="128"/>
      <c r="Y445" s="128"/>
      <c r="Z445" s="128"/>
      <c r="AA445" s="128"/>
      <c r="AB445" s="128"/>
      <c r="AC445" s="128"/>
      <c r="AD445" s="128"/>
      <c r="AE445" s="128"/>
      <c r="AF445" s="128"/>
      <c r="AG445" s="128"/>
      <c r="AH445" s="128"/>
    </row>
    <row r="446" spans="1:34" x14ac:dyDescent="0.3">
      <c r="A446" s="177" t="s">
        <v>711</v>
      </c>
      <c r="B446" s="177" t="s">
        <v>735</v>
      </c>
      <c r="C446" s="177">
        <v>130533</v>
      </c>
      <c r="D446" s="180">
        <v>44616</v>
      </c>
      <c r="E446" s="181">
        <v>25.356999999999999</v>
      </c>
      <c r="F446" s="181">
        <v>-932.35839999999996</v>
      </c>
      <c r="G446" s="181">
        <v>-342.45769999999999</v>
      </c>
      <c r="H446" s="181">
        <v>-182.12010000000001</v>
      </c>
      <c r="I446" s="181">
        <v>-122.5959</v>
      </c>
      <c r="J446" s="181">
        <v>-41.806800000000003</v>
      </c>
      <c r="K446" s="181">
        <v>-14.988799999999999</v>
      </c>
      <c r="L446" s="181">
        <v>0.1072</v>
      </c>
      <c r="M446" s="181">
        <v>6.8964999999999996</v>
      </c>
      <c r="N446" s="181">
        <v>10.6838</v>
      </c>
      <c r="O446" s="181">
        <v>12.6873</v>
      </c>
      <c r="P446" s="181">
        <v>9.7148000000000003</v>
      </c>
      <c r="Q446" s="181">
        <v>9.6928999999999998</v>
      </c>
      <c r="R446" s="181">
        <v>15.2971</v>
      </c>
      <c r="S446" s="124"/>
      <c r="T446" s="127"/>
      <c r="U446" s="128"/>
      <c r="V446" s="128"/>
      <c r="W446" s="128"/>
      <c r="X446" s="128"/>
      <c r="Y446" s="128"/>
      <c r="Z446" s="128"/>
      <c r="AA446" s="128"/>
      <c r="AB446" s="128"/>
      <c r="AC446" s="128"/>
      <c r="AD446" s="128"/>
      <c r="AE446" s="128"/>
      <c r="AF446" s="128"/>
      <c r="AG446" s="128"/>
      <c r="AH446" s="128"/>
    </row>
    <row r="447" spans="1:34" x14ac:dyDescent="0.3">
      <c r="A447" s="177" t="s">
        <v>711</v>
      </c>
      <c r="B447" s="177" t="s">
        <v>736</v>
      </c>
      <c r="C447" s="177">
        <v>129195</v>
      </c>
      <c r="D447" s="180">
        <v>44616</v>
      </c>
      <c r="E447" s="181">
        <v>17.3507</v>
      </c>
      <c r="F447" s="181">
        <v>-187.93610000000001</v>
      </c>
      <c r="G447" s="181">
        <v>-80.524600000000007</v>
      </c>
      <c r="H447" s="181">
        <v>-37.207799999999999</v>
      </c>
      <c r="I447" s="181">
        <v>-20.513300000000001</v>
      </c>
      <c r="J447" s="181">
        <v>-3.4575</v>
      </c>
      <c r="K447" s="181">
        <v>-1.5942000000000001</v>
      </c>
      <c r="L447" s="181">
        <v>1.3827</v>
      </c>
      <c r="M447" s="181">
        <v>3.1335000000000002</v>
      </c>
      <c r="N447" s="181">
        <v>4.1101999999999999</v>
      </c>
      <c r="O447" s="181">
        <v>6.1280999999999999</v>
      </c>
      <c r="P447" s="181">
        <v>5.7142999999999997</v>
      </c>
      <c r="Q447" s="181">
        <v>7.2937000000000003</v>
      </c>
      <c r="R447" s="181">
        <v>5.5057</v>
      </c>
      <c r="S447" s="124" t="s">
        <v>1950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711</v>
      </c>
      <c r="B448" s="177" t="s">
        <v>737</v>
      </c>
      <c r="C448" s="177">
        <v>129197</v>
      </c>
      <c r="D448" s="180">
        <v>44616</v>
      </c>
      <c r="E448" s="181">
        <v>17.945699999999999</v>
      </c>
      <c r="F448" s="181">
        <v>-187.37350000000001</v>
      </c>
      <c r="G448" s="181">
        <v>-79.812600000000003</v>
      </c>
      <c r="H448" s="181">
        <v>-36.469799999999999</v>
      </c>
      <c r="I448" s="181">
        <v>-19.7668</v>
      </c>
      <c r="J448" s="181">
        <v>-2.7035</v>
      </c>
      <c r="K448" s="181">
        <v>-0.84489999999999998</v>
      </c>
      <c r="L448" s="181">
        <v>2.1362999999999999</v>
      </c>
      <c r="M448" s="181">
        <v>3.8995000000000002</v>
      </c>
      <c r="N448" s="181">
        <v>4.8921999999999999</v>
      </c>
      <c r="O448" s="181">
        <v>6.8949999999999996</v>
      </c>
      <c r="P448" s="181">
        <v>6.2789000000000001</v>
      </c>
      <c r="Q448" s="181">
        <v>7.7568999999999999</v>
      </c>
      <c r="R448" s="181">
        <v>6.3010999999999999</v>
      </c>
      <c r="S448" s="124" t="s">
        <v>1950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711</v>
      </c>
      <c r="B449" s="177" t="s">
        <v>738</v>
      </c>
      <c r="C449" s="177">
        <v>102137</v>
      </c>
      <c r="D449" s="180">
        <v>44616</v>
      </c>
      <c r="E449" s="181">
        <v>77.375</v>
      </c>
      <c r="F449" s="181">
        <v>-335.726</v>
      </c>
      <c r="G449" s="181">
        <v>-140.61349999999999</v>
      </c>
      <c r="H449" s="181">
        <v>-73.869200000000006</v>
      </c>
      <c r="I449" s="181">
        <v>-43.164299999999997</v>
      </c>
      <c r="J449" s="181">
        <v>-8.5263000000000009</v>
      </c>
      <c r="K449" s="181">
        <v>-3.7705000000000002</v>
      </c>
      <c r="L449" s="181">
        <v>5.0500999999999996</v>
      </c>
      <c r="M449" s="181">
        <v>8.3550000000000004</v>
      </c>
      <c r="N449" s="181">
        <v>10.829700000000001</v>
      </c>
      <c r="O449" s="181">
        <v>12.950100000000001</v>
      </c>
      <c r="P449" s="181">
        <v>11.5345</v>
      </c>
      <c r="Q449" s="181">
        <v>11.8985</v>
      </c>
      <c r="R449" s="181">
        <v>14.701499999999999</v>
      </c>
      <c r="S449" s="124"/>
      <c r="T449" s="127"/>
      <c r="U449" s="128"/>
      <c r="V449" s="128"/>
      <c r="W449" s="128"/>
      <c r="X449" s="128"/>
      <c r="Y449" s="128"/>
      <c r="Z449" s="128"/>
      <c r="AA449" s="128"/>
      <c r="AB449" s="128"/>
      <c r="AC449" s="128"/>
      <c r="AD449" s="128"/>
      <c r="AE449" s="128"/>
      <c r="AF449" s="128"/>
      <c r="AG449" s="128"/>
      <c r="AH449" s="128"/>
    </row>
    <row r="450" spans="1:34" x14ac:dyDescent="0.3">
      <c r="A450" s="177" t="s">
        <v>711</v>
      </c>
      <c r="B450" s="177" t="s">
        <v>739</v>
      </c>
      <c r="C450" s="177">
        <v>120679</v>
      </c>
      <c r="D450" s="180">
        <v>44616</v>
      </c>
      <c r="E450" s="181">
        <v>82.364699999999999</v>
      </c>
      <c r="F450" s="181">
        <v>-334.71620000000001</v>
      </c>
      <c r="G450" s="181">
        <v>-139.59719999999999</v>
      </c>
      <c r="H450" s="181">
        <v>-72.8536</v>
      </c>
      <c r="I450" s="181">
        <v>-42.144399999999997</v>
      </c>
      <c r="J450" s="181">
        <v>-7.5308000000000002</v>
      </c>
      <c r="K450" s="181">
        <v>-2.6678000000000002</v>
      </c>
      <c r="L450" s="181">
        <v>6.2201000000000004</v>
      </c>
      <c r="M450" s="181">
        <v>9.6129999999999995</v>
      </c>
      <c r="N450" s="181">
        <v>12.1867</v>
      </c>
      <c r="O450" s="181">
        <v>14.4114</v>
      </c>
      <c r="P450" s="181">
        <v>12.499000000000001</v>
      </c>
      <c r="Q450" s="181">
        <v>12.0067</v>
      </c>
      <c r="R450" s="181">
        <v>16.121400000000001</v>
      </c>
      <c r="S450" s="124"/>
      <c r="T450" s="127"/>
      <c r="U450" s="128"/>
      <c r="V450" s="128"/>
      <c r="W450" s="128"/>
      <c r="X450" s="128"/>
      <c r="Y450" s="128"/>
      <c r="Z450" s="128"/>
      <c r="AA450" s="128"/>
      <c r="AB450" s="128"/>
      <c r="AC450" s="128"/>
      <c r="AD450" s="128"/>
      <c r="AE450" s="128"/>
      <c r="AF450" s="128"/>
      <c r="AG450" s="128"/>
      <c r="AH450" s="128"/>
    </row>
    <row r="451" spans="1:34" x14ac:dyDescent="0.3">
      <c r="A451" s="177" t="s">
        <v>711</v>
      </c>
      <c r="B451" s="177" t="s">
        <v>740</v>
      </c>
      <c r="C451" s="177">
        <v>102141</v>
      </c>
      <c r="D451" s="180">
        <v>44616</v>
      </c>
      <c r="E451" s="181">
        <v>35.475000000000001</v>
      </c>
      <c r="F451" s="181">
        <v>-32.586799999999997</v>
      </c>
      <c r="G451" s="181">
        <v>-17.466100000000001</v>
      </c>
      <c r="H451" s="181">
        <v>-6.0194000000000001</v>
      </c>
      <c r="I451" s="181">
        <v>-0.53639999999999999</v>
      </c>
      <c r="J451" s="181">
        <v>0.41170000000000001</v>
      </c>
      <c r="K451" s="181">
        <v>-0.70220000000000005</v>
      </c>
      <c r="L451" s="181">
        <v>1.8666</v>
      </c>
      <c r="M451" s="181">
        <v>2.8271000000000002</v>
      </c>
      <c r="N451" s="181">
        <v>3.7395999999999998</v>
      </c>
      <c r="O451" s="181">
        <v>7.0545</v>
      </c>
      <c r="P451" s="181">
        <v>6.8883999999999999</v>
      </c>
      <c r="Q451" s="181">
        <v>7.2050999999999998</v>
      </c>
      <c r="R451" s="181">
        <v>5.9494999999999996</v>
      </c>
      <c r="S451" s="124" t="s">
        <v>1950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711</v>
      </c>
      <c r="B452" s="177" t="s">
        <v>741</v>
      </c>
      <c r="C452" s="177">
        <v>120702</v>
      </c>
      <c r="D452" s="180">
        <v>44616</v>
      </c>
      <c r="E452" s="181">
        <v>36.640799999999999</v>
      </c>
      <c r="F452" s="181">
        <v>-32.247</v>
      </c>
      <c r="G452" s="181">
        <v>-17.1098</v>
      </c>
      <c r="H452" s="181">
        <v>-5.6718999999999999</v>
      </c>
      <c r="I452" s="181">
        <v>-0.20630000000000001</v>
      </c>
      <c r="J452" s="181">
        <v>0.746</v>
      </c>
      <c r="K452" s="181">
        <v>-0.37209999999999999</v>
      </c>
      <c r="L452" s="181">
        <v>2.2000000000000002</v>
      </c>
      <c r="M452" s="181">
        <v>3.1615000000000002</v>
      </c>
      <c r="N452" s="181">
        <v>4.0444000000000004</v>
      </c>
      <c r="O452" s="181">
        <v>7.4092000000000002</v>
      </c>
      <c r="P452" s="181">
        <v>7.3648999999999996</v>
      </c>
      <c r="Q452" s="181">
        <v>8.5013000000000005</v>
      </c>
      <c r="R452" s="181">
        <v>6.2262000000000004</v>
      </c>
      <c r="S452" s="124" t="s">
        <v>1950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711</v>
      </c>
      <c r="B453" s="177" t="s">
        <v>742</v>
      </c>
      <c r="C453" s="177">
        <v>102139</v>
      </c>
      <c r="D453" s="180">
        <v>44616</v>
      </c>
      <c r="E453" s="181">
        <v>43.872999999999998</v>
      </c>
      <c r="F453" s="181">
        <v>-174.6182</v>
      </c>
      <c r="G453" s="181">
        <v>-71.211399999999998</v>
      </c>
      <c r="H453" s="181">
        <v>-35.447899999999997</v>
      </c>
      <c r="I453" s="181">
        <v>-20.400099999999998</v>
      </c>
      <c r="J453" s="181">
        <v>-1.6160000000000001</v>
      </c>
      <c r="K453" s="181">
        <v>-1.2916000000000001</v>
      </c>
      <c r="L453" s="181">
        <v>4.5545</v>
      </c>
      <c r="M453" s="181">
        <v>6.3798000000000004</v>
      </c>
      <c r="N453" s="181">
        <v>8.6806999999999999</v>
      </c>
      <c r="O453" s="181">
        <v>9.1433</v>
      </c>
      <c r="P453" s="181">
        <v>8.1506000000000007</v>
      </c>
      <c r="Q453" s="181">
        <v>8.4640000000000004</v>
      </c>
      <c r="R453" s="181">
        <v>9.2977000000000007</v>
      </c>
      <c r="S453" s="124"/>
      <c r="T453" s="127"/>
      <c r="U453" s="128"/>
      <c r="V453" s="128"/>
      <c r="W453" s="128"/>
      <c r="X453" s="128"/>
      <c r="Y453" s="128"/>
      <c r="Z453" s="128"/>
      <c r="AA453" s="128"/>
      <c r="AB453" s="128"/>
      <c r="AC453" s="128"/>
      <c r="AD453" s="128"/>
      <c r="AE453" s="128"/>
      <c r="AF453" s="128"/>
      <c r="AG453" s="128"/>
      <c r="AH453" s="128"/>
    </row>
    <row r="454" spans="1:34" x14ac:dyDescent="0.3">
      <c r="A454" s="177" t="s">
        <v>711</v>
      </c>
      <c r="B454" s="177" t="s">
        <v>743</v>
      </c>
      <c r="C454" s="177">
        <v>120313</v>
      </c>
      <c r="D454" s="180">
        <v>44616</v>
      </c>
      <c r="E454" s="181">
        <v>46.0777</v>
      </c>
      <c r="F454" s="181">
        <v>-173.9135</v>
      </c>
      <c r="G454" s="181">
        <v>-70.511899999999997</v>
      </c>
      <c r="H454" s="181">
        <v>-34.756700000000002</v>
      </c>
      <c r="I454" s="181">
        <v>-19.7044</v>
      </c>
      <c r="J454" s="181">
        <v>-0.92679999999999996</v>
      </c>
      <c r="K454" s="181">
        <v>-0.61040000000000005</v>
      </c>
      <c r="L454" s="181">
        <v>5.2530000000000001</v>
      </c>
      <c r="M454" s="181">
        <v>7.0928000000000004</v>
      </c>
      <c r="N454" s="181">
        <v>9.3679000000000006</v>
      </c>
      <c r="O454" s="181">
        <v>9.7850000000000001</v>
      </c>
      <c r="P454" s="181">
        <v>8.7274999999999991</v>
      </c>
      <c r="Q454" s="181">
        <v>9.1109000000000009</v>
      </c>
      <c r="R454" s="181">
        <v>9.9809999999999999</v>
      </c>
      <c r="S454" s="124"/>
      <c r="T454" s="127"/>
      <c r="U454" s="128"/>
      <c r="V454" s="128"/>
      <c r="W454" s="128"/>
      <c r="X454" s="128"/>
      <c r="Y454" s="128"/>
      <c r="Z454" s="128"/>
      <c r="AA454" s="128"/>
      <c r="AB454" s="128"/>
      <c r="AC454" s="128"/>
      <c r="AD454" s="128"/>
      <c r="AE454" s="128"/>
      <c r="AF454" s="128"/>
      <c r="AG454" s="128"/>
      <c r="AH454" s="128"/>
    </row>
    <row r="455" spans="1:34" x14ac:dyDescent="0.3">
      <c r="A455" s="177" t="s">
        <v>711</v>
      </c>
      <c r="B455" s="177" t="s">
        <v>744</v>
      </c>
      <c r="C455" s="177">
        <v>118410</v>
      </c>
      <c r="D455" s="180">
        <v>44616</v>
      </c>
      <c r="E455" s="181">
        <v>36.890099999999997</v>
      </c>
      <c r="F455" s="181">
        <v>-4.8475000000000001</v>
      </c>
      <c r="G455" s="181">
        <v>-3.0663999999999998</v>
      </c>
      <c r="H455" s="181">
        <v>0.53720000000000001</v>
      </c>
      <c r="I455" s="181">
        <v>4.1268000000000002</v>
      </c>
      <c r="J455" s="181">
        <v>4.8681999999999999</v>
      </c>
      <c r="K455" s="181">
        <v>3.4596</v>
      </c>
      <c r="L455" s="181">
        <v>3.1259000000000001</v>
      </c>
      <c r="M455" s="181">
        <v>3.7692999999999999</v>
      </c>
      <c r="N455" s="181">
        <v>4.7609000000000004</v>
      </c>
      <c r="O455" s="181">
        <v>8.1222999999999992</v>
      </c>
      <c r="P455" s="181">
        <v>7.5209000000000001</v>
      </c>
      <c r="Q455" s="181">
        <v>8.3497000000000003</v>
      </c>
      <c r="R455" s="181">
        <v>6.4660000000000002</v>
      </c>
      <c r="S455" s="124" t="s">
        <v>1951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711</v>
      </c>
      <c r="B456" s="177" t="s">
        <v>745</v>
      </c>
      <c r="C456" s="177">
        <v>108545</v>
      </c>
      <c r="D456" s="180">
        <v>44616</v>
      </c>
      <c r="E456" s="181">
        <v>35.520899999999997</v>
      </c>
      <c r="F456" s="181">
        <v>-5.2397999999999998</v>
      </c>
      <c r="G456" s="181">
        <v>-3.4241999999999999</v>
      </c>
      <c r="H456" s="181">
        <v>0.24959999999999999</v>
      </c>
      <c r="I456" s="181">
        <v>3.8296000000000001</v>
      </c>
      <c r="J456" s="181">
        <v>4.5654000000000003</v>
      </c>
      <c r="K456" s="181">
        <v>3.1511</v>
      </c>
      <c r="L456" s="181">
        <v>2.7925</v>
      </c>
      <c r="M456" s="181">
        <v>3.4238</v>
      </c>
      <c r="N456" s="181">
        <v>4.4032</v>
      </c>
      <c r="O456" s="181">
        <v>7.7213000000000003</v>
      </c>
      <c r="P456" s="181">
        <v>7.1022999999999996</v>
      </c>
      <c r="Q456" s="181">
        <v>7.5294999999999996</v>
      </c>
      <c r="R456" s="181">
        <v>6.0797999999999996</v>
      </c>
      <c r="S456" s="124" t="s">
        <v>1951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711</v>
      </c>
      <c r="B457" s="177" t="s">
        <v>746</v>
      </c>
      <c r="C457" s="177">
        <v>118486</v>
      </c>
      <c r="D457" s="180">
        <v>44616</v>
      </c>
      <c r="E457" s="181">
        <v>26.8626</v>
      </c>
      <c r="F457" s="181">
        <v>-473.42329999999998</v>
      </c>
      <c r="G457" s="181">
        <v>-174.19980000000001</v>
      </c>
      <c r="H457" s="181">
        <v>-85.572100000000006</v>
      </c>
      <c r="I457" s="181">
        <v>-59.743299999999998</v>
      </c>
      <c r="J457" s="181">
        <v>-14.763299999999999</v>
      </c>
      <c r="K457" s="181">
        <v>-5.7793999999999999</v>
      </c>
      <c r="L457" s="181">
        <v>1.8793</v>
      </c>
      <c r="M457" s="181">
        <v>5.4873000000000003</v>
      </c>
      <c r="N457" s="181">
        <v>5.4184000000000001</v>
      </c>
      <c r="O457" s="181">
        <v>8.1022999999999996</v>
      </c>
      <c r="P457" s="181">
        <v>7.4701000000000004</v>
      </c>
      <c r="Q457" s="181">
        <v>8.7316000000000003</v>
      </c>
      <c r="R457" s="181">
        <v>7.0088999999999997</v>
      </c>
      <c r="S457" s="124"/>
      <c r="T457" s="127"/>
      <c r="U457" s="128"/>
      <c r="V457" s="128"/>
      <c r="W457" s="128"/>
      <c r="X457" s="128"/>
      <c r="Y457" s="128"/>
      <c r="Z457" s="128"/>
      <c r="AA457" s="128"/>
      <c r="AB457" s="128"/>
      <c r="AC457" s="128"/>
      <c r="AD457" s="128"/>
      <c r="AE457" s="128"/>
      <c r="AF457" s="128"/>
      <c r="AG457" s="128"/>
      <c r="AH457" s="128"/>
    </row>
    <row r="458" spans="1:34" x14ac:dyDescent="0.3">
      <c r="A458" s="177" t="s">
        <v>711</v>
      </c>
      <c r="B458" s="177" t="s">
        <v>747</v>
      </c>
      <c r="C458" s="177">
        <v>112327</v>
      </c>
      <c r="D458" s="180">
        <v>44616</v>
      </c>
      <c r="E458" s="181">
        <v>25.56</v>
      </c>
      <c r="F458" s="181">
        <v>-474.1431</v>
      </c>
      <c r="G458" s="181">
        <v>-174.9496</v>
      </c>
      <c r="H458" s="181">
        <v>-86.072100000000006</v>
      </c>
      <c r="I458" s="181">
        <v>-60.244700000000002</v>
      </c>
      <c r="J458" s="181">
        <v>-15.2905</v>
      </c>
      <c r="K458" s="181">
        <v>-6.2965999999999998</v>
      </c>
      <c r="L458" s="181">
        <v>1.2684</v>
      </c>
      <c r="M458" s="181">
        <v>4.8376000000000001</v>
      </c>
      <c r="N458" s="181">
        <v>4.7515000000000001</v>
      </c>
      <c r="O458" s="181">
        <v>7.3723000000000001</v>
      </c>
      <c r="P458" s="181">
        <v>6.7312000000000003</v>
      </c>
      <c r="Q458" s="181">
        <v>8.1035000000000004</v>
      </c>
      <c r="R458" s="181">
        <v>6.3167</v>
      </c>
      <c r="S458" s="124"/>
      <c r="T458" s="127"/>
      <c r="U458" s="128"/>
      <c r="V458" s="128"/>
      <c r="W458" s="128"/>
      <c r="X458" s="128"/>
      <c r="Y458" s="128"/>
      <c r="Z458" s="128"/>
      <c r="AA458" s="128"/>
      <c r="AB458" s="128"/>
      <c r="AC458" s="128"/>
      <c r="AD458" s="128"/>
      <c r="AE458" s="128"/>
      <c r="AF458" s="128"/>
      <c r="AG458" s="128"/>
      <c r="AH458" s="128"/>
    </row>
    <row r="459" spans="1:34" x14ac:dyDescent="0.3">
      <c r="A459" s="177" t="s">
        <v>711</v>
      </c>
      <c r="B459" s="177" t="s">
        <v>748</v>
      </c>
      <c r="C459" s="177">
        <v>118489</v>
      </c>
      <c r="D459" s="180">
        <v>44616</v>
      </c>
      <c r="E459" s="181">
        <v>29.589700000000001</v>
      </c>
      <c r="F459" s="181">
        <v>-816.66110000000003</v>
      </c>
      <c r="G459" s="181">
        <v>-306.66370000000001</v>
      </c>
      <c r="H459" s="181">
        <v>-160.6456</v>
      </c>
      <c r="I459" s="181">
        <v>-112.6536</v>
      </c>
      <c r="J459" s="181">
        <v>-34.3354</v>
      </c>
      <c r="K459" s="181">
        <v>-14.677099999999999</v>
      </c>
      <c r="L459" s="181">
        <v>-0.44009999999999999</v>
      </c>
      <c r="M459" s="181">
        <v>7.3383000000000003</v>
      </c>
      <c r="N459" s="181">
        <v>7.8038999999999996</v>
      </c>
      <c r="O459" s="181">
        <v>9.9319000000000006</v>
      </c>
      <c r="P459" s="181">
        <v>8.1859000000000002</v>
      </c>
      <c r="Q459" s="181">
        <v>9.3167000000000009</v>
      </c>
      <c r="R459" s="181">
        <v>9.5755999999999997</v>
      </c>
      <c r="S459" s="124"/>
      <c r="T459" s="127"/>
      <c r="U459" s="128"/>
      <c r="V459" s="128"/>
      <c r="W459" s="128"/>
      <c r="X459" s="128"/>
      <c r="Y459" s="128"/>
      <c r="Z459" s="128"/>
      <c r="AA459" s="128"/>
      <c r="AB459" s="128"/>
      <c r="AC459" s="128"/>
      <c r="AD459" s="128"/>
      <c r="AE459" s="128"/>
      <c r="AF459" s="128"/>
      <c r="AG459" s="128"/>
      <c r="AH459" s="128"/>
    </row>
    <row r="460" spans="1:34" x14ac:dyDescent="0.3">
      <c r="A460" s="177" t="s">
        <v>711</v>
      </c>
      <c r="B460" s="177" t="s">
        <v>749</v>
      </c>
      <c r="C460" s="177">
        <v>112329</v>
      </c>
      <c r="D460" s="180">
        <v>44616</v>
      </c>
      <c r="E460" s="181">
        <v>28.211300000000001</v>
      </c>
      <c r="F460" s="181">
        <v>-817.33690000000001</v>
      </c>
      <c r="G460" s="181">
        <v>-307.2953</v>
      </c>
      <c r="H460" s="181">
        <v>-161.16929999999999</v>
      </c>
      <c r="I460" s="181">
        <v>-113.15689999999999</v>
      </c>
      <c r="J460" s="181">
        <v>-34.9253</v>
      </c>
      <c r="K460" s="181">
        <v>-15.3027</v>
      </c>
      <c r="L460" s="181">
        <v>-1.1493</v>
      </c>
      <c r="M460" s="181">
        <v>6.5726000000000004</v>
      </c>
      <c r="N460" s="181">
        <v>7.0279999999999996</v>
      </c>
      <c r="O460" s="181">
        <v>9.1696000000000009</v>
      </c>
      <c r="P460" s="181">
        <v>7.4722</v>
      </c>
      <c r="Q460" s="181">
        <v>8.9930000000000003</v>
      </c>
      <c r="R460" s="181">
        <v>8.8109000000000002</v>
      </c>
      <c r="S460" s="124"/>
      <c r="T460" s="127"/>
      <c r="U460" s="128"/>
      <c r="V460" s="128"/>
      <c r="W460" s="128"/>
      <c r="X460" s="128"/>
      <c r="Y460" s="128"/>
      <c r="Z460" s="128"/>
      <c r="AA460" s="128"/>
      <c r="AB460" s="128"/>
      <c r="AC460" s="128"/>
      <c r="AD460" s="128"/>
      <c r="AE460" s="128"/>
      <c r="AF460" s="128"/>
      <c r="AG460" s="128"/>
      <c r="AH460" s="128"/>
    </row>
    <row r="461" spans="1:34" x14ac:dyDescent="0.3">
      <c r="A461" s="177" t="s">
        <v>711</v>
      </c>
      <c r="B461" s="177" t="s">
        <v>1980</v>
      </c>
      <c r="C461" s="177">
        <v>102574</v>
      </c>
      <c r="D461" s="180">
        <v>44616</v>
      </c>
      <c r="E461" s="181">
        <v>129.91499999999999</v>
      </c>
      <c r="F461" s="181">
        <v>-772.49400000000003</v>
      </c>
      <c r="G461" s="181">
        <v>-290.60539999999997</v>
      </c>
      <c r="H461" s="181">
        <v>-156.429</v>
      </c>
      <c r="I461" s="181">
        <v>-109.2486</v>
      </c>
      <c r="J461" s="181">
        <v>-34.699800000000003</v>
      </c>
      <c r="K461" s="181">
        <v>-16.417200000000001</v>
      </c>
      <c r="L461" s="181">
        <v>2.4016000000000002</v>
      </c>
      <c r="M461" s="181">
        <v>11.9458</v>
      </c>
      <c r="N461" s="181">
        <v>14.6869</v>
      </c>
      <c r="O461" s="181">
        <v>17.988</v>
      </c>
      <c r="P461" s="181">
        <v>13.0367</v>
      </c>
      <c r="Q461" s="181">
        <v>15.726800000000001</v>
      </c>
      <c r="R461" s="181">
        <v>20.8323</v>
      </c>
      <c r="S461" s="124"/>
      <c r="T461" s="127"/>
      <c r="U461" s="128"/>
      <c r="V461" s="128"/>
      <c r="W461" s="128"/>
      <c r="X461" s="128"/>
      <c r="Y461" s="128"/>
      <c r="Z461" s="128"/>
      <c r="AA461" s="128"/>
      <c r="AB461" s="128"/>
      <c r="AC461" s="128"/>
      <c r="AD461" s="128"/>
      <c r="AE461" s="128"/>
      <c r="AF461" s="128"/>
      <c r="AG461" s="128"/>
      <c r="AH461" s="128"/>
    </row>
    <row r="462" spans="1:34" x14ac:dyDescent="0.3">
      <c r="A462" s="177" t="s">
        <v>711</v>
      </c>
      <c r="B462" s="177" t="s">
        <v>1981</v>
      </c>
      <c r="C462" s="177">
        <v>119777</v>
      </c>
      <c r="D462" s="180">
        <v>44616</v>
      </c>
      <c r="E462" s="181">
        <v>136.31700000000001</v>
      </c>
      <c r="F462" s="181">
        <v>-771.61590000000001</v>
      </c>
      <c r="G462" s="181">
        <v>-289.86919999999998</v>
      </c>
      <c r="H462" s="181">
        <v>-155.601</v>
      </c>
      <c r="I462" s="181">
        <v>-108.42319999999999</v>
      </c>
      <c r="J462" s="181">
        <v>-33.849800000000002</v>
      </c>
      <c r="K462" s="181">
        <v>-15.5961</v>
      </c>
      <c r="L462" s="181">
        <v>3.2509999999999999</v>
      </c>
      <c r="M462" s="181">
        <v>12.851800000000001</v>
      </c>
      <c r="N462" s="181">
        <v>15.6189</v>
      </c>
      <c r="O462" s="181">
        <v>18.715399999999999</v>
      </c>
      <c r="P462" s="181">
        <v>13.8848</v>
      </c>
      <c r="Q462" s="181">
        <v>14.6067</v>
      </c>
      <c r="R462" s="181">
        <v>21.625299999999999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77" t="s">
        <v>711</v>
      </c>
      <c r="B463" s="177" t="s">
        <v>750</v>
      </c>
      <c r="C463" s="177">
        <v>117608</v>
      </c>
      <c r="D463" s="180">
        <v>44616</v>
      </c>
      <c r="E463" s="181">
        <v>23.409800000000001</v>
      </c>
      <c r="F463" s="181">
        <v>-352.3691</v>
      </c>
      <c r="G463" s="181">
        <v>-145.22399999999999</v>
      </c>
      <c r="H463" s="181">
        <v>-74.733800000000002</v>
      </c>
      <c r="I463" s="181">
        <v>-39.194200000000002</v>
      </c>
      <c r="J463" s="181">
        <v>-5.6760999999999999</v>
      </c>
      <c r="K463" s="181">
        <v>-2.7784</v>
      </c>
      <c r="L463" s="181">
        <v>1.9786999999999999</v>
      </c>
      <c r="M463" s="181">
        <v>4.3524000000000003</v>
      </c>
      <c r="N463" s="181">
        <v>5.375</v>
      </c>
      <c r="O463" s="181">
        <v>9.0365000000000002</v>
      </c>
      <c r="P463" s="181">
        <v>7.9916999999999998</v>
      </c>
      <c r="Q463" s="181">
        <v>9.2341999999999995</v>
      </c>
      <c r="R463" s="181">
        <v>9.4735999999999994</v>
      </c>
      <c r="S463" s="124"/>
      <c r="T463" s="127"/>
      <c r="U463" s="128"/>
      <c r="V463" s="128"/>
      <c r="W463" s="128"/>
      <c r="X463" s="128"/>
      <c r="Y463" s="128"/>
      <c r="Z463" s="128"/>
      <c r="AA463" s="128"/>
      <c r="AB463" s="128"/>
      <c r="AC463" s="128"/>
      <c r="AD463" s="128"/>
      <c r="AE463" s="128"/>
      <c r="AF463" s="128"/>
      <c r="AG463" s="128"/>
      <c r="AH463" s="128"/>
    </row>
    <row r="464" spans="1:34" x14ac:dyDescent="0.3">
      <c r="A464" s="177" t="s">
        <v>711</v>
      </c>
      <c r="B464" s="177" t="s">
        <v>1565</v>
      </c>
      <c r="C464" s="177">
        <v>141072</v>
      </c>
      <c r="D464" s="180">
        <v>44616</v>
      </c>
      <c r="E464" s="181">
        <v>23.1569</v>
      </c>
      <c r="F464" s="181">
        <v>-352.7792</v>
      </c>
      <c r="G464" s="181">
        <v>-145.6113</v>
      </c>
      <c r="H464" s="181">
        <v>-75.100700000000003</v>
      </c>
      <c r="I464" s="181">
        <v>-39.561100000000003</v>
      </c>
      <c r="J464" s="181">
        <v>-6.0448000000000004</v>
      </c>
      <c r="K464" s="181">
        <v>-3.1478000000000002</v>
      </c>
      <c r="L464" s="181">
        <v>1.6045</v>
      </c>
      <c r="M464" s="181">
        <v>3.97</v>
      </c>
      <c r="N464" s="181">
        <v>4.9856999999999996</v>
      </c>
      <c r="O464" s="181">
        <v>8.7070000000000007</v>
      </c>
      <c r="P464" s="181">
        <v>7.76</v>
      </c>
      <c r="Q464" s="181">
        <v>9.0576000000000008</v>
      </c>
      <c r="R464" s="181">
        <v>9.1066000000000003</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-353.25177272727274</v>
      </c>
      <c r="G465" s="183">
        <v>-138.14187045454551</v>
      </c>
      <c r="H465" s="183">
        <v>-70.97942272727272</v>
      </c>
      <c r="I465" s="183">
        <v>-45.92605681818182</v>
      </c>
      <c r="J465" s="183">
        <v>-11.048188636363637</v>
      </c>
      <c r="K465" s="183">
        <v>-4.6827159090909092</v>
      </c>
      <c r="L465" s="183">
        <v>3.101497727272728</v>
      </c>
      <c r="M465" s="183">
        <v>7.5406000000000004</v>
      </c>
      <c r="N465" s="183">
        <v>9.1133522727272744</v>
      </c>
      <c r="O465" s="183">
        <v>9.3764026315789462</v>
      </c>
      <c r="P465" s="183">
        <v>8.0819315789473674</v>
      </c>
      <c r="Q465" s="183">
        <v>9.0178886363636384</v>
      </c>
      <c r="R465" s="183">
        <v>9.2591499999999982</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408</v>
      </c>
      <c r="B466" s="177"/>
      <c r="C466" s="177"/>
      <c r="D466" s="177"/>
      <c r="E466" s="177"/>
      <c r="F466" s="183">
        <v>-335.036</v>
      </c>
      <c r="G466" s="183">
        <v>-132.11335</v>
      </c>
      <c r="H466" s="183">
        <v>-66.452500000000001</v>
      </c>
      <c r="I466" s="183">
        <v>-43.009599999999999</v>
      </c>
      <c r="J466" s="183">
        <v>-8.6518499999999996</v>
      </c>
      <c r="K466" s="183">
        <v>-3.2340999999999998</v>
      </c>
      <c r="L466" s="183">
        <v>2.83195</v>
      </c>
      <c r="M466" s="183">
        <v>6.3756500000000003</v>
      </c>
      <c r="N466" s="183">
        <v>7.9063499999999998</v>
      </c>
      <c r="O466" s="183">
        <v>8.8638000000000012</v>
      </c>
      <c r="P466" s="183">
        <v>7.7086500000000004</v>
      </c>
      <c r="Q466" s="183">
        <v>8.7067000000000014</v>
      </c>
      <c r="R466" s="183">
        <v>7.8777999999999997</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751</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752</v>
      </c>
      <c r="B469" s="177" t="s">
        <v>753</v>
      </c>
      <c r="C469" s="177">
        <v>101738</v>
      </c>
      <c r="D469" s="180">
        <v>44616</v>
      </c>
      <c r="E469" s="181">
        <v>230.84</v>
      </c>
      <c r="F469" s="181">
        <v>-4.0884</v>
      </c>
      <c r="G469" s="181">
        <v>-4.7847</v>
      </c>
      <c r="H469" s="181">
        <v>-6.5084</v>
      </c>
      <c r="I469" s="181">
        <v>-9.2716999999999992</v>
      </c>
      <c r="J469" s="181">
        <v>-5.9139999999999997</v>
      </c>
      <c r="K469" s="181">
        <v>-8.5492000000000008</v>
      </c>
      <c r="L469" s="181">
        <v>-3.1183000000000001</v>
      </c>
      <c r="M469" s="181">
        <v>6.4908000000000001</v>
      </c>
      <c r="N469" s="181">
        <v>20.511600000000001</v>
      </c>
      <c r="O469" s="181">
        <v>15.4541</v>
      </c>
      <c r="P469" s="181">
        <v>8.0977999999999994</v>
      </c>
      <c r="Q469" s="181">
        <v>17.911799999999999</v>
      </c>
      <c r="R469" s="181">
        <v>19.154699999999998</v>
      </c>
      <c r="S469" s="124"/>
      <c r="T469" s="127"/>
      <c r="U469" s="128"/>
      <c r="V469" s="128"/>
      <c r="W469" s="128"/>
      <c r="X469" s="128"/>
      <c r="Y469" s="128"/>
      <c r="Z469" s="128"/>
      <c r="AA469" s="128"/>
      <c r="AB469" s="128"/>
      <c r="AC469" s="128"/>
      <c r="AD469" s="128"/>
      <c r="AE469" s="128"/>
      <c r="AF469" s="128"/>
      <c r="AG469" s="128"/>
      <c r="AH469" s="128"/>
    </row>
    <row r="470" spans="1:34" x14ac:dyDescent="0.3">
      <c r="A470" s="177" t="s">
        <v>752</v>
      </c>
      <c r="B470" s="177" t="s">
        <v>754</v>
      </c>
      <c r="C470" s="177">
        <v>119507</v>
      </c>
      <c r="D470" s="180">
        <v>44616</v>
      </c>
      <c r="E470" s="181">
        <v>246.92</v>
      </c>
      <c r="F470" s="181">
        <v>-4.0864000000000003</v>
      </c>
      <c r="G470" s="181">
        <v>-4.7781000000000002</v>
      </c>
      <c r="H470" s="181">
        <v>-6.4945000000000004</v>
      </c>
      <c r="I470" s="181">
        <v>-9.2439</v>
      </c>
      <c r="J470" s="181">
        <v>-5.8491999999999997</v>
      </c>
      <c r="K470" s="181">
        <v>-8.3717000000000006</v>
      </c>
      <c r="L470" s="181">
        <v>-2.7797000000000001</v>
      </c>
      <c r="M470" s="181">
        <v>7.0308000000000002</v>
      </c>
      <c r="N470" s="181">
        <v>21.300799999999999</v>
      </c>
      <c r="O470" s="181">
        <v>16.227499999999999</v>
      </c>
      <c r="P470" s="181">
        <v>8.8613999999999997</v>
      </c>
      <c r="Q470" s="181">
        <v>10.939399999999999</v>
      </c>
      <c r="R470" s="181">
        <v>19.9953</v>
      </c>
      <c r="S470" s="124"/>
      <c r="T470" s="127"/>
      <c r="U470" s="128"/>
      <c r="V470" s="128"/>
      <c r="W470" s="128"/>
      <c r="X470" s="128"/>
      <c r="Y470" s="128"/>
      <c r="Z470" s="128"/>
      <c r="AA470" s="128"/>
      <c r="AB470" s="128"/>
      <c r="AC470" s="128"/>
      <c r="AD470" s="128"/>
      <c r="AE470" s="128"/>
      <c r="AF470" s="128"/>
      <c r="AG470" s="128"/>
      <c r="AH470" s="128"/>
    </row>
    <row r="471" spans="1:34" x14ac:dyDescent="0.3">
      <c r="A471" s="177" t="s">
        <v>752</v>
      </c>
      <c r="B471" s="177" t="s">
        <v>1817</v>
      </c>
      <c r="C471" s="177">
        <v>148609</v>
      </c>
      <c r="D471" s="180">
        <v>44616</v>
      </c>
      <c r="E471" s="181">
        <v>13.385</v>
      </c>
      <c r="F471" s="181">
        <v>-4.7060000000000004</v>
      </c>
      <c r="G471" s="181">
        <v>-5.6996000000000002</v>
      </c>
      <c r="H471" s="181">
        <v>-6.7961999999999998</v>
      </c>
      <c r="I471" s="181">
        <v>-8.9518000000000004</v>
      </c>
      <c r="J471" s="181">
        <v>-6.5163000000000002</v>
      </c>
      <c r="K471" s="181">
        <v>-6.7507000000000001</v>
      </c>
      <c r="L471" s="181">
        <v>1.7793000000000001</v>
      </c>
      <c r="M471" s="181">
        <v>14.754799999999999</v>
      </c>
      <c r="N471" s="181">
        <v>23.614699999999999</v>
      </c>
      <c r="O471" s="181"/>
      <c r="P471" s="181"/>
      <c r="Q471" s="181">
        <v>27.8597</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752</v>
      </c>
      <c r="B472" s="177" t="s">
        <v>1818</v>
      </c>
      <c r="C472" s="177">
        <v>148610</v>
      </c>
      <c r="D472" s="180">
        <v>44616</v>
      </c>
      <c r="E472" s="181">
        <v>13.117000000000001</v>
      </c>
      <c r="F472" s="181">
        <v>-4.7076000000000002</v>
      </c>
      <c r="G472" s="181">
        <v>-5.7145000000000001</v>
      </c>
      <c r="H472" s="181">
        <v>-6.8262999999999998</v>
      </c>
      <c r="I472" s="181">
        <v>-9.0107999999999997</v>
      </c>
      <c r="J472" s="181">
        <v>-6.6471999999999998</v>
      </c>
      <c r="K472" s="181">
        <v>-7.1559999999999997</v>
      </c>
      <c r="L472" s="181">
        <v>0.89219999999999999</v>
      </c>
      <c r="M472" s="181">
        <v>13.2827</v>
      </c>
      <c r="N472" s="181">
        <v>21.532499999999999</v>
      </c>
      <c r="O472" s="181"/>
      <c r="P472" s="181"/>
      <c r="Q472" s="181">
        <v>25.6983</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752</v>
      </c>
      <c r="B473" s="177" t="s">
        <v>755</v>
      </c>
      <c r="C473" s="177">
        <v>129310</v>
      </c>
      <c r="D473" s="180">
        <v>44616</v>
      </c>
      <c r="E473" s="181">
        <v>25.48</v>
      </c>
      <c r="F473" s="181">
        <v>-3.8853</v>
      </c>
      <c r="G473" s="181">
        <v>-4.8898999999999999</v>
      </c>
      <c r="H473" s="181">
        <v>-5.6646000000000001</v>
      </c>
      <c r="I473" s="181">
        <v>-7.9480000000000004</v>
      </c>
      <c r="J473" s="181">
        <v>-3.8853</v>
      </c>
      <c r="K473" s="181">
        <v>-3.5579000000000001</v>
      </c>
      <c r="L473" s="181">
        <v>5.5946999999999996</v>
      </c>
      <c r="M473" s="181">
        <v>17.9084</v>
      </c>
      <c r="N473" s="181">
        <v>28.947399999999998</v>
      </c>
      <c r="O473" s="181">
        <v>18.502800000000001</v>
      </c>
      <c r="P473" s="181">
        <v>11.5397</v>
      </c>
      <c r="Q473" s="181">
        <v>12.7682</v>
      </c>
      <c r="R473" s="181">
        <v>29.4694</v>
      </c>
      <c r="S473" s="124"/>
      <c r="T473" s="127"/>
      <c r="U473" s="128"/>
      <c r="V473" s="128"/>
      <c r="W473" s="128"/>
      <c r="X473" s="128"/>
      <c r="Y473" s="128"/>
      <c r="Z473" s="128"/>
      <c r="AA473" s="128"/>
      <c r="AB473" s="128"/>
      <c r="AC473" s="128"/>
      <c r="AD473" s="128"/>
      <c r="AE473" s="128"/>
      <c r="AF473" s="128"/>
      <c r="AG473" s="128"/>
      <c r="AH473" s="128"/>
    </row>
    <row r="474" spans="1:34" x14ac:dyDescent="0.3">
      <c r="A474" s="177" t="s">
        <v>752</v>
      </c>
      <c r="B474" s="177" t="s">
        <v>756</v>
      </c>
      <c r="C474" s="177">
        <v>129312</v>
      </c>
      <c r="D474" s="180">
        <v>44616</v>
      </c>
      <c r="E474" s="181">
        <v>27.1</v>
      </c>
      <c r="F474" s="181">
        <v>-3.8666</v>
      </c>
      <c r="G474" s="181">
        <v>-4.9123000000000001</v>
      </c>
      <c r="H474" s="181">
        <v>-5.6734999999999998</v>
      </c>
      <c r="I474" s="181">
        <v>-7.8857999999999997</v>
      </c>
      <c r="J474" s="181">
        <v>-3.7984</v>
      </c>
      <c r="K474" s="181">
        <v>-3.2488000000000001</v>
      </c>
      <c r="L474" s="181">
        <v>6.2744999999999997</v>
      </c>
      <c r="M474" s="181">
        <v>18.963999999999999</v>
      </c>
      <c r="N474" s="181">
        <v>30.351099999999999</v>
      </c>
      <c r="O474" s="181">
        <v>19.543399999999998</v>
      </c>
      <c r="P474" s="181">
        <v>12.513299999999999</v>
      </c>
      <c r="Q474" s="181">
        <v>13.6648</v>
      </c>
      <c r="R474" s="181">
        <v>30.751799999999999</v>
      </c>
      <c r="S474" s="124"/>
      <c r="T474" s="127"/>
      <c r="U474" s="128"/>
      <c r="V474" s="128"/>
      <c r="W474" s="128"/>
      <c r="X474" s="128"/>
      <c r="Y474" s="128"/>
      <c r="Z474" s="128"/>
      <c r="AA474" s="128"/>
      <c r="AB474" s="128"/>
      <c r="AC474" s="128"/>
      <c r="AD474" s="128"/>
      <c r="AE474" s="128"/>
      <c r="AF474" s="128"/>
      <c r="AG474" s="128"/>
      <c r="AH474" s="128"/>
    </row>
    <row r="475" spans="1:34" x14ac:dyDescent="0.3">
      <c r="A475" s="177" t="s">
        <v>752</v>
      </c>
      <c r="B475" s="177" t="s">
        <v>757</v>
      </c>
      <c r="C475" s="177">
        <v>145750</v>
      </c>
      <c r="D475" s="180">
        <v>44616</v>
      </c>
      <c r="E475" s="181">
        <v>16.54</v>
      </c>
      <c r="F475" s="181">
        <v>-4.7234999999999996</v>
      </c>
      <c r="G475" s="181">
        <v>-5.3776000000000002</v>
      </c>
      <c r="H475" s="181">
        <v>-6.4480000000000004</v>
      </c>
      <c r="I475" s="181">
        <v>-8.5176999999999996</v>
      </c>
      <c r="J475" s="181">
        <v>-6.6590999999999996</v>
      </c>
      <c r="K475" s="181">
        <v>-8.2639999999999993</v>
      </c>
      <c r="L475" s="181">
        <v>-0.3014</v>
      </c>
      <c r="M475" s="181">
        <v>8.4589999999999996</v>
      </c>
      <c r="N475" s="181">
        <v>15.4222</v>
      </c>
      <c r="O475" s="181">
        <v>17.817399999999999</v>
      </c>
      <c r="P475" s="181"/>
      <c r="Q475" s="181">
        <v>17.139700000000001</v>
      </c>
      <c r="R475" s="181">
        <v>20.1065</v>
      </c>
      <c r="S475" s="124"/>
      <c r="T475" s="127"/>
      <c r="U475" s="128"/>
      <c r="V475" s="128"/>
      <c r="W475" s="128"/>
      <c r="X475" s="128"/>
      <c r="Y475" s="128"/>
      <c r="Z475" s="128"/>
      <c r="AA475" s="128"/>
      <c r="AB475" s="128"/>
      <c r="AC475" s="128"/>
      <c r="AD475" s="128"/>
      <c r="AE475" s="128"/>
      <c r="AF475" s="128"/>
      <c r="AG475" s="128"/>
      <c r="AH475" s="128"/>
    </row>
    <row r="476" spans="1:34" x14ac:dyDescent="0.3">
      <c r="A476" s="177" t="s">
        <v>752</v>
      </c>
      <c r="B476" s="177" t="s">
        <v>758</v>
      </c>
      <c r="C476" s="177">
        <v>145747</v>
      </c>
      <c r="D476" s="180">
        <v>44616</v>
      </c>
      <c r="E476" s="181">
        <v>15.86</v>
      </c>
      <c r="F476" s="181">
        <v>-4.7446999999999999</v>
      </c>
      <c r="G476" s="181">
        <v>-5.3699000000000003</v>
      </c>
      <c r="H476" s="181">
        <v>-6.4858000000000002</v>
      </c>
      <c r="I476" s="181">
        <v>-8.5351999999999997</v>
      </c>
      <c r="J476" s="181">
        <v>-6.7058999999999997</v>
      </c>
      <c r="K476" s="181">
        <v>-8.4824000000000002</v>
      </c>
      <c r="L476" s="181">
        <v>-0.81299999999999994</v>
      </c>
      <c r="M476" s="181">
        <v>7.6714000000000002</v>
      </c>
      <c r="N476" s="181">
        <v>14.3475</v>
      </c>
      <c r="O476" s="181">
        <v>16.299600000000002</v>
      </c>
      <c r="P476" s="181"/>
      <c r="Q476" s="181">
        <v>15.6038</v>
      </c>
      <c r="R476" s="181">
        <v>18.811699999999998</v>
      </c>
      <c r="S476" s="124"/>
      <c r="T476" s="127"/>
      <c r="U476" s="128"/>
      <c r="V476" s="128"/>
      <c r="W476" s="128"/>
      <c r="X476" s="128"/>
      <c r="Y476" s="128"/>
      <c r="Z476" s="128"/>
      <c r="AA476" s="128"/>
      <c r="AB476" s="128"/>
      <c r="AC476" s="128"/>
      <c r="AD476" s="128"/>
      <c r="AE476" s="128"/>
      <c r="AF476" s="128"/>
      <c r="AG476" s="128"/>
      <c r="AH476" s="128"/>
    </row>
    <row r="477" spans="1:34" x14ac:dyDescent="0.3">
      <c r="A477" s="177" t="s">
        <v>752</v>
      </c>
      <c r="B477" s="177" t="s">
        <v>1997</v>
      </c>
      <c r="C477" s="177">
        <v>149697</v>
      </c>
      <c r="D477" s="180">
        <v>44616</v>
      </c>
      <c r="E477" s="181">
        <v>79.004900000000006</v>
      </c>
      <c r="F477" s="181">
        <v>-4.5548000000000002</v>
      </c>
      <c r="G477" s="181">
        <v>-5.7601000000000004</v>
      </c>
      <c r="H477" s="181">
        <v>-6.7441000000000004</v>
      </c>
      <c r="I477" s="181">
        <v>-9.0848999999999993</v>
      </c>
      <c r="J477" s="181">
        <v>-6.8075999999999999</v>
      </c>
      <c r="K477" s="181">
        <v>-6.9764999999999997</v>
      </c>
      <c r="L477" s="181">
        <v>-4.7904</v>
      </c>
      <c r="M477" s="181">
        <v>7.1543000000000001</v>
      </c>
      <c r="N477" s="181">
        <v>12.961</v>
      </c>
      <c r="O477" s="181">
        <v>16.355599999999999</v>
      </c>
      <c r="P477" s="181">
        <v>13.9962</v>
      </c>
      <c r="Q477" s="181">
        <v>12.6343</v>
      </c>
      <c r="R477" s="181">
        <v>20.029599999999999</v>
      </c>
      <c r="S477" s="124"/>
      <c r="T477" s="127"/>
      <c r="U477" s="128"/>
      <c r="V477" s="128"/>
      <c r="W477" s="128"/>
      <c r="X477" s="128"/>
      <c r="Y477" s="128"/>
      <c r="Z477" s="128"/>
      <c r="AA477" s="128"/>
      <c r="AB477" s="128"/>
      <c r="AC477" s="128"/>
      <c r="AD477" s="128"/>
      <c r="AE477" s="128"/>
      <c r="AF477" s="128"/>
      <c r="AG477" s="128"/>
      <c r="AH477" s="128"/>
    </row>
    <row r="478" spans="1:34" x14ac:dyDescent="0.3">
      <c r="A478" s="177" t="s">
        <v>752</v>
      </c>
      <c r="B478" s="177" t="s">
        <v>1998</v>
      </c>
      <c r="C478" s="177">
        <v>149700</v>
      </c>
      <c r="D478" s="180">
        <v>44616</v>
      </c>
      <c r="E478" s="181">
        <v>82.847399999999993</v>
      </c>
      <c r="F478" s="181">
        <v>-4.5526</v>
      </c>
      <c r="G478" s="181">
        <v>-5.7538999999999998</v>
      </c>
      <c r="H478" s="181">
        <v>-6.7294</v>
      </c>
      <c r="I478" s="181">
        <v>-9.0548999999999999</v>
      </c>
      <c r="J478" s="181">
        <v>-6.7404999999999999</v>
      </c>
      <c r="K478" s="181">
        <v>-6.8292999999999999</v>
      </c>
      <c r="L478" s="181">
        <v>-4.5316999999999998</v>
      </c>
      <c r="M478" s="181">
        <v>7.5660999999999996</v>
      </c>
      <c r="N478" s="181">
        <v>13.536199999999999</v>
      </c>
      <c r="O478" s="181">
        <v>16.985499999999998</v>
      </c>
      <c r="P478" s="181">
        <v>14.590400000000001</v>
      </c>
      <c r="Q478" s="181">
        <v>13.28</v>
      </c>
      <c r="R478" s="181">
        <v>20.623999999999999</v>
      </c>
      <c r="S478" s="124"/>
      <c r="T478" s="127"/>
      <c r="U478" s="128"/>
      <c r="V478" s="128"/>
      <c r="W478" s="128"/>
      <c r="X478" s="128"/>
      <c r="Y478" s="128"/>
      <c r="Z478" s="128"/>
      <c r="AA478" s="128"/>
      <c r="AB478" s="128"/>
      <c r="AC478" s="128"/>
      <c r="AD478" s="128"/>
      <c r="AE478" s="128"/>
      <c r="AF478" s="128"/>
      <c r="AG478" s="128"/>
      <c r="AH478" s="128"/>
    </row>
    <row r="479" spans="1:34" x14ac:dyDescent="0.3">
      <c r="A479" s="177" t="s">
        <v>752</v>
      </c>
      <c r="B479" s="177" t="s">
        <v>759</v>
      </c>
      <c r="C479" s="177">
        <v>103678</v>
      </c>
      <c r="D479" s="180">
        <v>44616</v>
      </c>
      <c r="E479" s="181">
        <v>77.685900000000004</v>
      </c>
      <c r="F479" s="181">
        <v>-3.6686000000000001</v>
      </c>
      <c r="G479" s="181">
        <v>-4.2718999999999996</v>
      </c>
      <c r="H479" s="181">
        <v>-5.1510999999999996</v>
      </c>
      <c r="I479" s="181">
        <v>-6.7066999999999997</v>
      </c>
      <c r="J479" s="181">
        <v>-4.3262999999999998</v>
      </c>
      <c r="K479" s="181">
        <v>-4.5221</v>
      </c>
      <c r="L479" s="181">
        <v>3.7625999999999999</v>
      </c>
      <c r="M479" s="181">
        <v>15.301</v>
      </c>
      <c r="N479" s="181">
        <v>25.278199999999998</v>
      </c>
      <c r="O479" s="181">
        <v>20.347000000000001</v>
      </c>
      <c r="P479" s="181">
        <v>14.527200000000001</v>
      </c>
      <c r="Q479" s="181">
        <v>13.87</v>
      </c>
      <c r="R479" s="181">
        <v>30.037099999999999</v>
      </c>
      <c r="S479" s="124"/>
      <c r="T479" s="127"/>
      <c r="U479" s="128"/>
      <c r="V479" s="128"/>
      <c r="W479" s="128"/>
      <c r="X479" s="128"/>
      <c r="Y479" s="128"/>
      <c r="Z479" s="128"/>
      <c r="AA479" s="128"/>
      <c r="AB479" s="128"/>
      <c r="AC479" s="128"/>
      <c r="AD479" s="128"/>
      <c r="AE479" s="128"/>
      <c r="AF479" s="128"/>
      <c r="AG479" s="128"/>
      <c r="AH479" s="128"/>
    </row>
    <row r="480" spans="1:34" x14ac:dyDescent="0.3">
      <c r="A480" s="177" t="s">
        <v>752</v>
      </c>
      <c r="B480" s="177" t="s">
        <v>760</v>
      </c>
      <c r="C480" s="177">
        <v>118527</v>
      </c>
      <c r="D480" s="180">
        <v>44616</v>
      </c>
      <c r="E480" s="181">
        <v>82.718599999999995</v>
      </c>
      <c r="F480" s="181">
        <v>-3.6667999999999998</v>
      </c>
      <c r="G480" s="181">
        <v>-4.2668999999999997</v>
      </c>
      <c r="H480" s="181">
        <v>-5.1393000000000004</v>
      </c>
      <c r="I480" s="181">
        <v>-6.6833999999999998</v>
      </c>
      <c r="J480" s="181">
        <v>-4.2736000000000001</v>
      </c>
      <c r="K480" s="181">
        <v>-4.3644999999999996</v>
      </c>
      <c r="L480" s="181">
        <v>4.1189999999999998</v>
      </c>
      <c r="M480" s="181">
        <v>15.9001</v>
      </c>
      <c r="N480" s="181">
        <v>26.152200000000001</v>
      </c>
      <c r="O480" s="181">
        <v>21.3565</v>
      </c>
      <c r="P480" s="181">
        <v>15.418799999999999</v>
      </c>
      <c r="Q480" s="181">
        <v>14.805400000000001</v>
      </c>
      <c r="R480" s="181">
        <v>31.189399999999999</v>
      </c>
      <c r="S480" s="124"/>
      <c r="T480" s="127"/>
      <c r="U480" s="128"/>
      <c r="V480" s="128"/>
      <c r="W480" s="128"/>
      <c r="X480" s="128"/>
      <c r="Y480" s="128"/>
      <c r="Z480" s="128"/>
      <c r="AA480" s="128"/>
      <c r="AB480" s="128"/>
      <c r="AC480" s="128"/>
      <c r="AD480" s="128"/>
      <c r="AE480" s="128"/>
      <c r="AF480" s="128"/>
      <c r="AG480" s="128"/>
      <c r="AH480" s="128"/>
    </row>
    <row r="481" spans="1:34" x14ac:dyDescent="0.3">
      <c r="A481" s="177" t="s">
        <v>752</v>
      </c>
      <c r="B481" s="177" t="s">
        <v>761</v>
      </c>
      <c r="C481" s="177">
        <v>120749</v>
      </c>
      <c r="D481" s="180">
        <v>44616</v>
      </c>
      <c r="E481" s="181">
        <v>102.65770000000001</v>
      </c>
      <c r="F481" s="181">
        <v>-4.5119999999999996</v>
      </c>
      <c r="G481" s="181">
        <v>-5.0075000000000003</v>
      </c>
      <c r="H481" s="181">
        <v>-5.9375</v>
      </c>
      <c r="I481" s="181">
        <v>-7.7882999999999996</v>
      </c>
      <c r="J481" s="181">
        <v>-5.8174000000000001</v>
      </c>
      <c r="K481" s="181">
        <v>-9.1559000000000008</v>
      </c>
      <c r="L481" s="181">
        <v>-5.0952999999999999</v>
      </c>
      <c r="M481" s="181">
        <v>8.6504999999999992</v>
      </c>
      <c r="N481" s="181">
        <v>18.503499999999999</v>
      </c>
      <c r="O481" s="181">
        <v>16.4877</v>
      </c>
      <c r="P481" s="181">
        <v>13.312900000000001</v>
      </c>
      <c r="Q481" s="181">
        <v>12.545</v>
      </c>
      <c r="R481" s="181">
        <v>22.229399999999998</v>
      </c>
      <c r="S481" s="124"/>
      <c r="T481" s="127"/>
      <c r="U481" s="128"/>
      <c r="V481" s="128"/>
      <c r="W481" s="128"/>
      <c r="X481" s="128"/>
      <c r="Y481" s="128"/>
      <c r="Z481" s="128"/>
      <c r="AA481" s="128"/>
      <c r="AB481" s="128"/>
      <c r="AC481" s="128"/>
      <c r="AD481" s="128"/>
      <c r="AE481" s="128"/>
      <c r="AF481" s="128"/>
      <c r="AG481" s="128"/>
      <c r="AH481" s="128"/>
    </row>
    <row r="482" spans="1:34" x14ac:dyDescent="0.3">
      <c r="A482" s="177" t="s">
        <v>752</v>
      </c>
      <c r="B482" s="177" t="s">
        <v>762</v>
      </c>
      <c r="C482" s="177">
        <v>103026</v>
      </c>
      <c r="D482" s="180">
        <v>44616</v>
      </c>
      <c r="E482" s="181">
        <v>97.0916</v>
      </c>
      <c r="F482" s="181">
        <v>-4.5137</v>
      </c>
      <c r="G482" s="181">
        <v>-5.0122999999999998</v>
      </c>
      <c r="H482" s="181">
        <v>-5.9484000000000004</v>
      </c>
      <c r="I482" s="181">
        <v>-7.81</v>
      </c>
      <c r="J482" s="181">
        <v>-5.8665000000000003</v>
      </c>
      <c r="K482" s="181">
        <v>-9.2965999999999998</v>
      </c>
      <c r="L482" s="181">
        <v>-5.3883999999999999</v>
      </c>
      <c r="M482" s="181">
        <v>8.1593</v>
      </c>
      <c r="N482" s="181">
        <v>17.8017</v>
      </c>
      <c r="O482" s="181">
        <v>15.818199999999999</v>
      </c>
      <c r="P482" s="181">
        <v>12.6333</v>
      </c>
      <c r="Q482" s="181">
        <v>14.4655</v>
      </c>
      <c r="R482" s="181">
        <v>21.527100000000001</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-4.3055000000000003</v>
      </c>
      <c r="G483" s="183">
        <v>-5.1142285714285718</v>
      </c>
      <c r="H483" s="183">
        <v>-6.1819357142857152</v>
      </c>
      <c r="I483" s="183">
        <v>-8.3209357142857137</v>
      </c>
      <c r="J483" s="183">
        <v>-5.7005214285714292</v>
      </c>
      <c r="K483" s="183">
        <v>-6.8232571428571438</v>
      </c>
      <c r="L483" s="183">
        <v>-0.31399285714285707</v>
      </c>
      <c r="M483" s="183">
        <v>11.235228571428573</v>
      </c>
      <c r="N483" s="183">
        <v>20.732899999999997</v>
      </c>
      <c r="O483" s="183">
        <v>17.599608333333332</v>
      </c>
      <c r="P483" s="183">
        <v>12.549100000000001</v>
      </c>
      <c r="Q483" s="183">
        <v>15.941849999999999</v>
      </c>
      <c r="R483" s="183">
        <v>23.660500000000003</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408</v>
      </c>
      <c r="B484" s="177"/>
      <c r="C484" s="177"/>
      <c r="D484" s="177"/>
      <c r="E484" s="177"/>
      <c r="F484" s="183">
        <v>-4.5128500000000003</v>
      </c>
      <c r="G484" s="183">
        <v>-5.0099</v>
      </c>
      <c r="H484" s="183">
        <v>-6.4669000000000008</v>
      </c>
      <c r="I484" s="183">
        <v>-8.5264500000000005</v>
      </c>
      <c r="J484" s="183">
        <v>-5.89025</v>
      </c>
      <c r="K484" s="183">
        <v>-7.0662500000000001</v>
      </c>
      <c r="L484" s="183">
        <v>-0.55719999999999992</v>
      </c>
      <c r="M484" s="183">
        <v>8.5547499999999985</v>
      </c>
      <c r="N484" s="183">
        <v>20.906199999999998</v>
      </c>
      <c r="O484" s="183">
        <v>16.736599999999999</v>
      </c>
      <c r="P484" s="183">
        <v>12.973100000000001</v>
      </c>
      <c r="Q484" s="183">
        <v>14.16775</v>
      </c>
      <c r="R484" s="183">
        <v>21.07555</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44616</v>
      </c>
      <c r="E487" s="181">
        <v>37.871000000000002</v>
      </c>
      <c r="F487" s="181">
        <v>-12.717700000000001</v>
      </c>
      <c r="G487" s="181">
        <v>-8.7322000000000006</v>
      </c>
      <c r="H487" s="181">
        <v>-2.0781999999999998</v>
      </c>
      <c r="I487" s="181">
        <v>4.2751999999999999</v>
      </c>
      <c r="J487" s="181">
        <v>3.3485999999999998</v>
      </c>
      <c r="K487" s="181">
        <v>2.5123000000000002</v>
      </c>
      <c r="L487" s="181">
        <v>4.1077000000000004</v>
      </c>
      <c r="M487" s="181">
        <v>4.7201000000000004</v>
      </c>
      <c r="N487" s="181">
        <v>6.2065000000000001</v>
      </c>
      <c r="O487" s="181">
        <v>5.5697999999999999</v>
      </c>
      <c r="P487" s="181">
        <v>5.3113999999999999</v>
      </c>
      <c r="Q487" s="181">
        <v>7.5618999999999996</v>
      </c>
      <c r="R487" s="181">
        <v>6.6520999999999999</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44616</v>
      </c>
      <c r="E488" s="181">
        <v>24.901900000000001</v>
      </c>
      <c r="F488" s="181">
        <v>-13.333500000000001</v>
      </c>
      <c r="G488" s="181">
        <v>-9.3735999999999997</v>
      </c>
      <c r="H488" s="181">
        <v>-2.7206999999999999</v>
      </c>
      <c r="I488" s="181">
        <v>3.6379999999999999</v>
      </c>
      <c r="J488" s="181">
        <v>2.7298</v>
      </c>
      <c r="K488" s="181">
        <v>1.9034</v>
      </c>
      <c r="L488" s="181">
        <v>3.4864000000000002</v>
      </c>
      <c r="M488" s="181">
        <v>4.0909000000000004</v>
      </c>
      <c r="N488" s="181">
        <v>5.6189999999999998</v>
      </c>
      <c r="O488" s="181">
        <v>4.9645999999999999</v>
      </c>
      <c r="P488" s="181">
        <v>4.7205000000000004</v>
      </c>
      <c r="Q488" s="181">
        <v>7.3342999999999998</v>
      </c>
      <c r="R488" s="181">
        <v>6.0431999999999997</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44616</v>
      </c>
      <c r="E489" s="181">
        <v>36.0062</v>
      </c>
      <c r="F489" s="181">
        <v>-13.274800000000001</v>
      </c>
      <c r="G489" s="181">
        <v>-9.3190000000000008</v>
      </c>
      <c r="H489" s="181">
        <v>-2.6777000000000002</v>
      </c>
      <c r="I489" s="181">
        <v>3.669</v>
      </c>
      <c r="J489" s="181">
        <v>2.7467000000000001</v>
      </c>
      <c r="K489" s="181">
        <v>1.9088000000000001</v>
      </c>
      <c r="L489" s="181">
        <v>3.4962</v>
      </c>
      <c r="M489" s="181">
        <v>4.0998999999999999</v>
      </c>
      <c r="N489" s="181">
        <v>5.6275000000000004</v>
      </c>
      <c r="O489" s="181">
        <v>4.9718</v>
      </c>
      <c r="P489" s="181">
        <v>4.7248999999999999</v>
      </c>
      <c r="Q489" s="181">
        <v>7.6304999999999996</v>
      </c>
      <c r="R489" s="181">
        <v>6.0537000000000001</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44616</v>
      </c>
      <c r="E490" s="181">
        <v>1.4522999999999999</v>
      </c>
      <c r="F490" s="181">
        <v>0</v>
      </c>
      <c r="G490" s="181">
        <v>0</v>
      </c>
      <c r="H490" s="181">
        <v>0</v>
      </c>
      <c r="I490" s="181">
        <v>0</v>
      </c>
      <c r="J490" s="181">
        <v>0</v>
      </c>
      <c r="K490" s="181">
        <v>0</v>
      </c>
      <c r="L490" s="181">
        <v>0</v>
      </c>
      <c r="M490" s="181">
        <v>0</v>
      </c>
      <c r="N490" s="181">
        <v>0</v>
      </c>
      <c r="O490" s="181"/>
      <c r="P490" s="181"/>
      <c r="Q490" s="181">
        <v>-11.4415</v>
      </c>
      <c r="R490" s="181">
        <v>-13.768700000000001</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44616</v>
      </c>
      <c r="E491" s="181">
        <v>0.96740000000000004</v>
      </c>
      <c r="F491" s="181">
        <v>0</v>
      </c>
      <c r="G491" s="181">
        <v>0</v>
      </c>
      <c r="H491" s="181">
        <v>0</v>
      </c>
      <c r="I491" s="181">
        <v>0</v>
      </c>
      <c r="J491" s="181">
        <v>0</v>
      </c>
      <c r="K491" s="181">
        <v>0</v>
      </c>
      <c r="L491" s="181">
        <v>0</v>
      </c>
      <c r="M491" s="181">
        <v>0</v>
      </c>
      <c r="N491" s="181">
        <v>0</v>
      </c>
      <c r="O491" s="181"/>
      <c r="P491" s="181"/>
      <c r="Q491" s="181">
        <v>-11.439</v>
      </c>
      <c r="R491" s="181">
        <v>-13.767899999999999</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44616</v>
      </c>
      <c r="E492" s="181">
        <v>1.3985000000000001</v>
      </c>
      <c r="F492" s="181">
        <v>0</v>
      </c>
      <c r="G492" s="181">
        <v>0</v>
      </c>
      <c r="H492" s="181">
        <v>0</v>
      </c>
      <c r="I492" s="181">
        <v>0</v>
      </c>
      <c r="J492" s="181">
        <v>0</v>
      </c>
      <c r="K492" s="181">
        <v>0</v>
      </c>
      <c r="L492" s="181">
        <v>0</v>
      </c>
      <c r="M492" s="181">
        <v>0</v>
      </c>
      <c r="N492" s="181">
        <v>0</v>
      </c>
      <c r="O492" s="181"/>
      <c r="P492" s="181"/>
      <c r="Q492" s="181">
        <v>-11.440099999999999</v>
      </c>
      <c r="R492" s="181">
        <v>-13.766</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44616</v>
      </c>
      <c r="E493" s="181">
        <v>26.004300000000001</v>
      </c>
      <c r="F493" s="181">
        <v>5.7557</v>
      </c>
      <c r="G493" s="181">
        <v>-6.5933999999999999</v>
      </c>
      <c r="H493" s="181">
        <v>2.9493</v>
      </c>
      <c r="I493" s="181">
        <v>15.389699999999999</v>
      </c>
      <c r="J493" s="181">
        <v>8.2527000000000008</v>
      </c>
      <c r="K493" s="181">
        <v>1.3994</v>
      </c>
      <c r="L493" s="181">
        <v>4.6075999999999997</v>
      </c>
      <c r="M493" s="181">
        <v>3.8967000000000001</v>
      </c>
      <c r="N493" s="181">
        <v>7.0130999999999997</v>
      </c>
      <c r="O493" s="181">
        <v>9.4403000000000006</v>
      </c>
      <c r="P493" s="181">
        <v>8.1288999999999998</v>
      </c>
      <c r="Q493" s="181">
        <v>9.1644000000000005</v>
      </c>
      <c r="R493" s="181">
        <v>6.6615000000000002</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44616</v>
      </c>
      <c r="E494" s="181">
        <v>23.949100000000001</v>
      </c>
      <c r="F494" s="181">
        <v>5.335</v>
      </c>
      <c r="G494" s="181">
        <v>-7.0067000000000004</v>
      </c>
      <c r="H494" s="181">
        <v>2.5268000000000002</v>
      </c>
      <c r="I494" s="181">
        <v>14.9779</v>
      </c>
      <c r="J494" s="181">
        <v>7.8493000000000004</v>
      </c>
      <c r="K494" s="181">
        <v>1.0031000000000001</v>
      </c>
      <c r="L494" s="181">
        <v>4.1951999999999998</v>
      </c>
      <c r="M494" s="181">
        <v>3.4767999999999999</v>
      </c>
      <c r="N494" s="181">
        <v>6.5796999999999999</v>
      </c>
      <c r="O494" s="181">
        <v>8.8882999999999992</v>
      </c>
      <c r="P494" s="181">
        <v>7.4314999999999998</v>
      </c>
      <c r="Q494" s="181">
        <v>8.3915000000000006</v>
      </c>
      <c r="R494" s="181">
        <v>6.2218</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87</v>
      </c>
      <c r="C495" s="177">
        <v>117631</v>
      </c>
      <c r="D495" s="180">
        <v>44616</v>
      </c>
      <c r="E495" s="181">
        <v>18.825199999999999</v>
      </c>
      <c r="F495" s="181">
        <v>-42.992699999999999</v>
      </c>
      <c r="G495" s="181">
        <v>-39.425199999999997</v>
      </c>
      <c r="H495" s="181">
        <v>-14.638999999999999</v>
      </c>
      <c r="I495" s="181">
        <v>-3.14</v>
      </c>
      <c r="J495" s="181">
        <v>0.24399999999999999</v>
      </c>
      <c r="K495" s="181">
        <v>-1.206</v>
      </c>
      <c r="L495" s="181">
        <v>1.3794</v>
      </c>
      <c r="M495" s="181">
        <v>2.3771</v>
      </c>
      <c r="N495" s="181">
        <v>3.6840999999999999</v>
      </c>
      <c r="O495" s="181">
        <v>3.0724999999999998</v>
      </c>
      <c r="P495" s="181">
        <v>4.1462000000000003</v>
      </c>
      <c r="Q495" s="181">
        <v>6.7678000000000003</v>
      </c>
      <c r="R495" s="181">
        <v>5.2756999999999996</v>
      </c>
      <c r="S495" s="124" t="s">
        <v>1950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56</v>
      </c>
      <c r="C496" s="177">
        <v>119337</v>
      </c>
      <c r="D496" s="180">
        <v>44616</v>
      </c>
      <c r="E496" s="181">
        <v>19.955100000000002</v>
      </c>
      <c r="F496" s="181">
        <v>-42.5685</v>
      </c>
      <c r="G496" s="181">
        <v>-39.017299999999999</v>
      </c>
      <c r="H496" s="181">
        <v>-14.2281</v>
      </c>
      <c r="I496" s="181">
        <v>-2.7147000000000001</v>
      </c>
      <c r="J496" s="181">
        <v>0.64939999999999998</v>
      </c>
      <c r="K496" s="181">
        <v>-0.8155</v>
      </c>
      <c r="L496" s="181">
        <v>1.7732000000000001</v>
      </c>
      <c r="M496" s="181">
        <v>2.7631000000000001</v>
      </c>
      <c r="N496" s="181">
        <v>4.0629</v>
      </c>
      <c r="O496" s="181">
        <v>3.46</v>
      </c>
      <c r="P496" s="181">
        <v>4.6014999999999997</v>
      </c>
      <c r="Q496" s="181">
        <v>7.2329999999999997</v>
      </c>
      <c r="R496" s="181">
        <v>5.6441999999999997</v>
      </c>
      <c r="S496" s="124" t="s">
        <v>1950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88</v>
      </c>
      <c r="C497" s="177">
        <v>117957</v>
      </c>
      <c r="D497" s="180">
        <v>44616</v>
      </c>
      <c r="E497" s="181">
        <v>36.883800000000001</v>
      </c>
      <c r="F497" s="181">
        <v>-21.560400000000001</v>
      </c>
      <c r="G497" s="181">
        <v>-23.375399999999999</v>
      </c>
      <c r="H497" s="181">
        <v>-10.609400000000001</v>
      </c>
      <c r="I497" s="181">
        <v>7.0095999999999998</v>
      </c>
      <c r="J497" s="181">
        <v>9.2012</v>
      </c>
      <c r="K497" s="181">
        <v>1.5962000000000001</v>
      </c>
      <c r="L497" s="181">
        <v>3.4912000000000001</v>
      </c>
      <c r="M497" s="181">
        <v>2.0699000000000001</v>
      </c>
      <c r="N497" s="181">
        <v>3.4661</v>
      </c>
      <c r="O497" s="181">
        <v>6.0487000000000002</v>
      </c>
      <c r="P497" s="181">
        <v>5.6193</v>
      </c>
      <c r="Q497" s="181">
        <v>7.7743000000000002</v>
      </c>
      <c r="R497" s="181">
        <v>3.8913000000000002</v>
      </c>
      <c r="S497" s="124" t="s">
        <v>1950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57</v>
      </c>
      <c r="C498" s="177">
        <v>119992</v>
      </c>
      <c r="D498" s="180">
        <v>44616</v>
      </c>
      <c r="E498" s="181">
        <v>39.746400000000001</v>
      </c>
      <c r="F498" s="181">
        <v>-20.375399999999999</v>
      </c>
      <c r="G498" s="181">
        <v>-22.2134</v>
      </c>
      <c r="H498" s="181">
        <v>-9.4284999999999997</v>
      </c>
      <c r="I498" s="181">
        <v>8.1921999999999997</v>
      </c>
      <c r="J498" s="181">
        <v>10.3909</v>
      </c>
      <c r="K498" s="181">
        <v>2.7854000000000001</v>
      </c>
      <c r="L498" s="181">
        <v>4.7306999999999997</v>
      </c>
      <c r="M498" s="181">
        <v>3.3512</v>
      </c>
      <c r="N498" s="181">
        <v>4.7923999999999998</v>
      </c>
      <c r="O498" s="181">
        <v>7.2072000000000003</v>
      </c>
      <c r="P498" s="181">
        <v>6.6927000000000003</v>
      </c>
      <c r="Q498" s="181">
        <v>8.2811000000000003</v>
      </c>
      <c r="R498" s="181">
        <v>5.0848000000000004</v>
      </c>
      <c r="S498" s="124" t="s">
        <v>1950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404</v>
      </c>
      <c r="C499" s="177">
        <v>113526</v>
      </c>
      <c r="D499" s="180">
        <v>44616</v>
      </c>
      <c r="E499" s="181">
        <v>25.929200000000002</v>
      </c>
      <c r="F499" s="181">
        <v>-20.962399999999999</v>
      </c>
      <c r="G499" s="181">
        <v>-22.715</v>
      </c>
      <c r="H499" s="181">
        <v>-9.9553999999999991</v>
      </c>
      <c r="I499" s="181">
        <v>7.6844000000000001</v>
      </c>
      <c r="J499" s="181">
        <v>9.8768999999999991</v>
      </c>
      <c r="K499" s="181">
        <v>2.2682000000000002</v>
      </c>
      <c r="L499" s="181">
        <v>4.1951999999999998</v>
      </c>
      <c r="M499" s="181">
        <v>2.8239000000000001</v>
      </c>
      <c r="N499" s="181">
        <v>4.2594000000000003</v>
      </c>
      <c r="O499" s="181">
        <v>6.6881000000000004</v>
      </c>
      <c r="P499" s="181">
        <v>6.2191000000000001</v>
      </c>
      <c r="Q499" s="181">
        <v>7.5811999999999999</v>
      </c>
      <c r="R499" s="181">
        <v>4.5380000000000003</v>
      </c>
      <c r="S499" s="124" t="s">
        <v>1950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44616</v>
      </c>
      <c r="E500" s="181">
        <v>25.891500000000001</v>
      </c>
      <c r="F500" s="181">
        <v>-12.401400000000001</v>
      </c>
      <c r="G500" s="181">
        <v>-11.3612</v>
      </c>
      <c r="H500" s="181">
        <v>-3.2806000000000002</v>
      </c>
      <c r="I500" s="181">
        <v>1.7230000000000001</v>
      </c>
      <c r="J500" s="181">
        <v>2.7029000000000001</v>
      </c>
      <c r="K500" s="181">
        <v>2.129</v>
      </c>
      <c r="L500" s="181">
        <v>2.9335</v>
      </c>
      <c r="M500" s="181">
        <v>2.9887000000000001</v>
      </c>
      <c r="N500" s="181">
        <v>3.3288000000000002</v>
      </c>
      <c r="O500" s="181">
        <v>7.4114000000000004</v>
      </c>
      <c r="P500" s="181">
        <v>6.3465999999999996</v>
      </c>
      <c r="Q500" s="181">
        <v>8.2193000000000005</v>
      </c>
      <c r="R500" s="181">
        <v>5.2561999999999998</v>
      </c>
      <c r="S500" s="124" t="s">
        <v>1950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44616</v>
      </c>
      <c r="E501" s="181">
        <v>24.3445</v>
      </c>
      <c r="F501" s="181">
        <v>-13.339</v>
      </c>
      <c r="G501" s="181">
        <v>-12.4316</v>
      </c>
      <c r="H501" s="181">
        <v>-4.3658000000000001</v>
      </c>
      <c r="I501" s="181">
        <v>0.63200000000000001</v>
      </c>
      <c r="J501" s="181">
        <v>1.6128</v>
      </c>
      <c r="K501" s="181">
        <v>1.0163</v>
      </c>
      <c r="L501" s="181">
        <v>1.8289</v>
      </c>
      <c r="M501" s="181">
        <v>1.8793</v>
      </c>
      <c r="N501" s="181">
        <v>2.2250999999999999</v>
      </c>
      <c r="O501" s="181">
        <v>6.4335000000000004</v>
      </c>
      <c r="P501" s="181">
        <v>5.4736000000000002</v>
      </c>
      <c r="Q501" s="181">
        <v>7.2270000000000003</v>
      </c>
      <c r="R501" s="181">
        <v>4.2466999999999997</v>
      </c>
      <c r="S501" s="124" t="s">
        <v>1950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44616</v>
      </c>
      <c r="E502" s="181">
        <v>2812.3557999999998</v>
      </c>
      <c r="F502" s="181">
        <v>-23.3139</v>
      </c>
      <c r="G502" s="181">
        <v>-20.2515</v>
      </c>
      <c r="H502" s="181">
        <v>-8.6972000000000005</v>
      </c>
      <c r="I502" s="181">
        <v>-0.1263</v>
      </c>
      <c r="J502" s="181">
        <v>1.9337</v>
      </c>
      <c r="K502" s="181">
        <v>1.0364</v>
      </c>
      <c r="L502" s="181">
        <v>3.4752999999999998</v>
      </c>
      <c r="M502" s="181">
        <v>3.4904000000000002</v>
      </c>
      <c r="N502" s="181">
        <v>5.3388999999999998</v>
      </c>
      <c r="O502" s="181">
        <v>8.7948000000000004</v>
      </c>
      <c r="P502" s="181">
        <v>7.4099000000000004</v>
      </c>
      <c r="Q502" s="181">
        <v>8.4876000000000005</v>
      </c>
      <c r="R502" s="181">
        <v>6.1906999999999996</v>
      </c>
      <c r="S502" s="124" t="s">
        <v>1950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44616</v>
      </c>
      <c r="E503" s="181">
        <v>2697.2955999999999</v>
      </c>
      <c r="F503" s="181">
        <v>-23.931999999999999</v>
      </c>
      <c r="G503" s="181">
        <v>-20.8703</v>
      </c>
      <c r="H503" s="181">
        <v>-9.3160000000000007</v>
      </c>
      <c r="I503" s="181">
        <v>-0.74629999999999996</v>
      </c>
      <c r="J503" s="181">
        <v>1.3115000000000001</v>
      </c>
      <c r="K503" s="181">
        <v>0.40210000000000001</v>
      </c>
      <c r="L503" s="181">
        <v>2.8281999999999998</v>
      </c>
      <c r="M503" s="181">
        <v>2.8492000000000002</v>
      </c>
      <c r="N503" s="181">
        <v>4.6795</v>
      </c>
      <c r="O503" s="181">
        <v>8.1081000000000003</v>
      </c>
      <c r="P503" s="181">
        <v>6.8338999999999999</v>
      </c>
      <c r="Q503" s="181">
        <v>6.9302999999999999</v>
      </c>
      <c r="R503" s="181">
        <v>5.5175999999999998</v>
      </c>
      <c r="S503" s="124" t="s">
        <v>1950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44616</v>
      </c>
      <c r="E504" s="181">
        <v>77.139700000000005</v>
      </c>
      <c r="F504" s="181">
        <v>1.7981</v>
      </c>
      <c r="G504" s="181">
        <v>-7.3612000000000002</v>
      </c>
      <c r="H504" s="181">
        <v>-75.417900000000003</v>
      </c>
      <c r="I504" s="181">
        <v>-28.923999999999999</v>
      </c>
      <c r="J504" s="181">
        <v>-13.161</v>
      </c>
      <c r="K504" s="181">
        <v>-2.3965000000000001</v>
      </c>
      <c r="L504" s="181">
        <v>13.519299999999999</v>
      </c>
      <c r="M504" s="181">
        <v>9.3217999999999996</v>
      </c>
      <c r="N504" s="181">
        <v>11.285399999999999</v>
      </c>
      <c r="O504" s="181">
        <v>5.3920000000000003</v>
      </c>
      <c r="P504" s="181">
        <v>6.4637000000000002</v>
      </c>
      <c r="Q504" s="181">
        <v>8.5183</v>
      </c>
      <c r="R504" s="181">
        <v>6.5180999999999996</v>
      </c>
      <c r="S504" s="124" t="s">
        <v>1950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44616</v>
      </c>
      <c r="E505" s="181">
        <v>82.460700000000003</v>
      </c>
      <c r="F505" s="181">
        <v>1.8149</v>
      </c>
      <c r="G505" s="181">
        <v>-7.3579999999999997</v>
      </c>
      <c r="H505" s="181">
        <v>-75.418400000000005</v>
      </c>
      <c r="I505" s="181">
        <v>-28.921099999999999</v>
      </c>
      <c r="J505" s="181">
        <v>-13.160299999999999</v>
      </c>
      <c r="K505" s="181">
        <v>-2.3959000000000001</v>
      </c>
      <c r="L505" s="181">
        <v>13.5198</v>
      </c>
      <c r="M505" s="181">
        <v>9.3218999999999994</v>
      </c>
      <c r="N505" s="181">
        <v>11.324199999999999</v>
      </c>
      <c r="O505" s="181">
        <v>5.9995000000000003</v>
      </c>
      <c r="P505" s="181">
        <v>7.2241</v>
      </c>
      <c r="Q505" s="181">
        <v>8.5310000000000006</v>
      </c>
      <c r="R505" s="181">
        <v>6.9680999999999997</v>
      </c>
      <c r="S505" s="124" t="s">
        <v>1950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1950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1950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c r="E508" s="181"/>
      <c r="F508" s="181"/>
      <c r="G508" s="181"/>
      <c r="H508" s="181"/>
      <c r="I508" s="181"/>
      <c r="J508" s="181"/>
      <c r="K508" s="181"/>
      <c r="L508" s="181"/>
      <c r="M508" s="181"/>
      <c r="N508" s="181"/>
      <c r="O508" s="181"/>
      <c r="P508" s="181"/>
      <c r="Q508" s="181"/>
      <c r="R508" s="181"/>
      <c r="S508" s="124" t="s">
        <v>1950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c r="E509" s="181"/>
      <c r="F509" s="181"/>
      <c r="G509" s="181"/>
      <c r="H509" s="181"/>
      <c r="I509" s="181"/>
      <c r="J509" s="181"/>
      <c r="K509" s="181"/>
      <c r="L509" s="181"/>
      <c r="M509" s="181"/>
      <c r="N509" s="181"/>
      <c r="O509" s="181"/>
      <c r="P509" s="181"/>
      <c r="Q509" s="181"/>
      <c r="R509" s="181"/>
      <c r="S509" s="124" t="s">
        <v>1950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405</v>
      </c>
      <c r="C510" s="177">
        <v>148307</v>
      </c>
      <c r="D510" s="180"/>
      <c r="E510" s="181"/>
      <c r="F510" s="181"/>
      <c r="G510" s="181"/>
      <c r="H510" s="181"/>
      <c r="I510" s="181"/>
      <c r="J510" s="181"/>
      <c r="K510" s="181"/>
      <c r="L510" s="181"/>
      <c r="M510" s="181"/>
      <c r="N510" s="181"/>
      <c r="O510" s="181"/>
      <c r="P510" s="181"/>
      <c r="Q510" s="181"/>
      <c r="R510" s="181"/>
      <c r="S510" s="124" t="s">
        <v>1950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406</v>
      </c>
      <c r="C511" s="177">
        <v>148308</v>
      </c>
      <c r="D511" s="180"/>
      <c r="E511" s="181"/>
      <c r="F511" s="181"/>
      <c r="G511" s="181"/>
      <c r="H511" s="181"/>
      <c r="I511" s="181"/>
      <c r="J511" s="181"/>
      <c r="K511" s="181"/>
      <c r="L511" s="181"/>
      <c r="M511" s="181"/>
      <c r="N511" s="181"/>
      <c r="O511" s="181"/>
      <c r="P511" s="181"/>
      <c r="Q511" s="181"/>
      <c r="R511" s="181"/>
      <c r="S511" s="124" t="s">
        <v>1950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44616</v>
      </c>
      <c r="E512" s="181">
        <v>72.905799999999999</v>
      </c>
      <c r="F512" s="181">
        <v>-40.4574</v>
      </c>
      <c r="G512" s="181">
        <v>-23.085999999999999</v>
      </c>
      <c r="H512" s="181">
        <v>-10.378399999999999</v>
      </c>
      <c r="I512" s="181">
        <v>-3.2002000000000002</v>
      </c>
      <c r="J512" s="181">
        <v>-2.1698</v>
      </c>
      <c r="K512" s="181">
        <v>-2.3170999999999999</v>
      </c>
      <c r="L512" s="181">
        <v>0.39800000000000002</v>
      </c>
      <c r="M512" s="181">
        <v>8.7965999999999998</v>
      </c>
      <c r="N512" s="181">
        <v>7.7088000000000001</v>
      </c>
      <c r="O512" s="181">
        <v>7.0346000000000002</v>
      </c>
      <c r="P512" s="181">
        <v>5.4339000000000004</v>
      </c>
      <c r="Q512" s="181">
        <v>8.3247</v>
      </c>
      <c r="R512" s="181">
        <v>6.9</v>
      </c>
      <c r="S512" s="124" t="s">
        <v>1950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44616</v>
      </c>
      <c r="E513" s="181">
        <v>77.9846</v>
      </c>
      <c r="F513" s="181">
        <v>-39.273200000000003</v>
      </c>
      <c r="G513" s="181">
        <v>-21.864999999999998</v>
      </c>
      <c r="H513" s="181">
        <v>-9.1508000000000003</v>
      </c>
      <c r="I513" s="181">
        <v>-1.9843</v>
      </c>
      <c r="J513" s="181">
        <v>-0.96399999999999997</v>
      </c>
      <c r="K513" s="181">
        <v>-1.0993999999999999</v>
      </c>
      <c r="L513" s="181">
        <v>1.4776</v>
      </c>
      <c r="M513" s="181">
        <v>9.7792999999999992</v>
      </c>
      <c r="N513" s="181">
        <v>8.5470000000000006</v>
      </c>
      <c r="O513" s="181">
        <v>7.7962999999999996</v>
      </c>
      <c r="P513" s="181">
        <v>6.1494999999999997</v>
      </c>
      <c r="Q513" s="181">
        <v>8.0251999999999999</v>
      </c>
      <c r="R513" s="181">
        <v>7.6779000000000002</v>
      </c>
      <c r="S513" s="124" t="s">
        <v>1950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44616</v>
      </c>
      <c r="E514" s="181">
        <v>72.905799999999999</v>
      </c>
      <c r="F514" s="181">
        <v>-40.4574</v>
      </c>
      <c r="G514" s="181">
        <v>-23.085999999999999</v>
      </c>
      <c r="H514" s="181">
        <v>-10.378399999999999</v>
      </c>
      <c r="I514" s="181">
        <v>-3.2002000000000002</v>
      </c>
      <c r="J514" s="181">
        <v>-2.1698</v>
      </c>
      <c r="K514" s="181">
        <v>-2.3170999999999999</v>
      </c>
      <c r="L514" s="181">
        <v>0.39800000000000002</v>
      </c>
      <c r="M514" s="181">
        <v>8.7965999999999998</v>
      </c>
      <c r="N514" s="181">
        <v>7.7088000000000001</v>
      </c>
      <c r="O514" s="181">
        <v>7.0346000000000002</v>
      </c>
      <c r="P514" s="181">
        <v>5.4339000000000004</v>
      </c>
      <c r="Q514" s="181">
        <v>8.3247</v>
      </c>
      <c r="R514" s="181">
        <v>6.9</v>
      </c>
      <c r="S514" s="124" t="s">
        <v>1950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44616</v>
      </c>
      <c r="E515" s="181">
        <v>72.905799999999999</v>
      </c>
      <c r="F515" s="181">
        <v>-40.4574</v>
      </c>
      <c r="G515" s="181">
        <v>-23.085999999999999</v>
      </c>
      <c r="H515" s="181">
        <v>-10.378399999999999</v>
      </c>
      <c r="I515" s="181">
        <v>-3.2002000000000002</v>
      </c>
      <c r="J515" s="181">
        <v>-2.1698</v>
      </c>
      <c r="K515" s="181">
        <v>-2.3170999999999999</v>
      </c>
      <c r="L515" s="181">
        <v>0.39800000000000002</v>
      </c>
      <c r="M515" s="181">
        <v>8.7965999999999998</v>
      </c>
      <c r="N515" s="181">
        <v>7.7088000000000001</v>
      </c>
      <c r="O515" s="181">
        <v>7.0346000000000002</v>
      </c>
      <c r="P515" s="181">
        <v>5.4339000000000004</v>
      </c>
      <c r="Q515" s="181">
        <v>8.3247</v>
      </c>
      <c r="R515" s="181">
        <v>6.9</v>
      </c>
      <c r="S515" s="124" t="s">
        <v>1950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44616</v>
      </c>
      <c r="E516" s="181">
        <v>28.8507</v>
      </c>
      <c r="F516" s="181">
        <v>-24.021699999999999</v>
      </c>
      <c r="G516" s="181">
        <v>-26.4679</v>
      </c>
      <c r="H516" s="181">
        <v>-9.8673999999999999</v>
      </c>
      <c r="I516" s="181">
        <v>0.69599999999999995</v>
      </c>
      <c r="J516" s="181">
        <v>4.4488000000000003</v>
      </c>
      <c r="K516" s="181">
        <v>-0.28310000000000002</v>
      </c>
      <c r="L516" s="181">
        <v>1.9721</v>
      </c>
      <c r="M516" s="181">
        <v>1.7546999999999999</v>
      </c>
      <c r="N516" s="181">
        <v>3.2565</v>
      </c>
      <c r="O516" s="181">
        <v>6.6227</v>
      </c>
      <c r="P516" s="181">
        <v>5.5517000000000003</v>
      </c>
      <c r="Q516" s="181">
        <v>7.6353999999999997</v>
      </c>
      <c r="R516" s="181">
        <v>3.9497</v>
      </c>
      <c r="S516" s="124" t="s">
        <v>1950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44616</v>
      </c>
      <c r="E517" s="181">
        <v>30.950099999999999</v>
      </c>
      <c r="F517" s="181">
        <v>-23.335599999999999</v>
      </c>
      <c r="G517" s="181">
        <v>-25.7332</v>
      </c>
      <c r="H517" s="181">
        <v>-9.0984999999999996</v>
      </c>
      <c r="I517" s="181">
        <v>1.4750000000000001</v>
      </c>
      <c r="J517" s="181">
        <v>5.2350000000000003</v>
      </c>
      <c r="K517" s="181">
        <v>0.50570000000000004</v>
      </c>
      <c r="L517" s="181">
        <v>2.7690999999999999</v>
      </c>
      <c r="M517" s="181">
        <v>2.5545</v>
      </c>
      <c r="N517" s="181">
        <v>4.0724</v>
      </c>
      <c r="O517" s="181">
        <v>7.4562999999999997</v>
      </c>
      <c r="P517" s="181">
        <v>6.3630000000000004</v>
      </c>
      <c r="Q517" s="181">
        <v>7.4212999999999996</v>
      </c>
      <c r="R517" s="181">
        <v>4.7694999999999999</v>
      </c>
      <c r="S517" s="124" t="s">
        <v>1950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407</v>
      </c>
      <c r="C518" s="177">
        <v>106736</v>
      </c>
      <c r="D518" s="180">
        <v>44616</v>
      </c>
      <c r="E518" s="181">
        <v>27.694900000000001</v>
      </c>
      <c r="F518" s="181">
        <v>-24.233899999999998</v>
      </c>
      <c r="G518" s="181">
        <v>-26.739100000000001</v>
      </c>
      <c r="H518" s="181">
        <v>-10.128399999999999</v>
      </c>
      <c r="I518" s="181">
        <v>0.4425</v>
      </c>
      <c r="J518" s="181">
        <v>4.194</v>
      </c>
      <c r="K518" s="181">
        <v>-0.53359999999999996</v>
      </c>
      <c r="L518" s="181">
        <v>1.7195</v>
      </c>
      <c r="M518" s="181">
        <v>1.5014000000000001</v>
      </c>
      <c r="N518" s="181">
        <v>2.9994000000000001</v>
      </c>
      <c r="O518" s="181">
        <v>6.3620000000000001</v>
      </c>
      <c r="P518" s="181">
        <v>5.2901999999999996</v>
      </c>
      <c r="Q518" s="181">
        <v>7.3303000000000003</v>
      </c>
      <c r="R518" s="181">
        <v>3.6945999999999999</v>
      </c>
      <c r="S518" s="124" t="s">
        <v>1950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44616</v>
      </c>
      <c r="E519" s="181">
        <v>29.081800000000001</v>
      </c>
      <c r="F519" s="181">
        <v>-28.718699999999998</v>
      </c>
      <c r="G519" s="181">
        <v>-11.5358</v>
      </c>
      <c r="H519" s="181">
        <v>-2.7776000000000001</v>
      </c>
      <c r="I519" s="181">
        <v>5.6691000000000003</v>
      </c>
      <c r="J519" s="181">
        <v>5.2460000000000004</v>
      </c>
      <c r="K519" s="181">
        <v>0.6532</v>
      </c>
      <c r="L519" s="181">
        <v>3.2431000000000001</v>
      </c>
      <c r="M519" s="181">
        <v>3.3969</v>
      </c>
      <c r="N519" s="181">
        <v>4.6773999999999996</v>
      </c>
      <c r="O519" s="181">
        <v>8.5807000000000002</v>
      </c>
      <c r="P519" s="181">
        <v>7.7561999999999998</v>
      </c>
      <c r="Q519" s="181">
        <v>9.2202000000000002</v>
      </c>
      <c r="R519" s="181">
        <v>6.6406999999999998</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44616</v>
      </c>
      <c r="E520" s="181">
        <v>30.663599999999999</v>
      </c>
      <c r="F520" s="181">
        <v>-27.951499999999999</v>
      </c>
      <c r="G520" s="181">
        <v>-10.7828</v>
      </c>
      <c r="H520" s="181">
        <v>-2.0398000000000001</v>
      </c>
      <c r="I520" s="181">
        <v>6.4180999999999999</v>
      </c>
      <c r="J520" s="181">
        <v>6.0012999999999996</v>
      </c>
      <c r="K520" s="181">
        <v>1.4231</v>
      </c>
      <c r="L520" s="181">
        <v>4.0364000000000004</v>
      </c>
      <c r="M520" s="181">
        <v>4.2024999999999997</v>
      </c>
      <c r="N520" s="181">
        <v>5.5011999999999999</v>
      </c>
      <c r="O520" s="181">
        <v>9.3613</v>
      </c>
      <c r="P520" s="181">
        <v>8.5297999999999998</v>
      </c>
      <c r="Q520" s="181">
        <v>10.276999999999999</v>
      </c>
      <c r="R520" s="181">
        <v>7.4306000000000001</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44616</v>
      </c>
      <c r="E521" s="181">
        <v>17.9694</v>
      </c>
      <c r="F521" s="181">
        <v>-13.604200000000001</v>
      </c>
      <c r="G521" s="181">
        <v>1.4898</v>
      </c>
      <c r="H521" s="181">
        <v>3.9203000000000001</v>
      </c>
      <c r="I521" s="181">
        <v>6.9390999999999998</v>
      </c>
      <c r="J521" s="181">
        <v>2.3109999999999999</v>
      </c>
      <c r="K521" s="181">
        <v>-1.226</v>
      </c>
      <c r="L521" s="181">
        <v>4.0587999999999997</v>
      </c>
      <c r="M521" s="181">
        <v>3.7936999999999999</v>
      </c>
      <c r="N521" s="181">
        <v>4.7583000000000002</v>
      </c>
      <c r="O521" s="181">
        <v>6.3815999999999997</v>
      </c>
      <c r="P521" s="181">
        <v>4.9789000000000003</v>
      </c>
      <c r="Q521" s="181">
        <v>6.0258000000000003</v>
      </c>
      <c r="R521" s="181">
        <v>5.7732000000000001</v>
      </c>
      <c r="S521" s="124" t="s">
        <v>1950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44616</v>
      </c>
      <c r="E522" s="181">
        <v>19.341999999999999</v>
      </c>
      <c r="F522" s="181">
        <v>-12.8277</v>
      </c>
      <c r="G522" s="181">
        <v>2.2648999999999999</v>
      </c>
      <c r="H522" s="181">
        <v>4.6950000000000003</v>
      </c>
      <c r="I522" s="181">
        <v>7.6923000000000004</v>
      </c>
      <c r="J522" s="181">
        <v>3.0699000000000001</v>
      </c>
      <c r="K522" s="181">
        <v>-0.4733</v>
      </c>
      <c r="L522" s="181">
        <v>4.8273000000000001</v>
      </c>
      <c r="M522" s="181">
        <v>4.5673000000000004</v>
      </c>
      <c r="N522" s="181">
        <v>5.5429000000000004</v>
      </c>
      <c r="O522" s="181">
        <v>7.2117000000000004</v>
      </c>
      <c r="P522" s="181">
        <v>6.0575000000000001</v>
      </c>
      <c r="Q522" s="181">
        <v>6.5294999999999996</v>
      </c>
      <c r="R522" s="181">
        <v>6.5731000000000002</v>
      </c>
      <c r="S522" s="124" t="s">
        <v>1950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44616</v>
      </c>
      <c r="E523" s="181">
        <v>30.2195</v>
      </c>
      <c r="F523" s="181">
        <v>-25.708600000000001</v>
      </c>
      <c r="G523" s="181">
        <v>-24.4696</v>
      </c>
      <c r="H523" s="181">
        <v>-10.658799999999999</v>
      </c>
      <c r="I523" s="181">
        <v>1.3896999999999999</v>
      </c>
      <c r="J523" s="181">
        <v>9.0419</v>
      </c>
      <c r="K523" s="181">
        <v>2.7736000000000001</v>
      </c>
      <c r="L523" s="181">
        <v>3.8927</v>
      </c>
      <c r="M523" s="181">
        <v>4.0598999999999998</v>
      </c>
      <c r="N523" s="181">
        <v>5.3734000000000002</v>
      </c>
      <c r="O523" s="181">
        <v>9.5833999999999993</v>
      </c>
      <c r="P523" s="181">
        <v>8.0207999999999995</v>
      </c>
      <c r="Q523" s="181">
        <v>9.0667000000000009</v>
      </c>
      <c r="R523" s="181">
        <v>6.7862</v>
      </c>
      <c r="S523" s="124" t="s">
        <v>1950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44616</v>
      </c>
      <c r="E524" s="181">
        <v>27.985199999999999</v>
      </c>
      <c r="F524" s="181">
        <v>-26.587499999999999</v>
      </c>
      <c r="G524" s="181">
        <v>-25.3367</v>
      </c>
      <c r="H524" s="181">
        <v>-11.507899999999999</v>
      </c>
      <c r="I524" s="181">
        <v>0.53110000000000002</v>
      </c>
      <c r="J524" s="181">
        <v>8.1806999999999999</v>
      </c>
      <c r="K524" s="181">
        <v>1.9016999999999999</v>
      </c>
      <c r="L524" s="181">
        <v>3.0070999999999999</v>
      </c>
      <c r="M524" s="181">
        <v>3.1640000000000001</v>
      </c>
      <c r="N524" s="181">
        <v>4.4390999999999998</v>
      </c>
      <c r="O524" s="181">
        <v>8.7003000000000004</v>
      </c>
      <c r="P524" s="181">
        <v>7.1752000000000002</v>
      </c>
      <c r="Q524" s="181">
        <v>8.0818999999999992</v>
      </c>
      <c r="R524" s="181">
        <v>5.8780999999999999</v>
      </c>
      <c r="S524" s="124" t="s">
        <v>1950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44616</v>
      </c>
      <c r="E525" s="181">
        <v>18.751899999999999</v>
      </c>
      <c r="F525" s="181">
        <v>-27.813300000000002</v>
      </c>
      <c r="G525" s="181">
        <v>-4.7346000000000004</v>
      </c>
      <c r="H525" s="181">
        <v>-0.83409999999999995</v>
      </c>
      <c r="I525" s="181">
        <v>7.2637999999999998</v>
      </c>
      <c r="J525" s="181">
        <v>8.6463000000000001</v>
      </c>
      <c r="K525" s="181">
        <v>5.4108000000000001</v>
      </c>
      <c r="L525" s="181">
        <v>5.3437999999999999</v>
      </c>
      <c r="M525" s="181">
        <v>6.1044999999999998</v>
      </c>
      <c r="N525" s="181">
        <v>7.5019999999999998</v>
      </c>
      <c r="O525" s="181">
        <v>7.6973000000000003</v>
      </c>
      <c r="P525" s="181">
        <v>7.4321999999999999</v>
      </c>
      <c r="Q525" s="181">
        <v>7.5148999999999999</v>
      </c>
      <c r="R525" s="181">
        <v>6.9469000000000003</v>
      </c>
      <c r="S525" s="124" t="s">
        <v>1950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44616</v>
      </c>
      <c r="E526" s="181">
        <v>17.9239</v>
      </c>
      <c r="F526" s="181">
        <v>-28.080500000000001</v>
      </c>
      <c r="G526" s="181">
        <v>-4.8853999999999997</v>
      </c>
      <c r="H526" s="181">
        <v>-1.0470999999999999</v>
      </c>
      <c r="I526" s="181">
        <v>7.0298999999999996</v>
      </c>
      <c r="J526" s="181">
        <v>8.4022000000000006</v>
      </c>
      <c r="K526" s="181">
        <v>5.1593999999999998</v>
      </c>
      <c r="L526" s="181">
        <v>5.0876000000000001</v>
      </c>
      <c r="M526" s="181">
        <v>5.8437000000000001</v>
      </c>
      <c r="N526" s="181">
        <v>7.2183000000000002</v>
      </c>
      <c r="O526" s="181">
        <v>7.1685999999999996</v>
      </c>
      <c r="P526" s="181">
        <v>6.8596000000000004</v>
      </c>
      <c r="Q526" s="181">
        <v>6.9568000000000003</v>
      </c>
      <c r="R526" s="181">
        <v>6.5054999999999996</v>
      </c>
      <c r="S526" s="124" t="s">
        <v>1950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44616</v>
      </c>
      <c r="E527" s="181">
        <v>1247.9131</v>
      </c>
      <c r="F527" s="181">
        <v>0.74</v>
      </c>
      <c r="G527" s="181">
        <v>-0.1472</v>
      </c>
      <c r="H527" s="181">
        <v>1.1158999999999999</v>
      </c>
      <c r="I527" s="181">
        <v>5.8463000000000003</v>
      </c>
      <c r="J527" s="181">
        <v>3.4864999999999999</v>
      </c>
      <c r="K527" s="181">
        <v>2.7115999999999998</v>
      </c>
      <c r="L527" s="181">
        <v>3.3915000000000002</v>
      </c>
      <c r="M527" s="181">
        <v>4.0930999999999997</v>
      </c>
      <c r="N527" s="181">
        <v>5.0305999999999997</v>
      </c>
      <c r="O527" s="181">
        <v>7.0620000000000003</v>
      </c>
      <c r="P527" s="181"/>
      <c r="Q527" s="181">
        <v>7.1032000000000002</v>
      </c>
      <c r="R527" s="181">
        <v>5.3117000000000001</v>
      </c>
      <c r="S527" s="124" t="s">
        <v>1950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44616</v>
      </c>
      <c r="E528" s="181">
        <v>1227.2001</v>
      </c>
      <c r="F528" s="181">
        <v>0.22009999999999999</v>
      </c>
      <c r="G528" s="181">
        <v>-0.66620000000000001</v>
      </c>
      <c r="H528" s="181">
        <v>0.59660000000000002</v>
      </c>
      <c r="I528" s="181">
        <v>5.3277999999999999</v>
      </c>
      <c r="J528" s="181">
        <v>2.9649999999999999</v>
      </c>
      <c r="K528" s="181">
        <v>2.2054</v>
      </c>
      <c r="L528" s="181">
        <v>2.8555000000000001</v>
      </c>
      <c r="M528" s="181">
        <v>3.5535999999999999</v>
      </c>
      <c r="N528" s="181">
        <v>4.4828000000000001</v>
      </c>
      <c r="O528" s="181">
        <v>6.5087000000000002</v>
      </c>
      <c r="P528" s="181"/>
      <c r="Q528" s="181">
        <v>6.5491999999999999</v>
      </c>
      <c r="R528" s="181">
        <v>4.7633000000000001</v>
      </c>
      <c r="S528" s="124" t="s">
        <v>1950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69</v>
      </c>
      <c r="C529" s="177">
        <v>120435</v>
      </c>
      <c r="D529" s="180">
        <v>44616</v>
      </c>
      <c r="E529" s="181">
        <v>35.1584</v>
      </c>
      <c r="F529" s="181">
        <v>-6.2279</v>
      </c>
      <c r="G529" s="181">
        <v>-6.0529000000000002</v>
      </c>
      <c r="H529" s="181">
        <v>-1.4975000000000001</v>
      </c>
      <c r="I529" s="181">
        <v>2.5013999999999998</v>
      </c>
      <c r="J529" s="181">
        <v>3.8571</v>
      </c>
      <c r="K529" s="181">
        <v>2.9569000000000001</v>
      </c>
      <c r="L529" s="181">
        <v>3.4329999999999998</v>
      </c>
      <c r="M529" s="181">
        <v>3.6230000000000002</v>
      </c>
      <c r="N529" s="181">
        <v>4.6723999999999997</v>
      </c>
      <c r="O529" s="181">
        <v>5.9667000000000003</v>
      </c>
      <c r="P529" s="181">
        <v>6.7553999999999998</v>
      </c>
      <c r="Q529" s="181">
        <v>7.8263999999999996</v>
      </c>
      <c r="R529" s="181">
        <v>5.4444999999999997</v>
      </c>
      <c r="S529" s="124" t="s">
        <v>1950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102</v>
      </c>
      <c r="C530" s="177">
        <v>101806</v>
      </c>
      <c r="D530" s="180">
        <v>44616</v>
      </c>
      <c r="E530" s="181">
        <v>33.392499999999998</v>
      </c>
      <c r="F530" s="181">
        <v>-6.6664000000000003</v>
      </c>
      <c r="G530" s="181">
        <v>-6.4455999999999998</v>
      </c>
      <c r="H530" s="181">
        <v>-1.9044000000000001</v>
      </c>
      <c r="I530" s="181">
        <v>2.1019000000000001</v>
      </c>
      <c r="J530" s="181">
        <v>3.4550000000000001</v>
      </c>
      <c r="K530" s="181">
        <v>2.4386000000000001</v>
      </c>
      <c r="L530" s="181">
        <v>2.8008000000000002</v>
      </c>
      <c r="M530" s="181">
        <v>2.9485999999999999</v>
      </c>
      <c r="N530" s="181">
        <v>3.9672000000000001</v>
      </c>
      <c r="O530" s="181">
        <v>5.2938000000000001</v>
      </c>
      <c r="P530" s="181">
        <v>6.1322000000000001</v>
      </c>
      <c r="Q530" s="181">
        <v>6.6668000000000003</v>
      </c>
      <c r="R530" s="181">
        <v>4.7061000000000002</v>
      </c>
      <c r="S530" s="124" t="s">
        <v>1950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44616</v>
      </c>
      <c r="E531" s="181">
        <v>32.062600000000003</v>
      </c>
      <c r="F531" s="181">
        <v>-36.278799999999997</v>
      </c>
      <c r="G531" s="181">
        <v>-3.0729000000000002</v>
      </c>
      <c r="H531" s="181">
        <v>-3.8839000000000001</v>
      </c>
      <c r="I531" s="181">
        <v>2.4417</v>
      </c>
      <c r="J531" s="181">
        <v>4.8377999999999997</v>
      </c>
      <c r="K531" s="181">
        <v>1.377</v>
      </c>
      <c r="L531" s="181">
        <v>4.5323000000000002</v>
      </c>
      <c r="M531" s="181">
        <v>4.8417000000000003</v>
      </c>
      <c r="N531" s="181">
        <v>6.1407999999999996</v>
      </c>
      <c r="O531" s="181">
        <v>9.0254999999999992</v>
      </c>
      <c r="P531" s="181">
        <v>8.4809999999999999</v>
      </c>
      <c r="Q531" s="181">
        <v>9.3102999999999998</v>
      </c>
      <c r="R531" s="181">
        <v>6.8902999999999999</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44616</v>
      </c>
      <c r="E532" s="181">
        <v>30.248899999999999</v>
      </c>
      <c r="F532" s="181">
        <v>-37.247599999999998</v>
      </c>
      <c r="G532" s="181">
        <v>-4.0209000000000001</v>
      </c>
      <c r="H532" s="181">
        <v>-4.8566000000000003</v>
      </c>
      <c r="I532" s="181">
        <v>1.4574</v>
      </c>
      <c r="J532" s="181">
        <v>3.8504999999999998</v>
      </c>
      <c r="K532" s="181">
        <v>0.53580000000000005</v>
      </c>
      <c r="L532" s="181">
        <v>3.7307999999999999</v>
      </c>
      <c r="M532" s="181">
        <v>4.0465999999999998</v>
      </c>
      <c r="N532" s="181">
        <v>5.3356000000000003</v>
      </c>
      <c r="O532" s="181">
        <v>8.2655999999999992</v>
      </c>
      <c r="P532" s="181">
        <v>7.7820999999999998</v>
      </c>
      <c r="Q532" s="181">
        <v>8.3788</v>
      </c>
      <c r="R532" s="181">
        <v>6.1245000000000003</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44616</v>
      </c>
      <c r="E533" s="181">
        <v>25.312899999999999</v>
      </c>
      <c r="F533" s="181">
        <v>-8.9379000000000008</v>
      </c>
      <c r="G533" s="181">
        <v>-7.1094999999999997</v>
      </c>
      <c r="H533" s="181">
        <v>-0.67969999999999997</v>
      </c>
      <c r="I533" s="181">
        <v>1.8140000000000001</v>
      </c>
      <c r="J533" s="181">
        <v>0.214</v>
      </c>
      <c r="K533" s="181">
        <v>-0.43209999999999998</v>
      </c>
      <c r="L533" s="181">
        <v>1.724</v>
      </c>
      <c r="M533" s="181">
        <v>2.5268999999999999</v>
      </c>
      <c r="N533" s="181">
        <v>3.6263000000000001</v>
      </c>
      <c r="O533" s="181">
        <v>7.4728000000000003</v>
      </c>
      <c r="P533" s="181">
        <v>7.0007000000000001</v>
      </c>
      <c r="Q533" s="181">
        <v>8.4297000000000004</v>
      </c>
      <c r="R533" s="181">
        <v>5.0811000000000002</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44616</v>
      </c>
      <c r="E534" s="181">
        <v>23.826899999999998</v>
      </c>
      <c r="F534" s="181">
        <v>-9.4952000000000005</v>
      </c>
      <c r="G534" s="181">
        <v>-7.7565999999999997</v>
      </c>
      <c r="H534" s="181">
        <v>-1.3783000000000001</v>
      </c>
      <c r="I534" s="181">
        <v>1.1055999999999999</v>
      </c>
      <c r="J534" s="181">
        <v>-0.50380000000000003</v>
      </c>
      <c r="K534" s="181">
        <v>-1.1489</v>
      </c>
      <c r="L534" s="181">
        <v>0.99990000000000001</v>
      </c>
      <c r="M534" s="181">
        <v>1.7957000000000001</v>
      </c>
      <c r="N534" s="181">
        <v>2.8835000000000002</v>
      </c>
      <c r="O534" s="181">
        <v>6.7264999999999997</v>
      </c>
      <c r="P534" s="181">
        <v>6.1882000000000001</v>
      </c>
      <c r="Q534" s="181">
        <v>5.7618999999999998</v>
      </c>
      <c r="R534" s="181">
        <v>4.3529</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1952</v>
      </c>
      <c r="C535" s="177">
        <v>144403</v>
      </c>
      <c r="D535" s="180">
        <v>44616</v>
      </c>
      <c r="E535" s="181">
        <v>12.2636</v>
      </c>
      <c r="F535" s="181">
        <v>-19.335599999999999</v>
      </c>
      <c r="G535" s="181">
        <v>-16.842300000000002</v>
      </c>
      <c r="H535" s="181">
        <v>-5.3094000000000001</v>
      </c>
      <c r="I535" s="181">
        <v>-4.6262999999999996</v>
      </c>
      <c r="J535" s="181">
        <v>-0.64290000000000003</v>
      </c>
      <c r="K535" s="181">
        <v>-0.89729999999999999</v>
      </c>
      <c r="L535" s="181">
        <v>1.5536000000000001</v>
      </c>
      <c r="M535" s="181">
        <v>2.1545999999999998</v>
      </c>
      <c r="N535" s="181">
        <v>3.1179000000000001</v>
      </c>
      <c r="O535" s="181">
        <v>5.8121</v>
      </c>
      <c r="P535" s="181"/>
      <c r="Q535" s="181">
        <v>5.9720000000000004</v>
      </c>
      <c r="R535" s="181">
        <v>4.0246000000000004</v>
      </c>
      <c r="S535" s="124" t="s">
        <v>1950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1953</v>
      </c>
      <c r="C536" s="177">
        <v>144401</v>
      </c>
      <c r="D536" s="180">
        <v>44616</v>
      </c>
      <c r="E536" s="181">
        <v>11.796099999999999</v>
      </c>
      <c r="F536" s="181">
        <v>-20.410599999999999</v>
      </c>
      <c r="G536" s="181">
        <v>-17.920200000000001</v>
      </c>
      <c r="H536" s="181">
        <v>-6.4016000000000002</v>
      </c>
      <c r="I536" s="181">
        <v>-5.7118000000000002</v>
      </c>
      <c r="J536" s="181">
        <v>-1.7342</v>
      </c>
      <c r="K536" s="181">
        <v>-1.9944999999999999</v>
      </c>
      <c r="L536" s="181">
        <v>0.44159999999999999</v>
      </c>
      <c r="M536" s="181">
        <v>1.0371999999999999</v>
      </c>
      <c r="N536" s="181">
        <v>1.9946999999999999</v>
      </c>
      <c r="O536" s="181">
        <v>4.6573000000000002</v>
      </c>
      <c r="P536" s="181"/>
      <c r="Q536" s="181">
        <v>4.8075999999999999</v>
      </c>
      <c r="R536" s="181">
        <v>2.8723999999999998</v>
      </c>
      <c r="S536" s="124" t="s">
        <v>1950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44616</v>
      </c>
      <c r="E537" s="181">
        <v>14.388</v>
      </c>
      <c r="F537" s="181">
        <v>3.0445000000000002</v>
      </c>
      <c r="G537" s="181">
        <v>-11.995900000000001</v>
      </c>
      <c r="H537" s="181">
        <v>0.61619999999999997</v>
      </c>
      <c r="I537" s="181">
        <v>12.6364</v>
      </c>
      <c r="J537" s="181">
        <v>8.5642999999999994</v>
      </c>
      <c r="K537" s="181">
        <v>3.7970999999999999</v>
      </c>
      <c r="L537" s="181">
        <v>3.6949999999999998</v>
      </c>
      <c r="M537" s="181">
        <v>3.6417999999999999</v>
      </c>
      <c r="N537" s="181">
        <v>4.6582999999999997</v>
      </c>
      <c r="O537" s="181">
        <v>8.7848000000000006</v>
      </c>
      <c r="P537" s="181"/>
      <c r="Q537" s="181">
        <v>7.665</v>
      </c>
      <c r="R537" s="181">
        <v>6.2656999999999998</v>
      </c>
      <c r="S537" s="124" t="s">
        <v>1950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44616</v>
      </c>
      <c r="E538" s="181">
        <v>13.5702</v>
      </c>
      <c r="F538" s="181">
        <v>2.1518999999999999</v>
      </c>
      <c r="G538" s="181">
        <v>-12.9864</v>
      </c>
      <c r="H538" s="181">
        <v>-0.3458</v>
      </c>
      <c r="I538" s="181">
        <v>11.6561</v>
      </c>
      <c r="J538" s="181">
        <v>7.5972999999999997</v>
      </c>
      <c r="K538" s="181">
        <v>2.8384999999999998</v>
      </c>
      <c r="L538" s="181">
        <v>2.7267000000000001</v>
      </c>
      <c r="M538" s="181">
        <v>2.6654</v>
      </c>
      <c r="N538" s="181">
        <v>3.6621000000000001</v>
      </c>
      <c r="O538" s="181">
        <v>7.6933999999999996</v>
      </c>
      <c r="P538" s="181"/>
      <c r="Q538" s="181">
        <v>6.3936000000000002</v>
      </c>
      <c r="R538" s="181">
        <v>5.2797999999999998</v>
      </c>
      <c r="S538" s="124" t="s">
        <v>1950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44616</v>
      </c>
      <c r="E539" s="181">
        <v>29.954799999999999</v>
      </c>
      <c r="F539" s="181">
        <v>-11.3286</v>
      </c>
      <c r="G539" s="181">
        <v>-2.6395</v>
      </c>
      <c r="H539" s="181">
        <v>10.8148</v>
      </c>
      <c r="I539" s="181">
        <v>17.0303</v>
      </c>
      <c r="J539" s="181">
        <v>12.7179</v>
      </c>
      <c r="K539" s="181">
        <v>1.0225</v>
      </c>
      <c r="L539" s="181">
        <v>4.657</v>
      </c>
      <c r="M539" s="181">
        <v>3.4319999999999999</v>
      </c>
      <c r="N539" s="181">
        <v>6.0579999999999998</v>
      </c>
      <c r="O539" s="181">
        <v>7.5556999999999999</v>
      </c>
      <c r="P539" s="181">
        <v>6.2976000000000001</v>
      </c>
      <c r="Q539" s="181">
        <v>6.5518999999999998</v>
      </c>
      <c r="R539" s="181">
        <v>5.9123999999999999</v>
      </c>
      <c r="S539" s="124" t="s">
        <v>1950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44616</v>
      </c>
      <c r="E540" s="181">
        <v>31.7088</v>
      </c>
      <c r="F540" s="181">
        <v>-10.8171</v>
      </c>
      <c r="G540" s="181">
        <v>-2.2250999999999999</v>
      </c>
      <c r="H540" s="181">
        <v>11.255699999999999</v>
      </c>
      <c r="I540" s="181">
        <v>17.4483</v>
      </c>
      <c r="J540" s="181">
        <v>13.137499999999999</v>
      </c>
      <c r="K540" s="181">
        <v>1.4353</v>
      </c>
      <c r="L540" s="181">
        <v>5.0777000000000001</v>
      </c>
      <c r="M540" s="181">
        <v>3.8531</v>
      </c>
      <c r="N540" s="181">
        <v>6.4943999999999997</v>
      </c>
      <c r="O540" s="181">
        <v>8.1273999999999997</v>
      </c>
      <c r="P540" s="181">
        <v>6.9238999999999997</v>
      </c>
      <c r="Q540" s="181">
        <v>8.2164999999999999</v>
      </c>
      <c r="R540" s="181">
        <v>6.3821000000000003</v>
      </c>
      <c r="S540" s="124" t="s">
        <v>1950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44616</v>
      </c>
      <c r="E541" s="181">
        <v>2136.1387</v>
      </c>
      <c r="F541" s="181">
        <v>-12.339399999999999</v>
      </c>
      <c r="G541" s="181">
        <v>-7.7389000000000001</v>
      </c>
      <c r="H541" s="181">
        <v>-2.5623</v>
      </c>
      <c r="I541" s="181">
        <v>1.7161999999999999</v>
      </c>
      <c r="J541" s="181">
        <v>0.48980000000000001</v>
      </c>
      <c r="K541" s="181">
        <v>-0.43809999999999999</v>
      </c>
      <c r="L541" s="181">
        <v>1.6335999999999999</v>
      </c>
      <c r="M541" s="181">
        <v>1.8556999999999999</v>
      </c>
      <c r="N541" s="181">
        <v>3.5066000000000002</v>
      </c>
      <c r="O541" s="181">
        <v>7.0079000000000002</v>
      </c>
      <c r="P541" s="181">
        <v>6.8296999999999999</v>
      </c>
      <c r="Q541" s="181">
        <v>7.7835999999999999</v>
      </c>
      <c r="R541" s="181">
        <v>4.0082000000000004</v>
      </c>
      <c r="S541" s="124" t="s">
        <v>1950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44616</v>
      </c>
      <c r="E542" s="181">
        <v>2325.9802</v>
      </c>
      <c r="F542" s="181">
        <v>-11.120900000000001</v>
      </c>
      <c r="G542" s="181">
        <v>-6.5208000000000004</v>
      </c>
      <c r="H542" s="181">
        <v>-1.3440000000000001</v>
      </c>
      <c r="I542" s="181">
        <v>2.9359999999999999</v>
      </c>
      <c r="J542" s="181">
        <v>1.7095</v>
      </c>
      <c r="K542" s="181">
        <v>0.78080000000000005</v>
      </c>
      <c r="L542" s="181">
        <v>2.8586</v>
      </c>
      <c r="M542" s="181">
        <v>3.0575000000000001</v>
      </c>
      <c r="N542" s="181">
        <v>4.7427999999999999</v>
      </c>
      <c r="O542" s="181">
        <v>8.0411000000000001</v>
      </c>
      <c r="P542" s="181">
        <v>7.9034000000000004</v>
      </c>
      <c r="Q542" s="181">
        <v>8.5854999999999997</v>
      </c>
      <c r="R542" s="181">
        <v>5.1402000000000001</v>
      </c>
      <c r="S542" s="124" t="s">
        <v>1950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1950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1950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1950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1950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44616</v>
      </c>
      <c r="E547" s="181">
        <v>16.9437</v>
      </c>
      <c r="F547" s="181">
        <v>-29.058499999999999</v>
      </c>
      <c r="G547" s="181">
        <v>-22.934699999999999</v>
      </c>
      <c r="H547" s="181">
        <v>-7.2218999999999998</v>
      </c>
      <c r="I547" s="181">
        <v>2.4487999999999999</v>
      </c>
      <c r="J547" s="181">
        <v>6.2594000000000003</v>
      </c>
      <c r="K547" s="181">
        <v>1.4406000000000001</v>
      </c>
      <c r="L547" s="181">
        <v>3.544</v>
      </c>
      <c r="M547" s="181">
        <v>3.2195999999999998</v>
      </c>
      <c r="N547" s="181">
        <v>4.1760000000000002</v>
      </c>
      <c r="O547" s="181">
        <v>7.7946999999999997</v>
      </c>
      <c r="P547" s="181">
        <v>7.0118</v>
      </c>
      <c r="Q547" s="181">
        <v>8.0937000000000001</v>
      </c>
      <c r="R547" s="181">
        <v>5.1456</v>
      </c>
      <c r="S547" s="124" t="s">
        <v>1950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44616</v>
      </c>
      <c r="E548" s="181">
        <v>16.850200000000001</v>
      </c>
      <c r="F548" s="181">
        <v>-29.4358</v>
      </c>
      <c r="G548" s="181">
        <v>-23.133700000000001</v>
      </c>
      <c r="H548" s="181">
        <v>-7.3544999999999998</v>
      </c>
      <c r="I548" s="181">
        <v>2.3229000000000002</v>
      </c>
      <c r="J548" s="181">
        <v>6.1318999999999999</v>
      </c>
      <c r="K548" s="181">
        <v>1.3182</v>
      </c>
      <c r="L548" s="181">
        <v>3.4226000000000001</v>
      </c>
      <c r="M548" s="181">
        <v>3.0972</v>
      </c>
      <c r="N548" s="181">
        <v>4.0514999999999999</v>
      </c>
      <c r="O548" s="181">
        <v>7.6627999999999998</v>
      </c>
      <c r="P548" s="181">
        <v>6.8952999999999998</v>
      </c>
      <c r="Q548" s="181">
        <v>7.9756</v>
      </c>
      <c r="R548" s="181">
        <v>5.0147000000000004</v>
      </c>
      <c r="S548" s="124" t="s">
        <v>1950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44616</v>
      </c>
      <c r="E549" s="181">
        <v>30.127700000000001</v>
      </c>
      <c r="F549" s="181">
        <v>-2.544</v>
      </c>
      <c r="G549" s="181">
        <v>-6.4580000000000002</v>
      </c>
      <c r="H549" s="181">
        <v>-2.0933000000000002</v>
      </c>
      <c r="I549" s="181">
        <v>3.4314</v>
      </c>
      <c r="J549" s="181">
        <v>1.0913999999999999</v>
      </c>
      <c r="K549" s="181">
        <v>1.4723999999999999</v>
      </c>
      <c r="L549" s="181">
        <v>2.8593999999999999</v>
      </c>
      <c r="M549" s="181">
        <v>3.0001000000000002</v>
      </c>
      <c r="N549" s="181">
        <v>3.7591000000000001</v>
      </c>
      <c r="O549" s="181">
        <v>8.8979999999999997</v>
      </c>
      <c r="P549" s="181">
        <v>7.5682999999999998</v>
      </c>
      <c r="Q549" s="181">
        <v>8.4275000000000002</v>
      </c>
      <c r="R549" s="181">
        <v>5.4396000000000004</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44616</v>
      </c>
      <c r="E550" s="181">
        <v>28.2819</v>
      </c>
      <c r="F550" s="181">
        <v>-3.2262</v>
      </c>
      <c r="G550" s="181">
        <v>-7.2229000000000001</v>
      </c>
      <c r="H550" s="181">
        <v>-2.8561000000000001</v>
      </c>
      <c r="I550" s="181">
        <v>2.6576</v>
      </c>
      <c r="J550" s="181">
        <v>0.32069999999999999</v>
      </c>
      <c r="K550" s="181">
        <v>0.70120000000000005</v>
      </c>
      <c r="L550" s="181">
        <v>2.0802</v>
      </c>
      <c r="M550" s="181">
        <v>2.2149999999999999</v>
      </c>
      <c r="N550" s="181">
        <v>2.9638</v>
      </c>
      <c r="O550" s="181">
        <v>8.1526999999999994</v>
      </c>
      <c r="P550" s="181">
        <v>6.7732000000000001</v>
      </c>
      <c r="Q550" s="181">
        <v>5.9024000000000001</v>
      </c>
      <c r="R550" s="181">
        <v>4.6615000000000002</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44616</v>
      </c>
      <c r="E551" s="181">
        <v>36.715600000000002</v>
      </c>
      <c r="F551" s="181">
        <v>0.49709999999999999</v>
      </c>
      <c r="G551" s="181">
        <v>3.5135999999999998</v>
      </c>
      <c r="H551" s="181">
        <v>3.8942000000000001</v>
      </c>
      <c r="I551" s="181">
        <v>5.0799000000000003</v>
      </c>
      <c r="J551" s="181">
        <v>5.1340000000000003</v>
      </c>
      <c r="K551" s="181">
        <v>4.2473000000000001</v>
      </c>
      <c r="L551" s="181">
        <v>3.7753000000000001</v>
      </c>
      <c r="M551" s="181">
        <v>4.7217000000000002</v>
      </c>
      <c r="N551" s="181">
        <v>5.8137999999999996</v>
      </c>
      <c r="O551" s="181">
        <v>7.7750000000000004</v>
      </c>
      <c r="P551" s="181">
        <v>6.9630000000000001</v>
      </c>
      <c r="Q551" s="181">
        <v>8.8603000000000005</v>
      </c>
      <c r="R551" s="181">
        <v>6.6150000000000002</v>
      </c>
      <c r="S551" s="124" t="s">
        <v>1950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44616</v>
      </c>
      <c r="E552" s="181">
        <v>33.578400000000002</v>
      </c>
      <c r="F552" s="181">
        <v>-0.1087</v>
      </c>
      <c r="G552" s="181">
        <v>2.8994</v>
      </c>
      <c r="H552" s="181">
        <v>3.2786</v>
      </c>
      <c r="I552" s="181">
        <v>4.5423</v>
      </c>
      <c r="J552" s="181">
        <v>4.6504000000000003</v>
      </c>
      <c r="K552" s="181">
        <v>3.7763</v>
      </c>
      <c r="L552" s="181">
        <v>3.3039000000000001</v>
      </c>
      <c r="M552" s="181">
        <v>4.2515999999999998</v>
      </c>
      <c r="N552" s="181">
        <v>5.2892000000000001</v>
      </c>
      <c r="O552" s="181">
        <v>6.8028000000000004</v>
      </c>
      <c r="P552" s="181">
        <v>5.9401000000000002</v>
      </c>
      <c r="Q552" s="181">
        <v>6.7702999999999998</v>
      </c>
      <c r="R552" s="181">
        <v>5.7192999999999996</v>
      </c>
      <c r="S552" s="124" t="s">
        <v>1950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44616</v>
      </c>
      <c r="E553" s="181">
        <v>19.1708</v>
      </c>
      <c r="F553" s="181">
        <v>-16.937200000000001</v>
      </c>
      <c r="G553" s="181">
        <v>-13.7562</v>
      </c>
      <c r="H553" s="181">
        <v>-3.5063</v>
      </c>
      <c r="I553" s="181">
        <v>2.9817</v>
      </c>
      <c r="J553" s="181">
        <v>-3.7894999999999999</v>
      </c>
      <c r="K553" s="181">
        <v>-4.1044</v>
      </c>
      <c r="L553" s="181">
        <v>0.65400000000000003</v>
      </c>
      <c r="M553" s="181">
        <v>1.1172</v>
      </c>
      <c r="N553" s="181">
        <v>3.1602999999999999</v>
      </c>
      <c r="O553" s="181">
        <v>7.1182999999999996</v>
      </c>
      <c r="P553" s="181">
        <v>5.7405999999999997</v>
      </c>
      <c r="Q553" s="181">
        <v>6.6978999999999997</v>
      </c>
      <c r="R553" s="181">
        <v>4.3619000000000003</v>
      </c>
      <c r="S553" s="124" t="s">
        <v>1950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44616</v>
      </c>
      <c r="E554" s="181">
        <v>20.0808</v>
      </c>
      <c r="F554" s="181">
        <v>-16.7148</v>
      </c>
      <c r="G554" s="181">
        <v>-13.556699999999999</v>
      </c>
      <c r="H554" s="181">
        <v>-3.2437999999999998</v>
      </c>
      <c r="I554" s="181">
        <v>3.2368000000000001</v>
      </c>
      <c r="J554" s="181">
        <v>-3.5251000000000001</v>
      </c>
      <c r="K554" s="181">
        <v>-3.8447</v>
      </c>
      <c r="L554" s="181">
        <v>0.87609999999999999</v>
      </c>
      <c r="M554" s="181">
        <v>1.3842000000000001</v>
      </c>
      <c r="N554" s="181">
        <v>3.4308999999999998</v>
      </c>
      <c r="O554" s="181">
        <v>7.3949999999999996</v>
      </c>
      <c r="P554" s="181">
        <v>6.0785</v>
      </c>
      <c r="Q554" s="181">
        <v>6.9794</v>
      </c>
      <c r="R554" s="181">
        <v>4.6196000000000002</v>
      </c>
      <c r="S554" s="124" t="s">
        <v>1950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1950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1950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44616</v>
      </c>
      <c r="E557" s="181">
        <v>24.659199999999998</v>
      </c>
      <c r="F557" s="181">
        <v>-15.2395</v>
      </c>
      <c r="G557" s="181">
        <v>-15.1775</v>
      </c>
      <c r="H557" s="181">
        <v>-4.8167</v>
      </c>
      <c r="I557" s="181">
        <v>-0.50739999999999996</v>
      </c>
      <c r="J557" s="181">
        <v>-2.1305000000000001</v>
      </c>
      <c r="K557" s="181">
        <v>-1.3181</v>
      </c>
      <c r="L557" s="181">
        <v>18.971699999999998</v>
      </c>
      <c r="M557" s="181">
        <v>13.8912</v>
      </c>
      <c r="N557" s="181">
        <v>11.791</v>
      </c>
      <c r="O557" s="181">
        <v>5.2915999999999999</v>
      </c>
      <c r="P557" s="181">
        <v>4.9752999999999998</v>
      </c>
      <c r="Q557" s="181">
        <v>7.6782000000000004</v>
      </c>
      <c r="R557" s="181">
        <v>9.6271000000000004</v>
      </c>
      <c r="S557" s="124" t="s">
        <v>1950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44616</v>
      </c>
      <c r="E558" s="181">
        <v>23.300699999999999</v>
      </c>
      <c r="F558" s="181">
        <v>-15.9711</v>
      </c>
      <c r="G558" s="181">
        <v>-15.8009</v>
      </c>
      <c r="H558" s="181">
        <v>-5.4099000000000004</v>
      </c>
      <c r="I558" s="181">
        <v>-1.1184000000000001</v>
      </c>
      <c r="J558" s="181">
        <v>-2.7122999999999999</v>
      </c>
      <c r="K558" s="181">
        <v>-1.8169</v>
      </c>
      <c r="L558" s="181">
        <v>18.4312</v>
      </c>
      <c r="M558" s="181">
        <v>13.328799999999999</v>
      </c>
      <c r="N558" s="181">
        <v>11.2073</v>
      </c>
      <c r="O558" s="181">
        <v>4.6810999999999998</v>
      </c>
      <c r="P558" s="181">
        <v>4.2984</v>
      </c>
      <c r="Q558" s="181">
        <v>7.5095000000000001</v>
      </c>
      <c r="R558" s="181">
        <v>9.0233000000000008</v>
      </c>
      <c r="S558" s="124" t="s">
        <v>1950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-16.373079999999998</v>
      </c>
      <c r="G559" s="183">
        <v>-12.353781666666668</v>
      </c>
      <c r="H559" s="183">
        <v>-6.0346850000000005</v>
      </c>
      <c r="I559" s="183">
        <v>2.2889533333333332</v>
      </c>
      <c r="J559" s="183">
        <v>2.8210749999999996</v>
      </c>
      <c r="K559" s="183">
        <v>0.65780000000000016</v>
      </c>
      <c r="L559" s="183">
        <v>3.6704483333333315</v>
      </c>
      <c r="M559" s="183">
        <v>3.9997700000000003</v>
      </c>
      <c r="N559" s="183">
        <v>5.0420633333333322</v>
      </c>
      <c r="O559" s="183">
        <v>7.0535070175438603</v>
      </c>
      <c r="P559" s="183">
        <v>6.3990745098039215</v>
      </c>
      <c r="Q559" s="183">
        <v>6.6878133333333345</v>
      </c>
      <c r="R559" s="183">
        <v>4.759574999999999</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408</v>
      </c>
      <c r="B560" s="177"/>
      <c r="C560" s="177"/>
      <c r="D560" s="177"/>
      <c r="E560" s="177"/>
      <c r="F560" s="183">
        <v>-14.421849999999999</v>
      </c>
      <c r="G560" s="183">
        <v>-10.078199999999999</v>
      </c>
      <c r="H560" s="183">
        <v>-3.0499499999999999</v>
      </c>
      <c r="I560" s="183">
        <v>2.3822999999999999</v>
      </c>
      <c r="J560" s="183">
        <v>2.8558500000000002</v>
      </c>
      <c r="K560" s="183">
        <v>0.89195000000000002</v>
      </c>
      <c r="L560" s="183">
        <v>3.2735000000000003</v>
      </c>
      <c r="M560" s="183">
        <v>3.41445</v>
      </c>
      <c r="N560" s="183">
        <v>4.6784499999999998</v>
      </c>
      <c r="O560" s="183">
        <v>7.1685999999999996</v>
      </c>
      <c r="P560" s="183">
        <v>6.3630000000000004</v>
      </c>
      <c r="Q560" s="183">
        <v>7.6329499999999992</v>
      </c>
      <c r="R560" s="183">
        <v>5.5808999999999997</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44616</v>
      </c>
      <c r="E563" s="181">
        <v>46.33</v>
      </c>
      <c r="F563" s="181">
        <v>-3.8197999999999999</v>
      </c>
      <c r="G563" s="181">
        <v>-4.3756000000000004</v>
      </c>
      <c r="H563" s="181">
        <v>-5.3716999999999997</v>
      </c>
      <c r="I563" s="181">
        <v>-7.5065</v>
      </c>
      <c r="J563" s="181">
        <v>-7.6170999999999998</v>
      </c>
      <c r="K563" s="181">
        <v>-10.0388</v>
      </c>
      <c r="L563" s="181">
        <v>-6.4607000000000001</v>
      </c>
      <c r="M563" s="181">
        <v>-1.9678</v>
      </c>
      <c r="N563" s="181">
        <v>-3.7997999999999998</v>
      </c>
      <c r="O563" s="181">
        <v>7.7713999999999999</v>
      </c>
      <c r="P563" s="181">
        <v>8.6966000000000001</v>
      </c>
      <c r="Q563" s="181">
        <v>10.464399999999999</v>
      </c>
      <c r="R563" s="181">
        <v>7.1308999999999996</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44616</v>
      </c>
      <c r="E564" s="181">
        <v>50.26</v>
      </c>
      <c r="F564" s="181">
        <v>-3.8086000000000002</v>
      </c>
      <c r="G564" s="181">
        <v>-4.3760000000000003</v>
      </c>
      <c r="H564" s="181">
        <v>-5.3662000000000001</v>
      </c>
      <c r="I564" s="181">
        <v>-7.4912999999999998</v>
      </c>
      <c r="J564" s="181">
        <v>-7.5762999999999998</v>
      </c>
      <c r="K564" s="181">
        <v>-9.8960000000000008</v>
      </c>
      <c r="L564" s="181">
        <v>-6.1787999999999998</v>
      </c>
      <c r="M564" s="181">
        <v>-1.5088999999999999</v>
      </c>
      <c r="N564" s="181">
        <v>-3.1972</v>
      </c>
      <c r="O564" s="181">
        <v>8.4748999999999999</v>
      </c>
      <c r="P564" s="181">
        <v>9.5967000000000002</v>
      </c>
      <c r="Q564" s="181">
        <v>13.7301</v>
      </c>
      <c r="R564" s="181">
        <v>7.8136999999999999</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44616</v>
      </c>
      <c r="E565" s="181">
        <v>37.909999999999997</v>
      </c>
      <c r="F565" s="181">
        <v>-3.9523999999999999</v>
      </c>
      <c r="G565" s="181">
        <v>-4.5087999999999999</v>
      </c>
      <c r="H565" s="181">
        <v>-5.6261000000000001</v>
      </c>
      <c r="I565" s="181">
        <v>-7.7615999999999996</v>
      </c>
      <c r="J565" s="181">
        <v>-7.8959999999999999</v>
      </c>
      <c r="K565" s="181">
        <v>-10.4206</v>
      </c>
      <c r="L565" s="181">
        <v>-6.6715999999999998</v>
      </c>
      <c r="M565" s="181">
        <v>-1.8892</v>
      </c>
      <c r="N565" s="181">
        <v>-3.4632000000000001</v>
      </c>
      <c r="O565" s="181">
        <v>8.3788999999999998</v>
      </c>
      <c r="P565" s="181">
        <v>9.2736999999999998</v>
      </c>
      <c r="Q565" s="181">
        <v>10.104200000000001</v>
      </c>
      <c r="R565" s="181">
        <v>7.7929000000000004</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44616</v>
      </c>
      <c r="E566" s="181">
        <v>37.909999999999997</v>
      </c>
      <c r="F566" s="181">
        <v>-3.9523999999999999</v>
      </c>
      <c r="G566" s="181">
        <v>-4.5087999999999999</v>
      </c>
      <c r="H566" s="181">
        <v>-5.6261000000000001</v>
      </c>
      <c r="I566" s="181">
        <v>-7.7615999999999996</v>
      </c>
      <c r="J566" s="181">
        <v>-7.8959999999999999</v>
      </c>
      <c r="K566" s="181">
        <v>-10.4206</v>
      </c>
      <c r="L566" s="181">
        <v>-6.6715999999999998</v>
      </c>
      <c r="M566" s="181">
        <v>-1.8892</v>
      </c>
      <c r="N566" s="181">
        <v>-3.4632000000000001</v>
      </c>
      <c r="O566" s="181">
        <v>8.3788999999999998</v>
      </c>
      <c r="P566" s="181">
        <v>9.2736999999999998</v>
      </c>
      <c r="Q566" s="181">
        <v>10.104200000000001</v>
      </c>
      <c r="R566" s="181">
        <v>7.7929000000000004</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44616</v>
      </c>
      <c r="E567" s="181">
        <v>41.21</v>
      </c>
      <c r="F567" s="181">
        <v>-3.9618000000000002</v>
      </c>
      <c r="G567" s="181">
        <v>-4.5180999999999996</v>
      </c>
      <c r="H567" s="181">
        <v>-5.6115000000000004</v>
      </c>
      <c r="I567" s="181">
        <v>-7.7457000000000003</v>
      </c>
      <c r="J567" s="181">
        <v>-7.8487999999999998</v>
      </c>
      <c r="K567" s="181">
        <v>-10.237399999999999</v>
      </c>
      <c r="L567" s="181">
        <v>-6.2983000000000002</v>
      </c>
      <c r="M567" s="181">
        <v>-1.2698</v>
      </c>
      <c r="N567" s="181">
        <v>-2.6688999999999998</v>
      </c>
      <c r="O567" s="181">
        <v>9.4008000000000003</v>
      </c>
      <c r="P567" s="181">
        <v>10.3599</v>
      </c>
      <c r="Q567" s="181">
        <v>14.460699999999999</v>
      </c>
      <c r="R567" s="181">
        <v>8.7302</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44616</v>
      </c>
      <c r="E568" s="181">
        <v>71.377799999999993</v>
      </c>
      <c r="F568" s="181">
        <v>-4.6120000000000001</v>
      </c>
      <c r="G568" s="181">
        <v>-4.7478999999999996</v>
      </c>
      <c r="H568" s="181">
        <v>-5.9074</v>
      </c>
      <c r="I568" s="181">
        <v>-7.9775</v>
      </c>
      <c r="J568" s="181">
        <v>-6.9153000000000002</v>
      </c>
      <c r="K568" s="181">
        <v>-13.3573</v>
      </c>
      <c r="L568" s="181">
        <v>-8.1180000000000003</v>
      </c>
      <c r="M568" s="181">
        <v>3.3231000000000002</v>
      </c>
      <c r="N568" s="181">
        <v>5.9409000000000001</v>
      </c>
      <c r="O568" s="181">
        <v>17.710999999999999</v>
      </c>
      <c r="P568" s="181">
        <v>15.566700000000001</v>
      </c>
      <c r="Q568" s="181">
        <v>18.6541</v>
      </c>
      <c r="R568" s="181">
        <v>13.823399999999999</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44616</v>
      </c>
      <c r="E569" s="181">
        <v>64.873400000000004</v>
      </c>
      <c r="F569" s="181">
        <v>-4.6146000000000003</v>
      </c>
      <c r="G569" s="181">
        <v>-4.7557</v>
      </c>
      <c r="H569" s="181">
        <v>-5.9249999999999998</v>
      </c>
      <c r="I569" s="181">
        <v>-8.0098000000000003</v>
      </c>
      <c r="J569" s="181">
        <v>-6.9848999999999997</v>
      </c>
      <c r="K569" s="181">
        <v>-13.544700000000001</v>
      </c>
      <c r="L569" s="181">
        <v>-8.4991000000000003</v>
      </c>
      <c r="M569" s="181">
        <v>2.6747999999999998</v>
      </c>
      <c r="N569" s="181">
        <v>5.0457000000000001</v>
      </c>
      <c r="O569" s="181">
        <v>16.718499999999999</v>
      </c>
      <c r="P569" s="181">
        <v>14.4961</v>
      </c>
      <c r="Q569" s="181">
        <v>16.6159</v>
      </c>
      <c r="R569" s="181">
        <v>12.8721</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269</v>
      </c>
      <c r="C570" s="177">
        <v>134044</v>
      </c>
      <c r="D570" s="180">
        <v>44616</v>
      </c>
      <c r="E570" s="181">
        <v>65.66</v>
      </c>
      <c r="F570" s="181">
        <v>-4.8129999999999997</v>
      </c>
      <c r="G570" s="181">
        <v>-5.4980000000000002</v>
      </c>
      <c r="H570" s="181">
        <v>-6.5471000000000004</v>
      </c>
      <c r="I570" s="181">
        <v>-9.6960999999999995</v>
      </c>
      <c r="J570" s="181">
        <v>-7.0761000000000003</v>
      </c>
      <c r="K570" s="181">
        <v>-9.5716999999999999</v>
      </c>
      <c r="L570" s="181">
        <v>-0.21279999999999999</v>
      </c>
      <c r="M570" s="181">
        <v>11.1374</v>
      </c>
      <c r="N570" s="181">
        <v>15.7004</v>
      </c>
      <c r="O570" s="181">
        <v>16.522600000000001</v>
      </c>
      <c r="P570" s="181">
        <v>10.4247</v>
      </c>
      <c r="Q570" s="181">
        <v>7.7858000000000001</v>
      </c>
      <c r="R570" s="181">
        <v>20.243200000000002</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166</v>
      </c>
      <c r="C571" s="177">
        <v>134045</v>
      </c>
      <c r="D571" s="180">
        <v>44616</v>
      </c>
      <c r="E571" s="181">
        <v>72</v>
      </c>
      <c r="F571" s="181">
        <v>-4.7996999999999996</v>
      </c>
      <c r="G571" s="181">
        <v>-5.4870000000000001</v>
      </c>
      <c r="H571" s="181">
        <v>-6.5298999999999996</v>
      </c>
      <c r="I571" s="181">
        <v>-9.6611999999999991</v>
      </c>
      <c r="J571" s="181">
        <v>-7.0128000000000004</v>
      </c>
      <c r="K571" s="181">
        <v>-9.3884000000000007</v>
      </c>
      <c r="L571" s="181">
        <v>0.20880000000000001</v>
      </c>
      <c r="M571" s="181">
        <v>11.8186</v>
      </c>
      <c r="N571" s="181">
        <v>16.618099999999998</v>
      </c>
      <c r="O571" s="181">
        <v>17.380800000000001</v>
      </c>
      <c r="P571" s="181">
        <v>11.3428</v>
      </c>
      <c r="Q571" s="181">
        <v>8.7266999999999992</v>
      </c>
      <c r="R571" s="181">
        <v>21.137</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270</v>
      </c>
      <c r="C572" s="177">
        <v>113463</v>
      </c>
      <c r="D572" s="180">
        <v>44616</v>
      </c>
      <c r="E572" s="181">
        <v>55.462000000000003</v>
      </c>
      <c r="F572" s="181">
        <v>-4.8630000000000004</v>
      </c>
      <c r="G572" s="181">
        <v>-5.5370999999999997</v>
      </c>
      <c r="H572" s="181">
        <v>-6.2222999999999997</v>
      </c>
      <c r="I572" s="181">
        <v>-9.1234000000000002</v>
      </c>
      <c r="J572" s="181">
        <v>-6.2382</v>
      </c>
      <c r="K572" s="181">
        <v>-8.5207999999999995</v>
      </c>
      <c r="L572" s="181">
        <v>-2.4843999999999999</v>
      </c>
      <c r="M572" s="181">
        <v>5.0616000000000003</v>
      </c>
      <c r="N572" s="181">
        <v>6.7727000000000004</v>
      </c>
      <c r="O572" s="181">
        <v>16.372699999999998</v>
      </c>
      <c r="P572" s="181">
        <v>12.325900000000001</v>
      </c>
      <c r="Q572" s="181">
        <v>11.192</v>
      </c>
      <c r="R572" s="181">
        <v>14.3255</v>
      </c>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167</v>
      </c>
      <c r="C573" s="177">
        <v>120147</v>
      </c>
      <c r="D573" s="180">
        <v>44616</v>
      </c>
      <c r="E573" s="181">
        <v>60.01</v>
      </c>
      <c r="F573" s="181">
        <v>-4.8593000000000002</v>
      </c>
      <c r="G573" s="181">
        <v>-5.5273000000000003</v>
      </c>
      <c r="H573" s="181">
        <v>-6.1992000000000003</v>
      </c>
      <c r="I573" s="181">
        <v>-9.0770999999999997</v>
      </c>
      <c r="J573" s="181">
        <v>-6.1332000000000004</v>
      </c>
      <c r="K573" s="181">
        <v>-8.2204999999999995</v>
      </c>
      <c r="L573" s="181">
        <v>-1.8386</v>
      </c>
      <c r="M573" s="181">
        <v>6.1128</v>
      </c>
      <c r="N573" s="181">
        <v>8.1943999999999999</v>
      </c>
      <c r="O573" s="181">
        <v>17.837299999999999</v>
      </c>
      <c r="P573" s="181">
        <v>13.667999999999999</v>
      </c>
      <c r="Q573" s="181">
        <v>14.7552</v>
      </c>
      <c r="R573" s="181">
        <v>15.799200000000001</v>
      </c>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44616</v>
      </c>
      <c r="E574" s="181">
        <v>15.97</v>
      </c>
      <c r="F574" s="181">
        <v>-4.7135999999999996</v>
      </c>
      <c r="G574" s="181">
        <v>-4.5427</v>
      </c>
      <c r="H574" s="181">
        <v>-6.1140999999999996</v>
      </c>
      <c r="I574" s="181">
        <v>-9.8757999999999999</v>
      </c>
      <c r="J574" s="181">
        <v>-9.1064000000000007</v>
      </c>
      <c r="K574" s="181">
        <v>-9.8249999999999993</v>
      </c>
      <c r="L574" s="181">
        <v>-5.0534999999999997</v>
      </c>
      <c r="M574" s="181">
        <v>9.8348999999999993</v>
      </c>
      <c r="N574" s="181">
        <v>21.260400000000001</v>
      </c>
      <c r="O574" s="181">
        <v>25.938800000000001</v>
      </c>
      <c r="P574" s="181"/>
      <c r="Q574" s="181">
        <v>12.361700000000001</v>
      </c>
      <c r="R574" s="181">
        <v>25.830400000000001</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44616</v>
      </c>
      <c r="E575" s="181">
        <v>15.5</v>
      </c>
      <c r="F575" s="181">
        <v>-4.7325999999999997</v>
      </c>
      <c r="G575" s="181">
        <v>-4.5567000000000002</v>
      </c>
      <c r="H575" s="181">
        <v>-6.1174999999999997</v>
      </c>
      <c r="I575" s="181">
        <v>-9.8836999999999993</v>
      </c>
      <c r="J575" s="181">
        <v>-9.1974</v>
      </c>
      <c r="K575" s="181">
        <v>-9.9360999999999997</v>
      </c>
      <c r="L575" s="181">
        <v>-5.3146000000000004</v>
      </c>
      <c r="M575" s="181">
        <v>9.3859999999999992</v>
      </c>
      <c r="N575" s="181">
        <v>20.5288</v>
      </c>
      <c r="O575" s="181">
        <v>25.060199999999998</v>
      </c>
      <c r="P575" s="181"/>
      <c r="Q575" s="181">
        <v>11.5291</v>
      </c>
      <c r="R575" s="181">
        <v>24.9618</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44616</v>
      </c>
      <c r="E576" s="181">
        <v>19.23</v>
      </c>
      <c r="F576" s="181">
        <v>-4.7076000000000002</v>
      </c>
      <c r="G576" s="181">
        <v>-4.4234999999999998</v>
      </c>
      <c r="H576" s="181">
        <v>-5.9657999999999998</v>
      </c>
      <c r="I576" s="181">
        <v>-9.6334999999999997</v>
      </c>
      <c r="J576" s="181">
        <v>-8.4722000000000008</v>
      </c>
      <c r="K576" s="181">
        <v>-9.0779999999999994</v>
      </c>
      <c r="L576" s="181">
        <v>-5.8276000000000003</v>
      </c>
      <c r="M576" s="181">
        <v>8.2161000000000008</v>
      </c>
      <c r="N576" s="181">
        <v>19.738499999999998</v>
      </c>
      <c r="O576" s="181">
        <v>23.910399999999999</v>
      </c>
      <c r="P576" s="181"/>
      <c r="Q576" s="181">
        <v>21.53</v>
      </c>
      <c r="R576" s="181">
        <v>23.0168</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44616</v>
      </c>
      <c r="E577" s="181">
        <v>18.579999999999998</v>
      </c>
      <c r="F577" s="181">
        <v>-4.7179000000000002</v>
      </c>
      <c r="G577" s="181">
        <v>-4.4238999999999997</v>
      </c>
      <c r="H577" s="181">
        <v>-6.0191999999999997</v>
      </c>
      <c r="I577" s="181">
        <v>-9.6743000000000006</v>
      </c>
      <c r="J577" s="181">
        <v>-8.5630000000000006</v>
      </c>
      <c r="K577" s="181">
        <v>-9.2773000000000003</v>
      </c>
      <c r="L577" s="181">
        <v>-6.2089999999999996</v>
      </c>
      <c r="M577" s="181">
        <v>7.5853999999999999</v>
      </c>
      <c r="N577" s="181">
        <v>18.722000000000001</v>
      </c>
      <c r="O577" s="181">
        <v>22.6234</v>
      </c>
      <c r="P577" s="181"/>
      <c r="Q577" s="181">
        <v>20.290199999999999</v>
      </c>
      <c r="R577" s="181">
        <v>21.836300000000001</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44616</v>
      </c>
      <c r="E578" s="181">
        <v>101.18</v>
      </c>
      <c r="F578" s="181">
        <v>-4.6551</v>
      </c>
      <c r="G578" s="181">
        <v>-4.8524000000000003</v>
      </c>
      <c r="H578" s="181">
        <v>-5.9141000000000004</v>
      </c>
      <c r="I578" s="181">
        <v>-8.7563999999999993</v>
      </c>
      <c r="J578" s="181">
        <v>-7.8422000000000001</v>
      </c>
      <c r="K578" s="181">
        <v>-10.301399999999999</v>
      </c>
      <c r="L578" s="181">
        <v>-4.7986000000000004</v>
      </c>
      <c r="M578" s="181">
        <v>7.9484000000000004</v>
      </c>
      <c r="N578" s="181">
        <v>16.338999999999999</v>
      </c>
      <c r="O578" s="181">
        <v>26.270399999999999</v>
      </c>
      <c r="P578" s="181">
        <v>18.495200000000001</v>
      </c>
      <c r="Q578" s="181">
        <v>17.357099999999999</v>
      </c>
      <c r="R578" s="181">
        <v>24.392600000000002</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44616</v>
      </c>
      <c r="E579" s="181">
        <v>90.26</v>
      </c>
      <c r="F579" s="181">
        <v>-4.6582999999999997</v>
      </c>
      <c r="G579" s="181">
        <v>-4.8693</v>
      </c>
      <c r="H579" s="181">
        <v>-5.94</v>
      </c>
      <c r="I579" s="181">
        <v>-8.7913999999999994</v>
      </c>
      <c r="J579" s="181">
        <v>-7.9260999999999999</v>
      </c>
      <c r="K579" s="181">
        <v>-10.5274</v>
      </c>
      <c r="L579" s="181">
        <v>-5.2686999999999999</v>
      </c>
      <c r="M579" s="181">
        <v>7.1717000000000004</v>
      </c>
      <c r="N579" s="181">
        <v>15.1716</v>
      </c>
      <c r="O579" s="181">
        <v>24.9176</v>
      </c>
      <c r="P579" s="181">
        <v>17.121500000000001</v>
      </c>
      <c r="Q579" s="181">
        <v>18.431899999999999</v>
      </c>
      <c r="R579" s="181">
        <v>23.1098</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409</v>
      </c>
      <c r="C580" s="177">
        <v>111709</v>
      </c>
      <c r="D580" s="180">
        <v>44616</v>
      </c>
      <c r="E580" s="181">
        <v>96.75</v>
      </c>
      <c r="F580" s="181">
        <v>-4.6609999999999996</v>
      </c>
      <c r="G580" s="181">
        <v>-4.8673000000000002</v>
      </c>
      <c r="H580" s="181">
        <v>-5.931</v>
      </c>
      <c r="I580" s="181">
        <v>-8.7866999999999997</v>
      </c>
      <c r="J580" s="181">
        <v>-7.9009999999999998</v>
      </c>
      <c r="K580" s="181">
        <v>-10.4747</v>
      </c>
      <c r="L580" s="181">
        <v>-5.1563999999999997</v>
      </c>
      <c r="M580" s="181">
        <v>7.3569000000000004</v>
      </c>
      <c r="N580" s="181">
        <v>15.522399999999999</v>
      </c>
      <c r="O580" s="181">
        <v>25.5898</v>
      </c>
      <c r="P580" s="181">
        <v>17.878699999999998</v>
      </c>
      <c r="Q580" s="181">
        <v>19.065899999999999</v>
      </c>
      <c r="R580" s="181">
        <v>23.6721</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44616</v>
      </c>
      <c r="E581" s="181">
        <v>115.82</v>
      </c>
      <c r="F581" s="181">
        <v>-4.5255999999999998</v>
      </c>
      <c r="G581" s="181">
        <v>-4.8705999999999996</v>
      </c>
      <c r="H581" s="181">
        <v>-5.5763999999999996</v>
      </c>
      <c r="I581" s="181">
        <v>-7.9185999999999996</v>
      </c>
      <c r="J581" s="181">
        <v>-5.5533000000000001</v>
      </c>
      <c r="K581" s="181">
        <v>-7.1509</v>
      </c>
      <c r="L581" s="181">
        <v>-0.94930000000000003</v>
      </c>
      <c r="M581" s="181">
        <v>10.063700000000001</v>
      </c>
      <c r="N581" s="181">
        <v>13.360099999999999</v>
      </c>
      <c r="O581" s="181">
        <v>22.845099999999999</v>
      </c>
      <c r="P581" s="181">
        <v>18.145099999999999</v>
      </c>
      <c r="Q581" s="181">
        <v>15.9573</v>
      </c>
      <c r="R581" s="181">
        <v>23.299299999999999</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44616</v>
      </c>
      <c r="E582" s="181">
        <v>108.04</v>
      </c>
      <c r="F582" s="181">
        <v>-4.5246000000000004</v>
      </c>
      <c r="G582" s="181">
        <v>-4.8776000000000002</v>
      </c>
      <c r="H582" s="181">
        <v>-5.6006999999999998</v>
      </c>
      <c r="I582" s="181">
        <v>-7.9649000000000001</v>
      </c>
      <c r="J582" s="181">
        <v>-5.6665999999999999</v>
      </c>
      <c r="K582" s="181">
        <v>-7.4524999999999997</v>
      </c>
      <c r="L582" s="181">
        <v>-1.6029</v>
      </c>
      <c r="M582" s="181">
        <v>8.9882000000000009</v>
      </c>
      <c r="N582" s="181">
        <v>11.9238</v>
      </c>
      <c r="O582" s="181">
        <v>21.513200000000001</v>
      </c>
      <c r="P582" s="181">
        <v>16.993300000000001</v>
      </c>
      <c r="Q582" s="181">
        <v>19.5976</v>
      </c>
      <c r="R582" s="181">
        <v>21.873000000000001</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44616</v>
      </c>
      <c r="E583" s="181">
        <v>80.664000000000001</v>
      </c>
      <c r="F583" s="181">
        <v>-4.8201000000000001</v>
      </c>
      <c r="G583" s="181">
        <v>-5.3895</v>
      </c>
      <c r="H583" s="181">
        <v>-5.9389000000000003</v>
      </c>
      <c r="I583" s="181">
        <v>-9.2152999999999992</v>
      </c>
      <c r="J583" s="181">
        <v>-5.8148</v>
      </c>
      <c r="K583" s="181">
        <v>-7.3764000000000003</v>
      </c>
      <c r="L583" s="181">
        <v>-3.2829000000000002</v>
      </c>
      <c r="M583" s="181">
        <v>6.8780000000000001</v>
      </c>
      <c r="N583" s="181">
        <v>14.991199999999999</v>
      </c>
      <c r="O583" s="181">
        <v>20.685300000000002</v>
      </c>
      <c r="P583" s="181">
        <v>14.8399</v>
      </c>
      <c r="Q583" s="181">
        <v>17.153300000000002</v>
      </c>
      <c r="R583" s="181">
        <v>21.674700000000001</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44616</v>
      </c>
      <c r="E584" s="181">
        <v>74.978999999999999</v>
      </c>
      <c r="F584" s="181">
        <v>-4.8235999999999999</v>
      </c>
      <c r="G584" s="181">
        <v>-5.3975999999999997</v>
      </c>
      <c r="H584" s="181">
        <v>-5.9588999999999999</v>
      </c>
      <c r="I584" s="181">
        <v>-9.2516999999999996</v>
      </c>
      <c r="J584" s="181">
        <v>-5.8939000000000004</v>
      </c>
      <c r="K584" s="181">
        <v>-7.5998999999999999</v>
      </c>
      <c r="L584" s="181">
        <v>-3.7471999999999999</v>
      </c>
      <c r="M584" s="181">
        <v>6.1184000000000003</v>
      </c>
      <c r="N584" s="181">
        <v>13.908300000000001</v>
      </c>
      <c r="O584" s="181">
        <v>19.533799999999999</v>
      </c>
      <c r="P584" s="181">
        <v>13.6807</v>
      </c>
      <c r="Q584" s="181">
        <v>14.260400000000001</v>
      </c>
      <c r="R584" s="181">
        <v>20.528199999999998</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44616</v>
      </c>
      <c r="E585" s="181">
        <v>73.25</v>
      </c>
      <c r="F585" s="181">
        <v>-4.8083</v>
      </c>
      <c r="G585" s="181">
        <v>-5.5570000000000004</v>
      </c>
      <c r="H585" s="181">
        <v>-6.3658000000000001</v>
      </c>
      <c r="I585" s="181">
        <v>-9.5008999999999997</v>
      </c>
      <c r="J585" s="181">
        <v>-6.4496000000000002</v>
      </c>
      <c r="K585" s="181">
        <v>-6.9486999999999997</v>
      </c>
      <c r="L585" s="181">
        <v>-1.2537</v>
      </c>
      <c r="M585" s="181">
        <v>8.0542999999999996</v>
      </c>
      <c r="N585" s="181">
        <v>10.7834</v>
      </c>
      <c r="O585" s="181">
        <v>16.809999999999999</v>
      </c>
      <c r="P585" s="181">
        <v>12.4405</v>
      </c>
      <c r="Q585" s="181">
        <v>14.248200000000001</v>
      </c>
      <c r="R585" s="181">
        <v>16.909600000000001</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44616</v>
      </c>
      <c r="E586" s="181">
        <v>65.55</v>
      </c>
      <c r="F586" s="181">
        <v>-4.8068999999999997</v>
      </c>
      <c r="G586" s="181">
        <v>-5.5747999999999998</v>
      </c>
      <c r="H586" s="181">
        <v>-6.3973000000000004</v>
      </c>
      <c r="I586" s="181">
        <v>-9.5612999999999992</v>
      </c>
      <c r="J586" s="181">
        <v>-6.5839999999999996</v>
      </c>
      <c r="K586" s="181">
        <v>-7.3498000000000001</v>
      </c>
      <c r="L586" s="181">
        <v>-2.0911</v>
      </c>
      <c r="M586" s="181">
        <v>6.6894999999999998</v>
      </c>
      <c r="N586" s="181">
        <v>8.9231999999999996</v>
      </c>
      <c r="O586" s="181">
        <v>14.823600000000001</v>
      </c>
      <c r="P586" s="181">
        <v>10.7105</v>
      </c>
      <c r="Q586" s="181">
        <v>15.356400000000001</v>
      </c>
      <c r="R586" s="181">
        <v>14.9377</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44616</v>
      </c>
      <c r="E587" s="181">
        <v>801.10389999999995</v>
      </c>
      <c r="F587" s="181">
        <v>-5.0777999999999999</v>
      </c>
      <c r="G587" s="181">
        <v>-5.8528000000000002</v>
      </c>
      <c r="H587" s="181">
        <v>-6.5743999999999998</v>
      </c>
      <c r="I587" s="181">
        <v>-9.1667000000000005</v>
      </c>
      <c r="J587" s="181">
        <v>-6.2619999999999996</v>
      </c>
      <c r="K587" s="181">
        <v>-8.6781000000000006</v>
      </c>
      <c r="L587" s="181">
        <v>0.27360000000000001</v>
      </c>
      <c r="M587" s="181">
        <v>8.2315000000000005</v>
      </c>
      <c r="N587" s="181">
        <v>12.2866</v>
      </c>
      <c r="O587" s="181">
        <v>14.578900000000001</v>
      </c>
      <c r="P587" s="181">
        <v>10.694900000000001</v>
      </c>
      <c r="Q587" s="181">
        <v>21.103100000000001</v>
      </c>
      <c r="R587" s="181">
        <v>18.639399999999998</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44616</v>
      </c>
      <c r="E588" s="181">
        <v>868.69809999999995</v>
      </c>
      <c r="F588" s="181">
        <v>-5.0757000000000003</v>
      </c>
      <c r="G588" s="181">
        <v>-5.8464999999999998</v>
      </c>
      <c r="H588" s="181">
        <v>-6.5595999999999997</v>
      </c>
      <c r="I588" s="181">
        <v>-9.1381999999999994</v>
      </c>
      <c r="J588" s="181">
        <v>-6.1974999999999998</v>
      </c>
      <c r="K588" s="181">
        <v>-8.4939999999999998</v>
      </c>
      <c r="L588" s="181">
        <v>0.68689999999999996</v>
      </c>
      <c r="M588" s="181">
        <v>8.9068000000000005</v>
      </c>
      <c r="N588" s="181">
        <v>13.2242</v>
      </c>
      <c r="O588" s="181">
        <v>15.6273</v>
      </c>
      <c r="P588" s="181">
        <v>11.7448</v>
      </c>
      <c r="Q588" s="181">
        <v>14.951499999999999</v>
      </c>
      <c r="R588" s="181">
        <v>19.680800000000001</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44616</v>
      </c>
      <c r="E591" s="181">
        <v>2217.0513260729499</v>
      </c>
      <c r="F591" s="181">
        <v>-4.3289999999999997</v>
      </c>
      <c r="G591" s="181">
        <v>-5.0073999999999996</v>
      </c>
      <c r="H591" s="181">
        <v>-5.7754000000000003</v>
      </c>
      <c r="I591" s="181">
        <v>-8.1067</v>
      </c>
      <c r="J591" s="181">
        <v>-6.1154999999999999</v>
      </c>
      <c r="K591" s="181">
        <v>-8.3305000000000007</v>
      </c>
      <c r="L591" s="181">
        <v>-4.4000000000000003E-3</v>
      </c>
      <c r="M591" s="181">
        <v>10.999499999999999</v>
      </c>
      <c r="N591" s="181">
        <v>14.484500000000001</v>
      </c>
      <c r="O591" s="181">
        <v>12.094099999999999</v>
      </c>
      <c r="P591" s="181">
        <v>8.6029999999999998</v>
      </c>
      <c r="Q591" s="181">
        <v>23.168199999999999</v>
      </c>
      <c r="R591" s="181">
        <v>16.8674</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44616</v>
      </c>
      <c r="E592" s="181">
        <v>718.64099999999996</v>
      </c>
      <c r="F592" s="181">
        <v>-4.3274999999999997</v>
      </c>
      <c r="G592" s="181">
        <v>-5.0030000000000001</v>
      </c>
      <c r="H592" s="181">
        <v>-5.7652999999999999</v>
      </c>
      <c r="I592" s="181">
        <v>-8.0871999999999993</v>
      </c>
      <c r="J592" s="181">
        <v>-6.0694999999999997</v>
      </c>
      <c r="K592" s="181">
        <v>-8.1888000000000005</v>
      </c>
      <c r="L592" s="181">
        <v>0.3135</v>
      </c>
      <c r="M592" s="181">
        <v>11.504</v>
      </c>
      <c r="N592" s="181">
        <v>15.142799999999999</v>
      </c>
      <c r="O592" s="181">
        <v>12.7485</v>
      </c>
      <c r="P592" s="181">
        <v>9.2972999999999999</v>
      </c>
      <c r="Q592" s="181">
        <v>12.522500000000001</v>
      </c>
      <c r="R592" s="181">
        <v>17.546099999999999</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44616</v>
      </c>
      <c r="E593" s="181">
        <v>52.292900000000003</v>
      </c>
      <c r="F593" s="181">
        <v>-4.8278999999999996</v>
      </c>
      <c r="G593" s="181">
        <v>-5.6276999999999999</v>
      </c>
      <c r="H593" s="181">
        <v>-6.4532999999999996</v>
      </c>
      <c r="I593" s="181">
        <v>-9.4055999999999997</v>
      </c>
      <c r="J593" s="181">
        <v>-6.9611999999999998</v>
      </c>
      <c r="K593" s="181">
        <v>-7.3090000000000002</v>
      </c>
      <c r="L593" s="181">
        <v>-0.96740000000000004</v>
      </c>
      <c r="M593" s="181">
        <v>10.812799999999999</v>
      </c>
      <c r="N593" s="181">
        <v>12.191000000000001</v>
      </c>
      <c r="O593" s="181">
        <v>16.146999999999998</v>
      </c>
      <c r="P593" s="181">
        <v>10.5716</v>
      </c>
      <c r="Q593" s="181">
        <v>11.539400000000001</v>
      </c>
      <c r="R593" s="181">
        <v>15.553900000000001</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44616</v>
      </c>
      <c r="E594" s="181">
        <v>56.7286</v>
      </c>
      <c r="F594" s="181">
        <v>-4.8243</v>
      </c>
      <c r="G594" s="181">
        <v>-5.6174999999999997</v>
      </c>
      <c r="H594" s="181">
        <v>-6.4295</v>
      </c>
      <c r="I594" s="181">
        <v>-9.3603000000000005</v>
      </c>
      <c r="J594" s="181">
        <v>-6.8604000000000003</v>
      </c>
      <c r="K594" s="181">
        <v>-7.0125000000000002</v>
      </c>
      <c r="L594" s="181">
        <v>-0.33560000000000001</v>
      </c>
      <c r="M594" s="181">
        <v>11.8726</v>
      </c>
      <c r="N594" s="181">
        <v>13.6158</v>
      </c>
      <c r="O594" s="181">
        <v>17.583300000000001</v>
      </c>
      <c r="P594" s="181">
        <v>11.7066</v>
      </c>
      <c r="Q594" s="181">
        <v>14.1008</v>
      </c>
      <c r="R594" s="181">
        <v>17.02</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44616</v>
      </c>
      <c r="E595" s="181">
        <v>550.76</v>
      </c>
      <c r="F595" s="181">
        <v>-4.5129000000000001</v>
      </c>
      <c r="G595" s="181">
        <v>-5.1933999999999996</v>
      </c>
      <c r="H595" s="181">
        <v>-6.0007999999999999</v>
      </c>
      <c r="I595" s="181">
        <v>-8.6164000000000005</v>
      </c>
      <c r="J595" s="181">
        <v>-5.3693</v>
      </c>
      <c r="K595" s="181">
        <v>-8.4522999999999993</v>
      </c>
      <c r="L595" s="181">
        <v>-1.5322</v>
      </c>
      <c r="M595" s="181">
        <v>9.3949999999999996</v>
      </c>
      <c r="N595" s="181">
        <v>12.4459</v>
      </c>
      <c r="O595" s="181">
        <v>16.5745</v>
      </c>
      <c r="P595" s="181">
        <v>12.192399999999999</v>
      </c>
      <c r="Q595" s="181">
        <v>19.469899999999999</v>
      </c>
      <c r="R595" s="181">
        <v>19.8828</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44616</v>
      </c>
      <c r="E596" s="181">
        <v>598.03</v>
      </c>
      <c r="F596" s="181">
        <v>-4.5091999999999999</v>
      </c>
      <c r="G596" s="181">
        <v>-5.1875</v>
      </c>
      <c r="H596" s="181">
        <v>-5.9878999999999998</v>
      </c>
      <c r="I596" s="181">
        <v>-8.5902999999999992</v>
      </c>
      <c r="J596" s="181">
        <v>-5.3151000000000002</v>
      </c>
      <c r="K596" s="181">
        <v>-8.3028999999999993</v>
      </c>
      <c r="L596" s="181">
        <v>-1.1766000000000001</v>
      </c>
      <c r="M596" s="181">
        <v>10.002800000000001</v>
      </c>
      <c r="N596" s="181">
        <v>13.2075</v>
      </c>
      <c r="O596" s="181">
        <v>17.3917</v>
      </c>
      <c r="P596" s="181">
        <v>13.167</v>
      </c>
      <c r="Q596" s="181">
        <v>15.568300000000001</v>
      </c>
      <c r="R596" s="181">
        <v>20.675599999999999</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44616</v>
      </c>
      <c r="E597" s="181">
        <v>14.96</v>
      </c>
      <c r="F597" s="181">
        <v>-4.7134</v>
      </c>
      <c r="G597" s="181">
        <v>-5.1363000000000003</v>
      </c>
      <c r="H597" s="181">
        <v>-6.2069000000000001</v>
      </c>
      <c r="I597" s="181">
        <v>-8.3332999999999995</v>
      </c>
      <c r="J597" s="181">
        <v>-4.3478000000000003</v>
      </c>
      <c r="K597" s="181">
        <v>-7.5401999999999996</v>
      </c>
      <c r="L597" s="181">
        <v>3.9611000000000001</v>
      </c>
      <c r="M597" s="181">
        <v>9.5167999999999999</v>
      </c>
      <c r="N597" s="181">
        <v>10.6509</v>
      </c>
      <c r="O597" s="181">
        <v>14.864699999999999</v>
      </c>
      <c r="P597" s="181"/>
      <c r="Q597" s="181">
        <v>10.7964</v>
      </c>
      <c r="R597" s="181">
        <v>13.009399999999999</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44616</v>
      </c>
      <c r="E598" s="181">
        <v>15.41</v>
      </c>
      <c r="F598" s="181">
        <v>-4.7000999999999999</v>
      </c>
      <c r="G598" s="181">
        <v>-5.1692</v>
      </c>
      <c r="H598" s="181">
        <v>-6.2081999999999997</v>
      </c>
      <c r="I598" s="181">
        <v>-8.3284000000000002</v>
      </c>
      <c r="J598" s="181">
        <v>-4.2857000000000003</v>
      </c>
      <c r="K598" s="181">
        <v>-7.4474</v>
      </c>
      <c r="L598" s="181">
        <v>4.1215999999999999</v>
      </c>
      <c r="M598" s="181">
        <v>9.8361000000000001</v>
      </c>
      <c r="N598" s="181">
        <v>11.1031</v>
      </c>
      <c r="O598" s="181">
        <v>15.4595</v>
      </c>
      <c r="P598" s="181"/>
      <c r="Q598" s="181">
        <v>11.635400000000001</v>
      </c>
      <c r="R598" s="181">
        <v>13.5382</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44616</v>
      </c>
      <c r="E599" s="181">
        <v>39.340000000000003</v>
      </c>
      <c r="F599" s="181">
        <v>-4.8609</v>
      </c>
      <c r="G599" s="181">
        <v>-5.3872</v>
      </c>
      <c r="H599" s="181">
        <v>-5.9302000000000001</v>
      </c>
      <c r="I599" s="181">
        <v>-8.6814999999999998</v>
      </c>
      <c r="J599" s="181">
        <v>-5.7725</v>
      </c>
      <c r="K599" s="181">
        <v>-7.0195999999999996</v>
      </c>
      <c r="L599" s="181">
        <v>-0.12690000000000001</v>
      </c>
      <c r="M599" s="181">
        <v>9.3689</v>
      </c>
      <c r="N599" s="181">
        <v>11.098599999999999</v>
      </c>
      <c r="O599" s="181">
        <v>14.526</v>
      </c>
      <c r="P599" s="181">
        <v>12.0389</v>
      </c>
      <c r="Q599" s="181">
        <v>17.5672</v>
      </c>
      <c r="R599" s="181">
        <v>13.962400000000001</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44616</v>
      </c>
      <c r="E600" s="181">
        <v>35.6</v>
      </c>
      <c r="F600" s="181">
        <v>-4.8636999999999997</v>
      </c>
      <c r="G600" s="181">
        <v>-5.3695000000000004</v>
      </c>
      <c r="H600" s="181">
        <v>-5.9444999999999997</v>
      </c>
      <c r="I600" s="181">
        <v>-8.7179000000000002</v>
      </c>
      <c r="J600" s="181">
        <v>-5.8699000000000003</v>
      </c>
      <c r="K600" s="181">
        <v>-7.3158000000000003</v>
      </c>
      <c r="L600" s="181">
        <v>-0.72499999999999998</v>
      </c>
      <c r="M600" s="181">
        <v>8.3713999999999995</v>
      </c>
      <c r="N600" s="181">
        <v>9.7749000000000006</v>
      </c>
      <c r="O600" s="181">
        <v>13.1188</v>
      </c>
      <c r="P600" s="181">
        <v>10.4361</v>
      </c>
      <c r="Q600" s="181">
        <v>16.1877</v>
      </c>
      <c r="R600" s="181">
        <v>12.6187</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44616</v>
      </c>
      <c r="E601" s="181">
        <v>98.34</v>
      </c>
      <c r="F601" s="181">
        <v>-5.4423000000000004</v>
      </c>
      <c r="G601" s="181">
        <v>-6.2446000000000002</v>
      </c>
      <c r="H601" s="181">
        <v>-7.5491000000000001</v>
      </c>
      <c r="I601" s="181">
        <v>-10.835100000000001</v>
      </c>
      <c r="J601" s="181">
        <v>-7.0598000000000001</v>
      </c>
      <c r="K601" s="181">
        <v>-7.2614000000000001</v>
      </c>
      <c r="L601" s="181">
        <v>2.4161999999999999</v>
      </c>
      <c r="M601" s="181">
        <v>9.2910000000000004</v>
      </c>
      <c r="N601" s="181">
        <v>20.22</v>
      </c>
      <c r="O601" s="181">
        <v>21.633199999999999</v>
      </c>
      <c r="P601" s="181">
        <v>16.6631</v>
      </c>
      <c r="Q601" s="181">
        <v>17.592099999999999</v>
      </c>
      <c r="R601" s="181">
        <v>27.735900000000001</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44616</v>
      </c>
      <c r="E602" s="181">
        <v>89</v>
      </c>
      <c r="F602" s="181">
        <v>-5.4499000000000004</v>
      </c>
      <c r="G602" s="181">
        <v>-6.2565999999999997</v>
      </c>
      <c r="H602" s="181">
        <v>-7.5709</v>
      </c>
      <c r="I602" s="181">
        <v>-10.8841</v>
      </c>
      <c r="J602" s="181">
        <v>-7.1660000000000004</v>
      </c>
      <c r="K602" s="181">
        <v>-7.5613000000000001</v>
      </c>
      <c r="L602" s="181">
        <v>1.7957000000000001</v>
      </c>
      <c r="M602" s="181">
        <v>8.3252000000000006</v>
      </c>
      <c r="N602" s="181">
        <v>18.841000000000001</v>
      </c>
      <c r="O602" s="181">
        <v>20.2395</v>
      </c>
      <c r="P602" s="181">
        <v>15.3149</v>
      </c>
      <c r="Q602" s="181">
        <v>18.0519</v>
      </c>
      <c r="R602" s="181">
        <v>26.3428</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44616</v>
      </c>
      <c r="E603" s="181">
        <v>13.19</v>
      </c>
      <c r="F603" s="181">
        <v>-4.7652999999999999</v>
      </c>
      <c r="G603" s="181">
        <v>-6.0541</v>
      </c>
      <c r="H603" s="181">
        <v>-6.5864000000000003</v>
      </c>
      <c r="I603" s="181">
        <v>-8.3391000000000002</v>
      </c>
      <c r="J603" s="181">
        <v>-6.3875000000000002</v>
      </c>
      <c r="K603" s="181">
        <v>-8.2116000000000007</v>
      </c>
      <c r="L603" s="181">
        <v>-2.7286000000000001</v>
      </c>
      <c r="M603" s="181">
        <v>6.7152000000000003</v>
      </c>
      <c r="N603" s="181">
        <v>7.6734999999999998</v>
      </c>
      <c r="O603" s="181">
        <v>13.298400000000001</v>
      </c>
      <c r="P603" s="181"/>
      <c r="Q603" s="181">
        <v>6.8792999999999997</v>
      </c>
      <c r="R603" s="181">
        <v>13.807700000000001</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44616</v>
      </c>
      <c r="E604" s="181">
        <v>12.29</v>
      </c>
      <c r="F604" s="181">
        <v>-4.7286999999999999</v>
      </c>
      <c r="G604" s="181">
        <v>-6.0397999999999996</v>
      </c>
      <c r="H604" s="181">
        <v>-6.6109</v>
      </c>
      <c r="I604" s="181">
        <v>-8.4202999999999992</v>
      </c>
      <c r="J604" s="181">
        <v>-6.5399000000000003</v>
      </c>
      <c r="K604" s="181">
        <v>-8.6244999999999994</v>
      </c>
      <c r="L604" s="181">
        <v>-3.6078000000000001</v>
      </c>
      <c r="M604" s="181">
        <v>5.3128000000000002</v>
      </c>
      <c r="N604" s="181">
        <v>5.7659000000000002</v>
      </c>
      <c r="O604" s="181">
        <v>11.035500000000001</v>
      </c>
      <c r="P604" s="181"/>
      <c r="Q604" s="181">
        <v>5.0796000000000001</v>
      </c>
      <c r="R604" s="181">
        <v>11.011100000000001</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44616</v>
      </c>
      <c r="E605" s="181">
        <v>75.63</v>
      </c>
      <c r="F605" s="181">
        <v>-4.8678999999999997</v>
      </c>
      <c r="G605" s="181">
        <v>-5.1661000000000001</v>
      </c>
      <c r="H605" s="181">
        <v>-6.4100999999999999</v>
      </c>
      <c r="I605" s="181">
        <v>-9.6954999999999991</v>
      </c>
      <c r="J605" s="181">
        <v>-7.9255000000000004</v>
      </c>
      <c r="K605" s="181">
        <v>-9.9642999999999997</v>
      </c>
      <c r="L605" s="181">
        <v>-2.7892000000000001</v>
      </c>
      <c r="M605" s="181">
        <v>5.8353999999999999</v>
      </c>
      <c r="N605" s="181">
        <v>10.28</v>
      </c>
      <c r="O605" s="181">
        <v>16.7866</v>
      </c>
      <c r="P605" s="181">
        <v>13.644600000000001</v>
      </c>
      <c r="Q605" s="181">
        <v>14.2705</v>
      </c>
      <c r="R605" s="181">
        <v>16.313199999999998</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44616</v>
      </c>
      <c r="E606" s="181">
        <v>85.91</v>
      </c>
      <c r="F606" s="181">
        <v>-4.8720999999999997</v>
      </c>
      <c r="G606" s="181">
        <v>-5.1661000000000001</v>
      </c>
      <c r="H606" s="181">
        <v>-6.3855000000000004</v>
      </c>
      <c r="I606" s="181">
        <v>-9.6539999999999999</v>
      </c>
      <c r="J606" s="181">
        <v>-7.8219000000000003</v>
      </c>
      <c r="K606" s="181">
        <v>-9.6539999999999999</v>
      </c>
      <c r="L606" s="181">
        <v>-2.1638000000000002</v>
      </c>
      <c r="M606" s="181">
        <v>6.8266999999999998</v>
      </c>
      <c r="N606" s="181">
        <v>11.6584</v>
      </c>
      <c r="O606" s="181">
        <v>18.238600000000002</v>
      </c>
      <c r="P606" s="181">
        <v>15.211</v>
      </c>
      <c r="Q606" s="181">
        <v>17.429400000000001</v>
      </c>
      <c r="R606" s="181">
        <v>17.753599999999999</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44616</v>
      </c>
      <c r="E607" s="181">
        <v>13.460900000000001</v>
      </c>
      <c r="F607" s="181">
        <v>-4.3658000000000001</v>
      </c>
      <c r="G607" s="181">
        <v>-4.8895</v>
      </c>
      <c r="H607" s="181">
        <v>-5.6540999999999997</v>
      </c>
      <c r="I607" s="181">
        <v>-7.9553000000000003</v>
      </c>
      <c r="J607" s="181">
        <v>-5.5137</v>
      </c>
      <c r="K607" s="181">
        <v>-11.3849</v>
      </c>
      <c r="L607" s="181">
        <v>-7.0861000000000001</v>
      </c>
      <c r="M607" s="181">
        <v>-6.0006000000000004</v>
      </c>
      <c r="N607" s="181">
        <v>1.8129999999999999</v>
      </c>
      <c r="O607" s="181"/>
      <c r="P607" s="181"/>
      <c r="Q607" s="181">
        <v>13.444000000000001</v>
      </c>
      <c r="R607" s="181">
        <v>12.7159</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44616</v>
      </c>
      <c r="E608" s="181">
        <v>12.7889</v>
      </c>
      <c r="F608" s="181">
        <v>-4.3712999999999997</v>
      </c>
      <c r="G608" s="181">
        <v>-4.9067999999999996</v>
      </c>
      <c r="H608" s="181">
        <v>-5.6935000000000002</v>
      </c>
      <c r="I608" s="181">
        <v>-8.0319000000000003</v>
      </c>
      <c r="J608" s="181">
        <v>-5.665</v>
      </c>
      <c r="K608" s="181">
        <v>-11.836600000000001</v>
      </c>
      <c r="L608" s="181">
        <v>-8.0669000000000004</v>
      </c>
      <c r="M608" s="181">
        <v>-7.5077999999999996</v>
      </c>
      <c r="N608" s="181">
        <v>-0.35449999999999998</v>
      </c>
      <c r="O608" s="181"/>
      <c r="P608" s="181"/>
      <c r="Q608" s="181">
        <v>11.004899999999999</v>
      </c>
      <c r="R608" s="181">
        <v>10.2911</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44616</v>
      </c>
      <c r="E609" s="181">
        <v>26.3748</v>
      </c>
      <c r="F609" s="181">
        <v>-4.5823</v>
      </c>
      <c r="G609" s="181">
        <v>-4.9752000000000001</v>
      </c>
      <c r="H609" s="181">
        <v>-5.8967000000000001</v>
      </c>
      <c r="I609" s="181">
        <v>-8.2887000000000004</v>
      </c>
      <c r="J609" s="181">
        <v>-6.53</v>
      </c>
      <c r="K609" s="181">
        <v>-8.9541000000000004</v>
      </c>
      <c r="L609" s="181">
        <v>-0.51639999999999997</v>
      </c>
      <c r="M609" s="181">
        <v>9.6541999999999994</v>
      </c>
      <c r="N609" s="181">
        <v>11.5426</v>
      </c>
      <c r="O609" s="181">
        <v>18.9802</v>
      </c>
      <c r="P609" s="181">
        <v>14.6104</v>
      </c>
      <c r="Q609" s="181">
        <v>7.2196999999999996</v>
      </c>
      <c r="R609" s="181">
        <v>18.050999999999998</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44616</v>
      </c>
      <c r="E610" s="181">
        <v>29.034199999999998</v>
      </c>
      <c r="F610" s="181">
        <v>-4.58</v>
      </c>
      <c r="G610" s="181">
        <v>-4.9684999999999997</v>
      </c>
      <c r="H610" s="181">
        <v>-5.8815999999999997</v>
      </c>
      <c r="I610" s="181">
        <v>-8.2592999999999996</v>
      </c>
      <c r="J610" s="181">
        <v>-6.4535</v>
      </c>
      <c r="K610" s="181">
        <v>-8.7433999999999994</v>
      </c>
      <c r="L610" s="181">
        <v>-9.74E-2</v>
      </c>
      <c r="M610" s="181">
        <v>10.3249</v>
      </c>
      <c r="N610" s="181">
        <v>12.430199999999999</v>
      </c>
      <c r="O610" s="181">
        <v>19.8904</v>
      </c>
      <c r="P610" s="181">
        <v>15.511699999999999</v>
      </c>
      <c r="Q610" s="181">
        <v>16.5504</v>
      </c>
      <c r="R610" s="181">
        <v>18.963999999999999</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44616</v>
      </c>
      <c r="E611" s="181">
        <v>66.251000000000005</v>
      </c>
      <c r="F611" s="181">
        <v>-4.6131000000000002</v>
      </c>
      <c r="G611" s="181">
        <v>-5.5285000000000002</v>
      </c>
      <c r="H611" s="181">
        <v>-6.3205999999999998</v>
      </c>
      <c r="I611" s="181">
        <v>-9.5178999999999991</v>
      </c>
      <c r="J611" s="181">
        <v>-6.3775000000000004</v>
      </c>
      <c r="K611" s="181">
        <v>-8.2789999999999999</v>
      </c>
      <c r="L611" s="181">
        <v>-1.5410999999999999</v>
      </c>
      <c r="M611" s="181">
        <v>7.6463999999999999</v>
      </c>
      <c r="N611" s="181">
        <v>12.821400000000001</v>
      </c>
      <c r="O611" s="181">
        <v>17.7011</v>
      </c>
      <c r="P611" s="181">
        <v>12.8818</v>
      </c>
      <c r="Q611" s="181">
        <v>12.327500000000001</v>
      </c>
      <c r="R611" s="181">
        <v>17.452400000000001</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44616</v>
      </c>
      <c r="E612" s="181">
        <v>74.391000000000005</v>
      </c>
      <c r="F612" s="181">
        <v>-4.6086</v>
      </c>
      <c r="G612" s="181">
        <v>-5.5171999999999999</v>
      </c>
      <c r="H612" s="181">
        <v>-6.2944000000000004</v>
      </c>
      <c r="I612" s="181">
        <v>-9.4670000000000005</v>
      </c>
      <c r="J612" s="181">
        <v>-6.2660999999999998</v>
      </c>
      <c r="K612" s="181">
        <v>-7.9615</v>
      </c>
      <c r="L612" s="181">
        <v>-0.86750000000000005</v>
      </c>
      <c r="M612" s="181">
        <v>8.7507999999999999</v>
      </c>
      <c r="N612" s="181">
        <v>14.3544</v>
      </c>
      <c r="O612" s="181">
        <v>19.2105</v>
      </c>
      <c r="P612" s="181">
        <v>14.303599999999999</v>
      </c>
      <c r="Q612" s="181">
        <v>15.230499999999999</v>
      </c>
      <c r="R612" s="181">
        <v>19.012799999999999</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44616</v>
      </c>
      <c r="E613" s="181">
        <v>76.882000000000005</v>
      </c>
      <c r="F613" s="181">
        <v>-5.2196999999999996</v>
      </c>
      <c r="G613" s="181">
        <v>-5.5063000000000004</v>
      </c>
      <c r="H613" s="181">
        <v>-6.7792000000000003</v>
      </c>
      <c r="I613" s="181">
        <v>-9.5282</v>
      </c>
      <c r="J613" s="181">
        <v>-7.1496000000000004</v>
      </c>
      <c r="K613" s="181">
        <v>-9.0014000000000003</v>
      </c>
      <c r="L613" s="181">
        <v>-3.4302999999999999</v>
      </c>
      <c r="M613" s="181">
        <v>3.9409000000000001</v>
      </c>
      <c r="N613" s="181">
        <v>9.3658000000000001</v>
      </c>
      <c r="O613" s="181">
        <v>14.1836</v>
      </c>
      <c r="P613" s="181">
        <v>10.9169</v>
      </c>
      <c r="Q613" s="181">
        <v>13.743499999999999</v>
      </c>
      <c r="R613" s="181">
        <v>14.835900000000001</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44616</v>
      </c>
      <c r="E614" s="181">
        <v>72.451999999999998</v>
      </c>
      <c r="F614" s="181">
        <v>-5.2209000000000003</v>
      </c>
      <c r="G614" s="181">
        <v>-5.5114000000000001</v>
      </c>
      <c r="H614" s="181">
        <v>-6.7926000000000002</v>
      </c>
      <c r="I614" s="181">
        <v>-9.5548000000000002</v>
      </c>
      <c r="J614" s="181">
        <v>-7.2092000000000001</v>
      </c>
      <c r="K614" s="181">
        <v>-9.1738999999999997</v>
      </c>
      <c r="L614" s="181">
        <v>-3.7963</v>
      </c>
      <c r="M614" s="181">
        <v>3.3492999999999999</v>
      </c>
      <c r="N614" s="181">
        <v>8.5536999999999992</v>
      </c>
      <c r="O614" s="181">
        <v>13.47</v>
      </c>
      <c r="P614" s="181">
        <v>10.168699999999999</v>
      </c>
      <c r="Q614" s="181">
        <v>13.173299999999999</v>
      </c>
      <c r="R614" s="181">
        <v>14.054600000000001</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44616</v>
      </c>
      <c r="E615" s="181">
        <v>101.78489999999999</v>
      </c>
      <c r="F615" s="181">
        <v>-4.5890000000000004</v>
      </c>
      <c r="G615" s="181">
        <v>-4.6760000000000002</v>
      </c>
      <c r="H615" s="181">
        <v>-5.4267000000000003</v>
      </c>
      <c r="I615" s="181">
        <v>-7.5951000000000004</v>
      </c>
      <c r="J615" s="181">
        <v>-5.6410999999999998</v>
      </c>
      <c r="K615" s="181">
        <v>-7.3220999999999998</v>
      </c>
      <c r="L615" s="181">
        <v>-1.8554999999999999</v>
      </c>
      <c r="M615" s="181">
        <v>9.9103999999999992</v>
      </c>
      <c r="N615" s="181">
        <v>13.574999999999999</v>
      </c>
      <c r="O615" s="181">
        <v>15.7049</v>
      </c>
      <c r="P615" s="181">
        <v>13.293699999999999</v>
      </c>
      <c r="Q615" s="181">
        <v>14.278600000000001</v>
      </c>
      <c r="R615" s="181">
        <v>12.799200000000001</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1974</v>
      </c>
      <c r="C616" s="177">
        <v>100865</v>
      </c>
      <c r="D616" s="180">
        <v>44616</v>
      </c>
      <c r="E616" s="181">
        <v>92.663600000000002</v>
      </c>
      <c r="F616" s="181">
        <v>-4.5922999999999998</v>
      </c>
      <c r="G616" s="181">
        <v>-4.6856999999999998</v>
      </c>
      <c r="H616" s="181">
        <v>-5.4492000000000003</v>
      </c>
      <c r="I616" s="181">
        <v>-7.6391</v>
      </c>
      <c r="J616" s="181">
        <v>-5.7404999999999999</v>
      </c>
      <c r="K616" s="181">
        <v>-7.6120000000000001</v>
      </c>
      <c r="L616" s="181">
        <v>-2.4756999999999998</v>
      </c>
      <c r="M616" s="181">
        <v>8.8663000000000007</v>
      </c>
      <c r="N616" s="181">
        <v>12.146699999999999</v>
      </c>
      <c r="O616" s="181">
        <v>14.3369</v>
      </c>
      <c r="P616" s="181">
        <v>11.935</v>
      </c>
      <c r="Q616" s="181">
        <v>9.6054999999999993</v>
      </c>
      <c r="R616" s="181">
        <v>11.385</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434</v>
      </c>
      <c r="C617" s="177">
        <v>139781</v>
      </c>
      <c r="D617" s="180">
        <v>44616</v>
      </c>
      <c r="E617" s="181">
        <v>19.226500000000001</v>
      </c>
      <c r="F617" s="181">
        <v>-4.8578999999999999</v>
      </c>
      <c r="G617" s="181">
        <v>-5.1821000000000002</v>
      </c>
      <c r="H617" s="181">
        <v>-6.0659999999999998</v>
      </c>
      <c r="I617" s="181">
        <v>-8.6575000000000006</v>
      </c>
      <c r="J617" s="181">
        <v>-6.1463000000000001</v>
      </c>
      <c r="K617" s="181">
        <v>-6.1398999999999999</v>
      </c>
      <c r="L617" s="181">
        <v>-1.113</v>
      </c>
      <c r="M617" s="181">
        <v>11.6599</v>
      </c>
      <c r="N617" s="181">
        <v>18.133700000000001</v>
      </c>
      <c r="O617" s="181">
        <v>19.005199999999999</v>
      </c>
      <c r="P617" s="181">
        <v>12.1586</v>
      </c>
      <c r="Q617" s="181">
        <v>12.980700000000001</v>
      </c>
      <c r="R617" s="181">
        <v>23.1631</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435</v>
      </c>
      <c r="C618" s="177">
        <v>139783</v>
      </c>
      <c r="D618" s="180">
        <v>44616</v>
      </c>
      <c r="E618" s="181">
        <v>17.326000000000001</v>
      </c>
      <c r="F618" s="181">
        <v>-4.8623000000000003</v>
      </c>
      <c r="G618" s="181">
        <v>-5.1955</v>
      </c>
      <c r="H618" s="181">
        <v>-6.0976999999999997</v>
      </c>
      <c r="I618" s="181">
        <v>-8.7178000000000004</v>
      </c>
      <c r="J618" s="181">
        <v>-6.2857000000000003</v>
      </c>
      <c r="K618" s="181">
        <v>-6.5449999999999999</v>
      </c>
      <c r="L618" s="181">
        <v>-1.9518</v>
      </c>
      <c r="M618" s="181">
        <v>10.2499</v>
      </c>
      <c r="N618" s="181">
        <v>16.178999999999998</v>
      </c>
      <c r="O618" s="181">
        <v>17.018699999999999</v>
      </c>
      <c r="P618" s="181">
        <v>10.0329</v>
      </c>
      <c r="Q618" s="181">
        <v>10.8065</v>
      </c>
      <c r="R618" s="181">
        <v>21.118200000000002</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44616</v>
      </c>
      <c r="E619" s="181">
        <v>31.204000000000001</v>
      </c>
      <c r="F619" s="181">
        <v>-4.8310000000000004</v>
      </c>
      <c r="G619" s="181">
        <v>-5.8106</v>
      </c>
      <c r="H619" s="181">
        <v>-6.4824999999999999</v>
      </c>
      <c r="I619" s="181">
        <v>-9.1268999999999991</v>
      </c>
      <c r="J619" s="181">
        <v>-6.8842999999999996</v>
      </c>
      <c r="K619" s="181">
        <v>-8.5167999999999999</v>
      </c>
      <c r="L619" s="181">
        <v>-1.9604999999999999</v>
      </c>
      <c r="M619" s="181">
        <v>7.1124999999999998</v>
      </c>
      <c r="N619" s="181">
        <v>13.0007</v>
      </c>
      <c r="O619" s="181">
        <v>22.400200000000002</v>
      </c>
      <c r="P619" s="181">
        <v>18.856000000000002</v>
      </c>
      <c r="Q619" s="181">
        <v>20.274000000000001</v>
      </c>
      <c r="R619" s="181">
        <v>24.417300000000001</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44616</v>
      </c>
      <c r="E620" s="181">
        <v>28.571999999999999</v>
      </c>
      <c r="F620" s="181">
        <v>-4.8330000000000002</v>
      </c>
      <c r="G620" s="181">
        <v>-5.8179999999999996</v>
      </c>
      <c r="H620" s="181">
        <v>-6.5052000000000003</v>
      </c>
      <c r="I620" s="181">
        <v>-9.1712000000000007</v>
      </c>
      <c r="J620" s="181">
        <v>-6.9831000000000003</v>
      </c>
      <c r="K620" s="181">
        <v>-8.8147000000000002</v>
      </c>
      <c r="L620" s="181">
        <v>-2.5943000000000001</v>
      </c>
      <c r="M620" s="181">
        <v>6.0776000000000003</v>
      </c>
      <c r="N620" s="181">
        <v>11.5266</v>
      </c>
      <c r="O620" s="181">
        <v>20.568200000000001</v>
      </c>
      <c r="P620" s="181">
        <v>17.203600000000002</v>
      </c>
      <c r="Q620" s="181">
        <v>18.567</v>
      </c>
      <c r="R620" s="181">
        <v>22.659400000000002</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44616</v>
      </c>
      <c r="E621" s="181">
        <v>27.009399999999999</v>
      </c>
      <c r="F621" s="181">
        <v>-4.3484999999999996</v>
      </c>
      <c r="G621" s="181">
        <v>-5.1045999999999996</v>
      </c>
      <c r="H621" s="181">
        <v>-6.1835000000000004</v>
      </c>
      <c r="I621" s="181">
        <v>-9.2876999999999992</v>
      </c>
      <c r="J621" s="181">
        <v>-7.8098999999999998</v>
      </c>
      <c r="K621" s="181">
        <v>-9.3167000000000009</v>
      </c>
      <c r="L621" s="181">
        <v>-4.8240999999999996</v>
      </c>
      <c r="M621" s="181">
        <v>7.7755000000000001</v>
      </c>
      <c r="N621" s="181">
        <v>11.3331</v>
      </c>
      <c r="O621" s="181">
        <v>17.173100000000002</v>
      </c>
      <c r="P621" s="181">
        <v>13.1105</v>
      </c>
      <c r="Q621" s="181">
        <v>15.023999999999999</v>
      </c>
      <c r="R621" s="181">
        <v>14.573600000000001</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44616</v>
      </c>
      <c r="E622" s="181">
        <v>24.5611</v>
      </c>
      <c r="F622" s="181">
        <v>-4.3510999999999997</v>
      </c>
      <c r="G622" s="181">
        <v>-5.1134000000000004</v>
      </c>
      <c r="H622" s="181">
        <v>-6.2038000000000002</v>
      </c>
      <c r="I622" s="181">
        <v>-9.3275000000000006</v>
      </c>
      <c r="J622" s="181">
        <v>-7.8997999999999999</v>
      </c>
      <c r="K622" s="181">
        <v>-9.5841999999999992</v>
      </c>
      <c r="L622" s="181">
        <v>-5.4131</v>
      </c>
      <c r="M622" s="181">
        <v>6.7572000000000001</v>
      </c>
      <c r="N622" s="181">
        <v>9.9353999999999996</v>
      </c>
      <c r="O622" s="181">
        <v>15.632</v>
      </c>
      <c r="P622" s="181">
        <v>11.646699999999999</v>
      </c>
      <c r="Q622" s="181">
        <v>13.4946</v>
      </c>
      <c r="R622" s="181">
        <v>13.0749</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2044</v>
      </c>
      <c r="C623" s="177">
        <v>135654</v>
      </c>
      <c r="D623" s="180">
        <v>44616</v>
      </c>
      <c r="E623" s="181">
        <v>20.941500000000001</v>
      </c>
      <c r="F623" s="181">
        <v>-5.1901999999999999</v>
      </c>
      <c r="G623" s="181">
        <v>-5.9359000000000002</v>
      </c>
      <c r="H623" s="181">
        <v>-6.8757999999999999</v>
      </c>
      <c r="I623" s="181">
        <v>-9.3492999999999995</v>
      </c>
      <c r="J623" s="181">
        <v>-7.9191000000000003</v>
      </c>
      <c r="K623" s="181">
        <v>-8.8862000000000005</v>
      </c>
      <c r="L623" s="181">
        <v>-1.1475</v>
      </c>
      <c r="M623" s="181">
        <v>8.4315999999999995</v>
      </c>
      <c r="N623" s="181">
        <v>9.2586999999999993</v>
      </c>
      <c r="O623" s="181">
        <v>13.9536</v>
      </c>
      <c r="P623" s="181">
        <v>11.3765</v>
      </c>
      <c r="Q623" s="181">
        <v>12.751099999999999</v>
      </c>
      <c r="R623" s="181">
        <v>13.627000000000001</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2045</v>
      </c>
      <c r="C624" s="177">
        <v>135655</v>
      </c>
      <c r="D624" s="180">
        <v>44616</v>
      </c>
      <c r="E624" s="181">
        <v>18.851600000000001</v>
      </c>
      <c r="F624" s="181">
        <v>-5.1950000000000003</v>
      </c>
      <c r="G624" s="181">
        <v>-5.9508000000000001</v>
      </c>
      <c r="H624" s="181">
        <v>-6.9093999999999998</v>
      </c>
      <c r="I624" s="181">
        <v>-9.4147999999999996</v>
      </c>
      <c r="J624" s="181">
        <v>-8.0670000000000002</v>
      </c>
      <c r="K624" s="181">
        <v>-9.3193999999999999</v>
      </c>
      <c r="L624" s="181">
        <v>-2.0625</v>
      </c>
      <c r="M624" s="181">
        <v>6.9120999999999997</v>
      </c>
      <c r="N624" s="181">
        <v>7.21</v>
      </c>
      <c r="O624" s="181">
        <v>11.927899999999999</v>
      </c>
      <c r="P624" s="181">
        <v>9.4717000000000002</v>
      </c>
      <c r="Q624" s="181">
        <v>10.8428</v>
      </c>
      <c r="R624" s="181">
        <v>11.5395</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44616</v>
      </c>
      <c r="E625" s="181">
        <v>71.212900000000005</v>
      </c>
      <c r="F625" s="181">
        <v>-4.9751000000000003</v>
      </c>
      <c r="G625" s="181">
        <v>-6.0829000000000004</v>
      </c>
      <c r="H625" s="181">
        <v>-6.6641000000000004</v>
      </c>
      <c r="I625" s="181">
        <v>-9.0523000000000007</v>
      </c>
      <c r="J625" s="181">
        <v>-6.1738999999999997</v>
      </c>
      <c r="K625" s="181">
        <v>-7.9866999999999999</v>
      </c>
      <c r="L625" s="181">
        <v>-1.8329</v>
      </c>
      <c r="M625" s="181">
        <v>8.7182999999999993</v>
      </c>
      <c r="N625" s="181">
        <v>13.841900000000001</v>
      </c>
      <c r="O625" s="181">
        <v>11.9199</v>
      </c>
      <c r="P625" s="181">
        <v>6.0697999999999999</v>
      </c>
      <c r="Q625" s="181">
        <v>12.6844</v>
      </c>
      <c r="R625" s="181">
        <v>15.9825</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44616</v>
      </c>
      <c r="E626" s="181">
        <v>76.349699999999999</v>
      </c>
      <c r="F626" s="181">
        <v>-4.9736000000000002</v>
      </c>
      <c r="G626" s="181">
        <v>-6.0781999999999998</v>
      </c>
      <c r="H626" s="181">
        <v>-6.6528999999999998</v>
      </c>
      <c r="I626" s="181">
        <v>-9.0282999999999998</v>
      </c>
      <c r="J626" s="181">
        <v>-6.1193999999999997</v>
      </c>
      <c r="K626" s="181">
        <v>-7.8250000000000002</v>
      </c>
      <c r="L626" s="181">
        <v>-1.4710000000000001</v>
      </c>
      <c r="M626" s="181">
        <v>9.2926000000000002</v>
      </c>
      <c r="N626" s="181">
        <v>14.6469</v>
      </c>
      <c r="O626" s="181">
        <v>12.7041</v>
      </c>
      <c r="P626" s="181">
        <v>6.9229000000000003</v>
      </c>
      <c r="Q626" s="181">
        <v>13.0732</v>
      </c>
      <c r="R626" s="181">
        <v>16.811</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44616</v>
      </c>
      <c r="E627" s="181">
        <v>18.167999999999999</v>
      </c>
      <c r="F627" s="181">
        <v>-4.2403000000000004</v>
      </c>
      <c r="G627" s="181">
        <v>-5.2091000000000003</v>
      </c>
      <c r="H627" s="181">
        <v>-5.8653000000000004</v>
      </c>
      <c r="I627" s="181">
        <v>-7.5307000000000004</v>
      </c>
      <c r="J627" s="181">
        <v>-5.0853000000000002</v>
      </c>
      <c r="K627" s="181">
        <v>-4.5533000000000001</v>
      </c>
      <c r="L627" s="181">
        <v>4.1086</v>
      </c>
      <c r="M627" s="181">
        <v>13.9803</v>
      </c>
      <c r="N627" s="181">
        <v>22.741800000000001</v>
      </c>
      <c r="O627" s="181"/>
      <c r="P627" s="181"/>
      <c r="Q627" s="181">
        <v>25.907</v>
      </c>
      <c r="R627" s="181">
        <v>28.4678</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44616</v>
      </c>
      <c r="E628" s="181">
        <v>17.594899999999999</v>
      </c>
      <c r="F628" s="181">
        <v>-4.2434000000000003</v>
      </c>
      <c r="G628" s="181">
        <v>-5.2187999999999999</v>
      </c>
      <c r="H628" s="181">
        <v>-5.8884999999999996</v>
      </c>
      <c r="I628" s="181">
        <v>-7.5757000000000003</v>
      </c>
      <c r="J628" s="181">
        <v>-5.1886999999999999</v>
      </c>
      <c r="K628" s="181">
        <v>-4.8635999999999999</v>
      </c>
      <c r="L628" s="181">
        <v>3.4306999999999999</v>
      </c>
      <c r="M628" s="181">
        <v>12.8674</v>
      </c>
      <c r="N628" s="181">
        <v>21.186199999999999</v>
      </c>
      <c r="O628" s="181"/>
      <c r="P628" s="181"/>
      <c r="Q628" s="181">
        <v>24.359500000000001</v>
      </c>
      <c r="R628" s="181">
        <v>26.877600000000001</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2019</v>
      </c>
      <c r="C629" s="177">
        <v>135601</v>
      </c>
      <c r="D629" s="180">
        <v>44616</v>
      </c>
      <c r="E629" s="181">
        <v>23.99</v>
      </c>
      <c r="F629" s="181">
        <v>-4.7637999999999998</v>
      </c>
      <c r="G629" s="181">
        <v>-5.1028000000000002</v>
      </c>
      <c r="H629" s="181">
        <v>-6.2523999999999997</v>
      </c>
      <c r="I629" s="181">
        <v>-9.1631999999999998</v>
      </c>
      <c r="J629" s="181">
        <v>-6.4352999999999998</v>
      </c>
      <c r="K629" s="181">
        <v>-5.6254999999999997</v>
      </c>
      <c r="L629" s="181">
        <v>1.8684000000000001</v>
      </c>
      <c r="M629" s="181">
        <v>10.349600000000001</v>
      </c>
      <c r="N629" s="181">
        <v>18.880099999999999</v>
      </c>
      <c r="O629" s="181">
        <v>20.006699999999999</v>
      </c>
      <c r="P629" s="181">
        <v>15.346500000000001</v>
      </c>
      <c r="Q629" s="181">
        <v>15.1296</v>
      </c>
      <c r="R629" s="181">
        <v>25.0579</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2020</v>
      </c>
      <c r="C630" s="177">
        <v>135598</v>
      </c>
      <c r="D630" s="180">
        <v>44616</v>
      </c>
      <c r="E630" s="181">
        <v>22.06</v>
      </c>
      <c r="F630" s="181">
        <v>-4.7496</v>
      </c>
      <c r="G630" s="181">
        <v>-5.1182999999999996</v>
      </c>
      <c r="H630" s="181">
        <v>-6.2872000000000003</v>
      </c>
      <c r="I630" s="181">
        <v>-9.1806999999999999</v>
      </c>
      <c r="J630" s="181">
        <v>-6.5254000000000003</v>
      </c>
      <c r="K630" s="181">
        <v>-5.9275000000000002</v>
      </c>
      <c r="L630" s="181">
        <v>1.2856000000000001</v>
      </c>
      <c r="M630" s="181">
        <v>9.3704000000000001</v>
      </c>
      <c r="N630" s="181">
        <v>17.527999999999999</v>
      </c>
      <c r="O630" s="181">
        <v>18.4069</v>
      </c>
      <c r="P630" s="181">
        <v>13.623900000000001</v>
      </c>
      <c r="Q630" s="181">
        <v>13.5854</v>
      </c>
      <c r="R630" s="181">
        <v>23.564399999999999</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44616</v>
      </c>
      <c r="E633" s="181">
        <v>198.8612</v>
      </c>
      <c r="F633" s="181">
        <v>-6.0457999999999998</v>
      </c>
      <c r="G633" s="181">
        <v>-6.9824000000000002</v>
      </c>
      <c r="H633" s="181">
        <v>-9.5717999999999996</v>
      </c>
      <c r="I633" s="181">
        <v>-13.3203</v>
      </c>
      <c r="J633" s="181">
        <v>-8.1732999999999993</v>
      </c>
      <c r="K633" s="181">
        <v>-11.369400000000001</v>
      </c>
      <c r="L633" s="181">
        <v>0.64970000000000006</v>
      </c>
      <c r="M633" s="181">
        <v>7.1067</v>
      </c>
      <c r="N633" s="181">
        <v>31.657499999999999</v>
      </c>
      <c r="O633" s="181">
        <v>32.262300000000003</v>
      </c>
      <c r="P633" s="181">
        <v>20.954499999999999</v>
      </c>
      <c r="Q633" s="181">
        <v>14.616300000000001</v>
      </c>
      <c r="R633" s="181">
        <v>44.676000000000002</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44616</v>
      </c>
      <c r="E634" s="181">
        <v>213.17500000000001</v>
      </c>
      <c r="F634" s="181">
        <v>-6.0411999999999999</v>
      </c>
      <c r="G634" s="181">
        <v>-6.9691999999999998</v>
      </c>
      <c r="H634" s="181">
        <v>-9.5404</v>
      </c>
      <c r="I634" s="181">
        <v>-13.2585</v>
      </c>
      <c r="J634" s="181">
        <v>-8.0254999999999992</v>
      </c>
      <c r="K634" s="181">
        <v>-10.931100000000001</v>
      </c>
      <c r="L634" s="181">
        <v>1.69</v>
      </c>
      <c r="M634" s="181">
        <v>8.7734000000000005</v>
      </c>
      <c r="N634" s="181">
        <v>34.435400000000001</v>
      </c>
      <c r="O634" s="181">
        <v>34.645699999999998</v>
      </c>
      <c r="P634" s="181">
        <v>22.434799999999999</v>
      </c>
      <c r="Q634" s="181">
        <v>20.378799999999998</v>
      </c>
      <c r="R634" s="181">
        <v>47.600099999999998</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44616</v>
      </c>
      <c r="E635" s="181">
        <v>71.010000000000005</v>
      </c>
      <c r="F635" s="181">
        <v>-4.6334</v>
      </c>
      <c r="G635" s="181">
        <v>-5.3326000000000002</v>
      </c>
      <c r="H635" s="181">
        <v>-6.0963000000000003</v>
      </c>
      <c r="I635" s="181">
        <v>-7.8270999999999997</v>
      </c>
      <c r="J635" s="181">
        <v>-5.3074000000000003</v>
      </c>
      <c r="K635" s="181">
        <v>-8.4568999999999992</v>
      </c>
      <c r="L635" s="181">
        <v>-5.2568000000000001</v>
      </c>
      <c r="M635" s="181">
        <v>0.99560000000000004</v>
      </c>
      <c r="N635" s="181">
        <v>5.9534000000000002</v>
      </c>
      <c r="O635" s="181">
        <v>10.623699999999999</v>
      </c>
      <c r="P635" s="181">
        <v>8.4787999999999997</v>
      </c>
      <c r="Q635" s="181">
        <v>16.034700000000001</v>
      </c>
      <c r="R635" s="181">
        <v>17.729500000000002</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44616</v>
      </c>
      <c r="E636" s="181">
        <v>69.73</v>
      </c>
      <c r="F636" s="181">
        <v>-4.6361999999999997</v>
      </c>
      <c r="G636" s="181">
        <v>-5.3353000000000002</v>
      </c>
      <c r="H636" s="181">
        <v>-6.1002000000000001</v>
      </c>
      <c r="I636" s="181">
        <v>-7.8498999999999999</v>
      </c>
      <c r="J636" s="181">
        <v>-5.3482000000000003</v>
      </c>
      <c r="K636" s="181">
        <v>-8.5747999999999998</v>
      </c>
      <c r="L636" s="181">
        <v>-5.4764999999999997</v>
      </c>
      <c r="M636" s="181">
        <v>0.63500000000000001</v>
      </c>
      <c r="N636" s="181">
        <v>5.4438000000000004</v>
      </c>
      <c r="O636" s="181">
        <v>10.089700000000001</v>
      </c>
      <c r="P636" s="181">
        <v>8.0853000000000002</v>
      </c>
      <c r="Q636" s="181">
        <v>15.6921</v>
      </c>
      <c r="R636" s="181">
        <v>17.157299999999999</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44616</v>
      </c>
      <c r="E637" s="181">
        <v>213.99340000000001</v>
      </c>
      <c r="F637" s="181">
        <v>-4.9093</v>
      </c>
      <c r="G637" s="181">
        <v>-5.9375999999999998</v>
      </c>
      <c r="H637" s="181">
        <v>-7.1584000000000003</v>
      </c>
      <c r="I637" s="181">
        <v>-9.3806999999999992</v>
      </c>
      <c r="J637" s="181">
        <v>-7.1841999999999997</v>
      </c>
      <c r="K637" s="181">
        <v>-10.237299999999999</v>
      </c>
      <c r="L637" s="181">
        <v>-2.4146000000000001</v>
      </c>
      <c r="M637" s="181">
        <v>5.407</v>
      </c>
      <c r="N637" s="181">
        <v>10.5304</v>
      </c>
      <c r="O637" s="181">
        <v>15.298400000000001</v>
      </c>
      <c r="P637" s="181">
        <v>11.3155</v>
      </c>
      <c r="Q637" s="181">
        <v>13.4232</v>
      </c>
      <c r="R637" s="181">
        <v>19.4297</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44616</v>
      </c>
      <c r="E638" s="181">
        <v>628.86614997458196</v>
      </c>
      <c r="F638" s="181">
        <v>-4.9115000000000002</v>
      </c>
      <c r="G638" s="181">
        <v>-5.9440999999999997</v>
      </c>
      <c r="H638" s="181">
        <v>-7.1708999999999996</v>
      </c>
      <c r="I638" s="181">
        <v>-9.4032999999999998</v>
      </c>
      <c r="J638" s="181">
        <v>-7.2333999999999996</v>
      </c>
      <c r="K638" s="181">
        <v>-10.376899999999999</v>
      </c>
      <c r="L638" s="181">
        <v>-2.7191999999999998</v>
      </c>
      <c r="M638" s="181">
        <v>4.9241000000000001</v>
      </c>
      <c r="N638" s="181">
        <v>9.8485999999999994</v>
      </c>
      <c r="O638" s="181">
        <v>14.5939</v>
      </c>
      <c r="P638" s="181">
        <v>10.588900000000001</v>
      </c>
      <c r="Q638" s="181">
        <v>15.3941</v>
      </c>
      <c r="R638" s="181">
        <v>18.691700000000001</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44616</v>
      </c>
      <c r="E639" s="181">
        <v>24.507899999999999</v>
      </c>
      <c r="F639" s="181">
        <v>-4.9185999999999996</v>
      </c>
      <c r="G639" s="181">
        <v>-4.9203999999999999</v>
      </c>
      <c r="H639" s="181">
        <v>-6.9124999999999996</v>
      </c>
      <c r="I639" s="181">
        <v>-9.5178999999999991</v>
      </c>
      <c r="J639" s="181">
        <v>-6.069</v>
      </c>
      <c r="K639" s="181">
        <v>-5.1504000000000003</v>
      </c>
      <c r="L639" s="181">
        <v>9.6133000000000006</v>
      </c>
      <c r="M639" s="181">
        <v>15.9034</v>
      </c>
      <c r="N639" s="181">
        <v>27.528400000000001</v>
      </c>
      <c r="O639" s="181">
        <v>25.386700000000001</v>
      </c>
      <c r="P639" s="181">
        <v>15.429399999999999</v>
      </c>
      <c r="Q639" s="181">
        <v>13.637499999999999</v>
      </c>
      <c r="R639" s="181">
        <v>30.842199999999998</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44616</v>
      </c>
      <c r="E640" s="181">
        <v>23.850899999999999</v>
      </c>
      <c r="F640" s="181">
        <v>-4.9196999999999997</v>
      </c>
      <c r="G640" s="181">
        <v>-4.9253999999999998</v>
      </c>
      <c r="H640" s="181">
        <v>-6.9207999999999998</v>
      </c>
      <c r="I640" s="181">
        <v>-9.532</v>
      </c>
      <c r="J640" s="181">
        <v>-6.0991999999999997</v>
      </c>
      <c r="K640" s="181">
        <v>-5.2359</v>
      </c>
      <c r="L640" s="181">
        <v>9.4177999999999997</v>
      </c>
      <c r="M640" s="181">
        <v>15.594200000000001</v>
      </c>
      <c r="N640" s="181">
        <v>27.0808</v>
      </c>
      <c r="O640" s="181">
        <v>24.9145</v>
      </c>
      <c r="P640" s="181">
        <v>14.892799999999999</v>
      </c>
      <c r="Q640" s="181">
        <v>13.1999</v>
      </c>
      <c r="R640" s="181">
        <v>30.383299999999998</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44616</v>
      </c>
      <c r="E641" s="181">
        <v>25.863299999999999</v>
      </c>
      <c r="F641" s="181">
        <v>-4.8146000000000004</v>
      </c>
      <c r="G641" s="181">
        <v>-4.8132000000000001</v>
      </c>
      <c r="H641" s="181">
        <v>-6.7949000000000002</v>
      </c>
      <c r="I641" s="181">
        <v>-9.4375</v>
      </c>
      <c r="J641" s="181">
        <v>-6.0217000000000001</v>
      </c>
      <c r="K641" s="181">
        <v>-5.4851999999999999</v>
      </c>
      <c r="L641" s="181">
        <v>8.7190999999999992</v>
      </c>
      <c r="M641" s="181">
        <v>15.763500000000001</v>
      </c>
      <c r="N641" s="181">
        <v>26.537099999999999</v>
      </c>
      <c r="O641" s="181">
        <v>26.2515</v>
      </c>
      <c r="P641" s="181">
        <v>16.226500000000001</v>
      </c>
      <c r="Q641" s="181">
        <v>14.709</v>
      </c>
      <c r="R641" s="181">
        <v>31.3643</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44616</v>
      </c>
      <c r="E642" s="181">
        <v>25.177800000000001</v>
      </c>
      <c r="F642" s="181">
        <v>-4.8151999999999999</v>
      </c>
      <c r="G642" s="181">
        <v>-4.8155999999999999</v>
      </c>
      <c r="H642" s="181">
        <v>-6.8007</v>
      </c>
      <c r="I642" s="181">
        <v>-9.4492999999999991</v>
      </c>
      <c r="J642" s="181">
        <v>-6.0495000000000001</v>
      </c>
      <c r="K642" s="181">
        <v>-5.5681000000000003</v>
      </c>
      <c r="L642" s="181">
        <v>8.5277999999999992</v>
      </c>
      <c r="M642" s="181">
        <v>15.458</v>
      </c>
      <c r="N642" s="181">
        <v>26.095800000000001</v>
      </c>
      <c r="O642" s="181">
        <v>25.7819</v>
      </c>
      <c r="P642" s="181">
        <v>15.6996</v>
      </c>
      <c r="Q642" s="181">
        <v>14.263999999999999</v>
      </c>
      <c r="R642" s="181">
        <v>30.9116</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44616</v>
      </c>
      <c r="E643" s="181">
        <v>25.744199999999999</v>
      </c>
      <c r="F643" s="181">
        <v>-4.8673999999999999</v>
      </c>
      <c r="G643" s="181">
        <v>-4.8551000000000002</v>
      </c>
      <c r="H643" s="181">
        <v>-6.8541999999999996</v>
      </c>
      <c r="I643" s="181">
        <v>-9.4826999999999995</v>
      </c>
      <c r="J643" s="181">
        <v>-5.9634</v>
      </c>
      <c r="K643" s="181">
        <v>-4.7907999999999999</v>
      </c>
      <c r="L643" s="181">
        <v>9.8278999999999996</v>
      </c>
      <c r="M643" s="181">
        <v>16.1967</v>
      </c>
      <c r="N643" s="181">
        <v>28.1922</v>
      </c>
      <c r="O643" s="181">
        <v>26.648199999999999</v>
      </c>
      <c r="P643" s="181">
        <v>16.8018</v>
      </c>
      <c r="Q643" s="181">
        <v>17.361599999999999</v>
      </c>
      <c r="R643" s="181">
        <v>31.6386</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44616</v>
      </c>
      <c r="E644" s="181">
        <v>24.485800000000001</v>
      </c>
      <c r="F644" s="181">
        <v>-4.8689</v>
      </c>
      <c r="G644" s="181">
        <v>-4.8589000000000002</v>
      </c>
      <c r="H644" s="181">
        <v>-6.8623000000000003</v>
      </c>
      <c r="I644" s="181">
        <v>-9.4985999999999997</v>
      </c>
      <c r="J644" s="181">
        <v>-5.9996</v>
      </c>
      <c r="K644" s="181">
        <v>-4.8987999999999996</v>
      </c>
      <c r="L644" s="181">
        <v>9.5786999999999995</v>
      </c>
      <c r="M644" s="181">
        <v>15.8028</v>
      </c>
      <c r="N644" s="181">
        <v>27.617899999999999</v>
      </c>
      <c r="O644" s="181">
        <v>26.020800000000001</v>
      </c>
      <c r="P644" s="181">
        <v>15.957100000000001</v>
      </c>
      <c r="Q644" s="181">
        <v>16.370100000000001</v>
      </c>
      <c r="R644" s="181">
        <v>31.026800000000001</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44616</v>
      </c>
      <c r="E645" s="181">
        <v>28.9285</v>
      </c>
      <c r="F645" s="181">
        <v>-3.7538999999999998</v>
      </c>
      <c r="G645" s="181">
        <v>-3.7321</v>
      </c>
      <c r="H645" s="181">
        <v>-4.8510999999999997</v>
      </c>
      <c r="I645" s="181">
        <v>-8.3999000000000006</v>
      </c>
      <c r="J645" s="181">
        <v>-6.0030999999999999</v>
      </c>
      <c r="K645" s="181">
        <v>-7.8874000000000004</v>
      </c>
      <c r="L645" s="181">
        <v>3.6110000000000002</v>
      </c>
      <c r="M645" s="181">
        <v>23.3262</v>
      </c>
      <c r="N645" s="181">
        <v>38.540500000000002</v>
      </c>
      <c r="O645" s="181">
        <v>34.741599999999998</v>
      </c>
      <c r="P645" s="181"/>
      <c r="Q645" s="181">
        <v>24.17</v>
      </c>
      <c r="R645" s="181">
        <v>35.780799999999999</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44616</v>
      </c>
      <c r="E646" s="181">
        <v>27.975899999999999</v>
      </c>
      <c r="F646" s="181">
        <v>-3.7547000000000001</v>
      </c>
      <c r="G646" s="181">
        <v>-3.7355</v>
      </c>
      <c r="H646" s="181">
        <v>-4.8590999999999998</v>
      </c>
      <c r="I646" s="181">
        <v>-8.4156999999999993</v>
      </c>
      <c r="J646" s="181">
        <v>-6.0392000000000001</v>
      </c>
      <c r="K646" s="181">
        <v>-7.9919000000000002</v>
      </c>
      <c r="L646" s="181">
        <v>3.3759000000000001</v>
      </c>
      <c r="M646" s="181">
        <v>22.9072</v>
      </c>
      <c r="N646" s="181">
        <v>37.920299999999997</v>
      </c>
      <c r="O646" s="181">
        <v>34.070799999999998</v>
      </c>
      <c r="P646" s="181"/>
      <c r="Q646" s="181">
        <v>23.325600000000001</v>
      </c>
      <c r="R646" s="181">
        <v>35.139000000000003</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44616</v>
      </c>
      <c r="E647" s="181">
        <v>15.8729</v>
      </c>
      <c r="F647" s="181">
        <v>-4.2161999999999997</v>
      </c>
      <c r="G647" s="181">
        <v>-4.6965000000000003</v>
      </c>
      <c r="H647" s="181">
        <v>-5.0738000000000003</v>
      </c>
      <c r="I647" s="181">
        <v>-7.0526</v>
      </c>
      <c r="J647" s="181">
        <v>-4.8769</v>
      </c>
      <c r="K647" s="181">
        <v>-6.0507999999999997</v>
      </c>
      <c r="L647" s="181">
        <v>3.7241</v>
      </c>
      <c r="M647" s="181">
        <v>10.4978</v>
      </c>
      <c r="N647" s="181">
        <v>15.8225</v>
      </c>
      <c r="O647" s="181">
        <v>19.279199999999999</v>
      </c>
      <c r="P647" s="181"/>
      <c r="Q647" s="181">
        <v>12.5166</v>
      </c>
      <c r="R647" s="181">
        <v>18.964200000000002</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44616</v>
      </c>
      <c r="E648" s="181">
        <v>15.4702</v>
      </c>
      <c r="F648" s="181">
        <v>-4.2169999999999996</v>
      </c>
      <c r="G648" s="181">
        <v>-4.6990999999999996</v>
      </c>
      <c r="H648" s="181">
        <v>-5.0808999999999997</v>
      </c>
      <c r="I648" s="181">
        <v>-7.0669000000000004</v>
      </c>
      <c r="J648" s="181">
        <v>-4.9093999999999998</v>
      </c>
      <c r="K648" s="181">
        <v>-6.1451000000000002</v>
      </c>
      <c r="L648" s="181">
        <v>3.5156000000000001</v>
      </c>
      <c r="M648" s="181">
        <v>10.1646</v>
      </c>
      <c r="N648" s="181">
        <v>15.3812</v>
      </c>
      <c r="O648" s="181">
        <v>18.668099999999999</v>
      </c>
      <c r="P648" s="181"/>
      <c r="Q648" s="181">
        <v>11.781000000000001</v>
      </c>
      <c r="R648" s="181">
        <v>18.4129</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44616</v>
      </c>
      <c r="E649" s="181">
        <v>16.576599999999999</v>
      </c>
      <c r="F649" s="181">
        <v>-4.4988999999999999</v>
      </c>
      <c r="G649" s="181">
        <v>-5.6007999999999996</v>
      </c>
      <c r="H649" s="181">
        <v>-6.9978999999999996</v>
      </c>
      <c r="I649" s="181">
        <v>-9.2195999999999998</v>
      </c>
      <c r="J649" s="181">
        <v>-7.8914</v>
      </c>
      <c r="K649" s="181">
        <v>-9.3848000000000003</v>
      </c>
      <c r="L649" s="181">
        <v>-2.1139999999999999</v>
      </c>
      <c r="M649" s="181">
        <v>4.8030999999999997</v>
      </c>
      <c r="N649" s="181">
        <v>11.8748</v>
      </c>
      <c r="O649" s="181">
        <v>19.866099999999999</v>
      </c>
      <c r="P649" s="181"/>
      <c r="Q649" s="181">
        <v>15.023300000000001</v>
      </c>
      <c r="R649" s="181">
        <v>18.782399999999999</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44616</v>
      </c>
      <c r="E650" s="181">
        <v>16.160699999999999</v>
      </c>
      <c r="F650" s="181">
        <v>-4.5</v>
      </c>
      <c r="G650" s="181">
        <v>-5.6039000000000003</v>
      </c>
      <c r="H650" s="181">
        <v>-7.0053999999999998</v>
      </c>
      <c r="I650" s="181">
        <v>-9.234</v>
      </c>
      <c r="J650" s="181">
        <v>-7.9225000000000003</v>
      </c>
      <c r="K650" s="181">
        <v>-9.4760000000000009</v>
      </c>
      <c r="L650" s="181">
        <v>-2.3115000000000001</v>
      </c>
      <c r="M650" s="181">
        <v>4.4863999999999997</v>
      </c>
      <c r="N650" s="181">
        <v>11.448499999999999</v>
      </c>
      <c r="O650" s="181">
        <v>19.163699999999999</v>
      </c>
      <c r="P650" s="181"/>
      <c r="Q650" s="181">
        <v>14.216799999999999</v>
      </c>
      <c r="R650" s="181">
        <v>18.209299999999999</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44616</v>
      </c>
      <c r="E651" s="181">
        <v>76.943700000000007</v>
      </c>
      <c r="F651" s="181">
        <v>-3.5838999999999999</v>
      </c>
      <c r="G651" s="181">
        <v>-4.2808000000000002</v>
      </c>
      <c r="H651" s="181">
        <v>-4.7243000000000004</v>
      </c>
      <c r="I651" s="181">
        <v>-6.1833999999999998</v>
      </c>
      <c r="J651" s="181">
        <v>-4.6279000000000003</v>
      </c>
      <c r="K651" s="181">
        <v>-6.9104000000000001</v>
      </c>
      <c r="L651" s="181">
        <v>3.3708999999999998</v>
      </c>
      <c r="M651" s="181">
        <v>17.0166</v>
      </c>
      <c r="N651" s="181">
        <v>29.265699999999999</v>
      </c>
      <c r="O651" s="181">
        <v>33.569099999999999</v>
      </c>
      <c r="P651" s="181">
        <v>21.4709</v>
      </c>
      <c r="Q651" s="181">
        <v>22.850300000000001</v>
      </c>
      <c r="R651" s="181">
        <v>32.982199999999999</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44616</v>
      </c>
      <c r="E652" s="181">
        <v>56.197600000000001</v>
      </c>
      <c r="F652" s="181">
        <v>-3.8509000000000002</v>
      </c>
      <c r="G652" s="181">
        <v>-4.2846000000000002</v>
      </c>
      <c r="H652" s="181">
        <v>-4.9244000000000003</v>
      </c>
      <c r="I652" s="181">
        <v>-7.2272999999999996</v>
      </c>
      <c r="J652" s="181">
        <v>-4.6924999999999999</v>
      </c>
      <c r="K652" s="181">
        <v>-7.2211999999999996</v>
      </c>
      <c r="L652" s="181">
        <v>1.7607999999999999</v>
      </c>
      <c r="M652" s="181">
        <v>17.299700000000001</v>
      </c>
      <c r="N652" s="181">
        <v>27.875</v>
      </c>
      <c r="O652" s="181">
        <v>35.965400000000002</v>
      </c>
      <c r="P652" s="181">
        <v>24.1372</v>
      </c>
      <c r="Q652" s="181">
        <v>24.361999999999998</v>
      </c>
      <c r="R652" s="181">
        <v>34.691499999999998</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44616</v>
      </c>
      <c r="E653" s="181">
        <v>54.412500000000001</v>
      </c>
      <c r="F653" s="181">
        <v>-3.8521000000000001</v>
      </c>
      <c r="G653" s="181">
        <v>-4.2877999999999998</v>
      </c>
      <c r="H653" s="181">
        <v>-4.9318</v>
      </c>
      <c r="I653" s="181">
        <v>-7.2416999999999998</v>
      </c>
      <c r="J653" s="181">
        <v>-4.7249999999999996</v>
      </c>
      <c r="K653" s="181">
        <v>-7.3148</v>
      </c>
      <c r="L653" s="181">
        <v>1.5556000000000001</v>
      </c>
      <c r="M653" s="181">
        <v>16.946000000000002</v>
      </c>
      <c r="N653" s="181">
        <v>27.362300000000001</v>
      </c>
      <c r="O653" s="181">
        <v>35.309899999999999</v>
      </c>
      <c r="P653" s="181">
        <v>23.466899999999999</v>
      </c>
      <c r="Q653" s="181">
        <v>23.856000000000002</v>
      </c>
      <c r="R653" s="181">
        <v>34.093499999999999</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44616</v>
      </c>
      <c r="E654" s="181">
        <v>15.0212</v>
      </c>
      <c r="F654" s="181">
        <v>-4.6993</v>
      </c>
      <c r="G654" s="181">
        <v>-5.4420000000000002</v>
      </c>
      <c r="H654" s="181">
        <v>-6.7464000000000004</v>
      </c>
      <c r="I654" s="181">
        <v>-8.6173999999999999</v>
      </c>
      <c r="J654" s="181">
        <v>-7.1647999999999996</v>
      </c>
      <c r="K654" s="181">
        <v>-9.9102999999999994</v>
      </c>
      <c r="L654" s="181">
        <v>-2.7042000000000002</v>
      </c>
      <c r="M654" s="181">
        <v>6.8661000000000003</v>
      </c>
      <c r="N654" s="181">
        <v>8.109</v>
      </c>
      <c r="O654" s="181">
        <v>14.7256</v>
      </c>
      <c r="P654" s="181"/>
      <c r="Q654" s="181">
        <v>14.0985</v>
      </c>
      <c r="R654" s="181">
        <v>14.2639</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44616</v>
      </c>
      <c r="E655" s="181">
        <v>14.1683</v>
      </c>
      <c r="F655" s="181">
        <v>-4.7028999999999996</v>
      </c>
      <c r="G655" s="181">
        <v>-5.4558</v>
      </c>
      <c r="H655" s="181">
        <v>-6.7789000000000001</v>
      </c>
      <c r="I655" s="181">
        <v>-8.6818000000000008</v>
      </c>
      <c r="J655" s="181">
        <v>-7.3076999999999996</v>
      </c>
      <c r="K655" s="181">
        <v>-10.318099999999999</v>
      </c>
      <c r="L655" s="181">
        <v>-3.5802999999999998</v>
      </c>
      <c r="M655" s="181">
        <v>5.4314999999999998</v>
      </c>
      <c r="N655" s="181">
        <v>6.1757</v>
      </c>
      <c r="O655" s="181">
        <v>12.578099999999999</v>
      </c>
      <c r="P655" s="181"/>
      <c r="Q655" s="181">
        <v>11.956799999999999</v>
      </c>
      <c r="R655" s="181">
        <v>12.1836</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44616</v>
      </c>
      <c r="E656" s="181">
        <v>136.73009999999999</v>
      </c>
      <c r="F656" s="181">
        <v>-4.5109000000000004</v>
      </c>
      <c r="G656" s="181">
        <v>-5.0185000000000004</v>
      </c>
      <c r="H656" s="181">
        <v>-5.4189999999999996</v>
      </c>
      <c r="I656" s="181">
        <v>-7.9322999999999997</v>
      </c>
      <c r="J656" s="181">
        <v>-6.1947000000000001</v>
      </c>
      <c r="K656" s="181">
        <v>-7.3643999999999998</v>
      </c>
      <c r="L656" s="181">
        <v>-1.9866999999999999</v>
      </c>
      <c r="M656" s="181">
        <v>8.6898</v>
      </c>
      <c r="N656" s="181">
        <v>10.4451</v>
      </c>
      <c r="O656" s="181">
        <v>13.496600000000001</v>
      </c>
      <c r="P656" s="181">
        <v>9.3521999999999998</v>
      </c>
      <c r="Q656" s="181">
        <v>14.9017</v>
      </c>
      <c r="R656" s="181">
        <v>14.986000000000001</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44616</v>
      </c>
      <c r="E657" s="181">
        <v>142.05009999999999</v>
      </c>
      <c r="F657" s="181">
        <v>-4.5091000000000001</v>
      </c>
      <c r="G657" s="181">
        <v>-5.0151000000000003</v>
      </c>
      <c r="H657" s="181">
        <v>-5.4089</v>
      </c>
      <c r="I657" s="181">
        <v>-7.9107000000000003</v>
      </c>
      <c r="J657" s="181">
        <v>-6.1448</v>
      </c>
      <c r="K657" s="181">
        <v>-7.2256</v>
      </c>
      <c r="L657" s="181">
        <v>-1.7521</v>
      </c>
      <c r="M657" s="181">
        <v>9.1140000000000008</v>
      </c>
      <c r="N657" s="181">
        <v>11.0731</v>
      </c>
      <c r="O657" s="181">
        <v>13.9916</v>
      </c>
      <c r="P657" s="181">
        <v>9.8980999999999995</v>
      </c>
      <c r="Q657" s="181">
        <v>12.411300000000001</v>
      </c>
      <c r="R657" s="181">
        <v>15.5151</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44616</v>
      </c>
      <c r="E658" s="181">
        <v>17.020600000000002</v>
      </c>
      <c r="F658" s="181">
        <v>-4.9755000000000003</v>
      </c>
      <c r="G658" s="181">
        <v>-4.7606999999999999</v>
      </c>
      <c r="H658" s="181">
        <v>-6.5270000000000001</v>
      </c>
      <c r="I658" s="181">
        <v>-9.9019999999999992</v>
      </c>
      <c r="J658" s="181">
        <v>-9.0381</v>
      </c>
      <c r="K658" s="181">
        <v>-10.8743</v>
      </c>
      <c r="L658" s="181">
        <v>2.3832</v>
      </c>
      <c r="M658" s="181">
        <v>17.288</v>
      </c>
      <c r="N658" s="181">
        <v>39.482199999999999</v>
      </c>
      <c r="O658" s="181">
        <v>20.081399999999999</v>
      </c>
      <c r="P658" s="181">
        <v>9.3215000000000003</v>
      </c>
      <c r="Q658" s="181">
        <v>10.616</v>
      </c>
      <c r="R658" s="181">
        <v>32.0017</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44616</v>
      </c>
      <c r="E659" s="181">
        <v>16.6279</v>
      </c>
      <c r="F659" s="181">
        <v>-4.9763999999999999</v>
      </c>
      <c r="G659" s="181">
        <v>-4.7618999999999998</v>
      </c>
      <c r="H659" s="181">
        <v>-6.5301999999999998</v>
      </c>
      <c r="I659" s="181">
        <v>-9.9076000000000004</v>
      </c>
      <c r="J659" s="181">
        <v>-9.0511999999999997</v>
      </c>
      <c r="K659" s="181">
        <v>-10.912599999999999</v>
      </c>
      <c r="L659" s="181">
        <v>2.2959999999999998</v>
      </c>
      <c r="M659" s="181">
        <v>17.137499999999999</v>
      </c>
      <c r="N659" s="181">
        <v>39.266800000000003</v>
      </c>
      <c r="O659" s="181">
        <v>19.858000000000001</v>
      </c>
      <c r="P659" s="181">
        <v>8.9328000000000003</v>
      </c>
      <c r="Q659" s="181">
        <v>10.1273</v>
      </c>
      <c r="R659" s="181">
        <v>31.788599999999999</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44616</v>
      </c>
      <c r="E660" s="181">
        <v>14.6061</v>
      </c>
      <c r="F660" s="181">
        <v>-4.9744000000000002</v>
      </c>
      <c r="G660" s="181">
        <v>-4.7594000000000003</v>
      </c>
      <c r="H660" s="181">
        <v>-6.5484999999999998</v>
      </c>
      <c r="I660" s="181">
        <v>-9.8589000000000002</v>
      </c>
      <c r="J660" s="181">
        <v>-9.2410999999999994</v>
      </c>
      <c r="K660" s="181">
        <v>-11.173999999999999</v>
      </c>
      <c r="L660" s="181">
        <v>2.4034</v>
      </c>
      <c r="M660" s="181">
        <v>17.338799999999999</v>
      </c>
      <c r="N660" s="181">
        <v>40.188499999999998</v>
      </c>
      <c r="O660" s="181">
        <v>20.8093</v>
      </c>
      <c r="P660" s="181"/>
      <c r="Q660" s="181">
        <v>7.9943</v>
      </c>
      <c r="R660" s="181">
        <v>32.407699999999998</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44616</v>
      </c>
      <c r="E661" s="181">
        <v>14.337999999999999</v>
      </c>
      <c r="F661" s="181">
        <v>-4.9745999999999997</v>
      </c>
      <c r="G661" s="181">
        <v>-4.7606000000000002</v>
      </c>
      <c r="H661" s="181">
        <v>-6.5502000000000002</v>
      </c>
      <c r="I661" s="181">
        <v>-9.8623999999999992</v>
      </c>
      <c r="J661" s="181">
        <v>-9.2497000000000007</v>
      </c>
      <c r="K661" s="181">
        <v>-11.198399999999999</v>
      </c>
      <c r="L661" s="181">
        <v>2.347</v>
      </c>
      <c r="M661" s="181">
        <v>17.241099999999999</v>
      </c>
      <c r="N661" s="181">
        <v>40.030500000000004</v>
      </c>
      <c r="O661" s="181">
        <v>20.6401</v>
      </c>
      <c r="P661" s="181"/>
      <c r="Q661" s="181">
        <v>7.5890000000000004</v>
      </c>
      <c r="R661" s="181">
        <v>32.268700000000003</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44616</v>
      </c>
      <c r="E662" s="181">
        <v>14.487500000000001</v>
      </c>
      <c r="F662" s="181">
        <v>-4.9837999999999996</v>
      </c>
      <c r="G662" s="181">
        <v>-4.7426000000000004</v>
      </c>
      <c r="H662" s="181">
        <v>-6.4695</v>
      </c>
      <c r="I662" s="181">
        <v>-9.8543000000000003</v>
      </c>
      <c r="J662" s="181">
        <v>-8.8160000000000007</v>
      </c>
      <c r="K662" s="181">
        <v>-10.943199999999999</v>
      </c>
      <c r="L662" s="181">
        <v>1.6652</v>
      </c>
      <c r="M662" s="181">
        <v>16.967700000000001</v>
      </c>
      <c r="N662" s="181">
        <v>41.5002</v>
      </c>
      <c r="O662" s="181">
        <v>21.4712</v>
      </c>
      <c r="P662" s="181"/>
      <c r="Q662" s="181">
        <v>8.3099000000000007</v>
      </c>
      <c r="R662" s="181">
        <v>32.963700000000003</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44616</v>
      </c>
      <c r="E663" s="181">
        <v>14.1944</v>
      </c>
      <c r="F663" s="181">
        <v>-4.9848999999999997</v>
      </c>
      <c r="G663" s="181">
        <v>-4.7445000000000004</v>
      </c>
      <c r="H663" s="181">
        <v>-6.4737</v>
      </c>
      <c r="I663" s="181">
        <v>-9.8613999999999997</v>
      </c>
      <c r="J663" s="181">
        <v>-8.8314000000000004</v>
      </c>
      <c r="K663" s="181">
        <v>-10.9862</v>
      </c>
      <c r="L663" s="181">
        <v>1.5669999999999999</v>
      </c>
      <c r="M663" s="181">
        <v>16.798500000000001</v>
      </c>
      <c r="N663" s="181">
        <v>41.209699999999998</v>
      </c>
      <c r="O663" s="181">
        <v>21.1175</v>
      </c>
      <c r="P663" s="181"/>
      <c r="Q663" s="181">
        <v>7.8342999999999998</v>
      </c>
      <c r="R663" s="181">
        <v>32.612900000000003</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44616</v>
      </c>
      <c r="E664" s="181">
        <v>13.8546</v>
      </c>
      <c r="F664" s="181">
        <v>-4.8611000000000004</v>
      </c>
      <c r="G664" s="181">
        <v>-4.6981999999999999</v>
      </c>
      <c r="H664" s="181">
        <v>-6.4528999999999996</v>
      </c>
      <c r="I664" s="181">
        <v>-9.8823000000000008</v>
      </c>
      <c r="J664" s="181">
        <v>-8.3872</v>
      </c>
      <c r="K664" s="181">
        <v>-10.9659</v>
      </c>
      <c r="L664" s="181">
        <v>1.9981</v>
      </c>
      <c r="M664" s="181">
        <v>20.115500000000001</v>
      </c>
      <c r="N664" s="181">
        <v>44.769599999999997</v>
      </c>
      <c r="O664" s="181">
        <v>21.518599999999999</v>
      </c>
      <c r="P664" s="181"/>
      <c r="Q664" s="181">
        <v>7.6714000000000002</v>
      </c>
      <c r="R664" s="181">
        <v>33.578299999999999</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44616</v>
      </c>
      <c r="E665" s="181">
        <v>13.3277</v>
      </c>
      <c r="F665" s="181">
        <v>-4.8619000000000003</v>
      </c>
      <c r="G665" s="181">
        <v>-4.6993999999999998</v>
      </c>
      <c r="H665" s="181">
        <v>-6.4558999999999997</v>
      </c>
      <c r="I665" s="181">
        <v>-9.8888999999999996</v>
      </c>
      <c r="J665" s="181">
        <v>-8.4013000000000009</v>
      </c>
      <c r="K665" s="181">
        <v>-11.0063</v>
      </c>
      <c r="L665" s="181">
        <v>1.9054</v>
      </c>
      <c r="M665" s="181">
        <v>19.951599999999999</v>
      </c>
      <c r="N665" s="181">
        <v>44.494100000000003</v>
      </c>
      <c r="O665" s="181">
        <v>21.144200000000001</v>
      </c>
      <c r="P665" s="181"/>
      <c r="Q665" s="181">
        <v>6.7290999999999999</v>
      </c>
      <c r="R665" s="181">
        <v>33.262500000000003</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44616</v>
      </c>
      <c r="E666" s="181">
        <v>20.378399999999999</v>
      </c>
      <c r="F666" s="181">
        <v>-4.6757999999999997</v>
      </c>
      <c r="G666" s="181">
        <v>-5.3940999999999999</v>
      </c>
      <c r="H666" s="181">
        <v>-5.8037999999999998</v>
      </c>
      <c r="I666" s="181">
        <v>-8.0654000000000003</v>
      </c>
      <c r="J666" s="181">
        <v>-5.1938000000000004</v>
      </c>
      <c r="K666" s="181">
        <v>-6.3699000000000003</v>
      </c>
      <c r="L666" s="181">
        <v>-1.032</v>
      </c>
      <c r="M666" s="181">
        <v>8.2110000000000003</v>
      </c>
      <c r="N666" s="181">
        <v>11.673500000000001</v>
      </c>
      <c r="O666" s="181">
        <v>16.230599999999999</v>
      </c>
      <c r="P666" s="181">
        <v>11.7646</v>
      </c>
      <c r="Q666" s="181">
        <v>10.829800000000001</v>
      </c>
      <c r="R666" s="181">
        <v>19.1633</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44616</v>
      </c>
      <c r="E667" s="181">
        <v>19.904299999999999</v>
      </c>
      <c r="F667" s="181">
        <v>-4.6764999999999999</v>
      </c>
      <c r="G667" s="181">
        <v>-5.3968999999999996</v>
      </c>
      <c r="H667" s="181">
        <v>-5.8101000000000003</v>
      </c>
      <c r="I667" s="181">
        <v>-8.0780999999999992</v>
      </c>
      <c r="J667" s="181">
        <v>-5.2221000000000002</v>
      </c>
      <c r="K667" s="181">
        <v>-6.4538000000000002</v>
      </c>
      <c r="L667" s="181">
        <v>-1.2095</v>
      </c>
      <c r="M667" s="181">
        <v>7.9654999999999996</v>
      </c>
      <c r="N667" s="181">
        <v>11.436299999999999</v>
      </c>
      <c r="O667" s="181">
        <v>15.9573</v>
      </c>
      <c r="P667" s="181">
        <v>11.451000000000001</v>
      </c>
      <c r="Q667" s="181">
        <v>10.4536</v>
      </c>
      <c r="R667" s="181">
        <v>18.988700000000001</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44616</v>
      </c>
      <c r="E668" s="181">
        <v>22.238600000000002</v>
      </c>
      <c r="F668" s="181">
        <v>-4.7034000000000002</v>
      </c>
      <c r="G668" s="181">
        <v>-5.4329000000000001</v>
      </c>
      <c r="H668" s="181">
        <v>-5.8173000000000004</v>
      </c>
      <c r="I668" s="181">
        <v>-8.0190999999999999</v>
      </c>
      <c r="J668" s="181">
        <v>-5.3273999999999999</v>
      </c>
      <c r="K668" s="181">
        <v>-6.5526999999999997</v>
      </c>
      <c r="L668" s="181">
        <v>-0.7409</v>
      </c>
      <c r="M668" s="181">
        <v>8.3582999999999998</v>
      </c>
      <c r="N668" s="181">
        <v>11.422499999999999</v>
      </c>
      <c r="O668" s="181">
        <v>16.765699999999999</v>
      </c>
      <c r="P668" s="181">
        <v>12.1113</v>
      </c>
      <c r="Q668" s="181">
        <v>14.417400000000001</v>
      </c>
      <c r="R668" s="181">
        <v>18.961200000000002</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44616</v>
      </c>
      <c r="E669" s="181">
        <v>21.726500000000001</v>
      </c>
      <c r="F669" s="181">
        <v>-4.7042000000000002</v>
      </c>
      <c r="G669" s="181">
        <v>-5.4345999999999997</v>
      </c>
      <c r="H669" s="181">
        <v>-5.8207000000000004</v>
      </c>
      <c r="I669" s="181">
        <v>-8.0259</v>
      </c>
      <c r="J669" s="181">
        <v>-5.3422999999999998</v>
      </c>
      <c r="K669" s="181">
        <v>-6.5956999999999999</v>
      </c>
      <c r="L669" s="181">
        <v>-0.83120000000000005</v>
      </c>
      <c r="M669" s="181">
        <v>8.2126000000000001</v>
      </c>
      <c r="N669" s="181">
        <v>11.2286</v>
      </c>
      <c r="O669" s="181">
        <v>16.514600000000002</v>
      </c>
      <c r="P669" s="181">
        <v>11.6609</v>
      </c>
      <c r="Q669" s="181">
        <v>13.969099999999999</v>
      </c>
      <c r="R669" s="181">
        <v>18.7516</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44616</v>
      </c>
      <c r="E670" s="181">
        <v>14.186500000000001</v>
      </c>
      <c r="F670" s="181">
        <v>-4.6829999999999998</v>
      </c>
      <c r="G670" s="181">
        <v>-4.4447999999999999</v>
      </c>
      <c r="H670" s="181">
        <v>-6.3028000000000004</v>
      </c>
      <c r="I670" s="181">
        <v>-9.6654</v>
      </c>
      <c r="J670" s="181">
        <v>-8.3228000000000009</v>
      </c>
      <c r="K670" s="181">
        <v>-10.2461</v>
      </c>
      <c r="L670" s="181">
        <v>3.4815999999999998</v>
      </c>
      <c r="M670" s="181">
        <v>18.552800000000001</v>
      </c>
      <c r="N670" s="181">
        <v>37.893700000000003</v>
      </c>
      <c r="O670" s="181">
        <v>21.221499999999999</v>
      </c>
      <c r="P670" s="181"/>
      <c r="Q670" s="181">
        <v>9.3434000000000008</v>
      </c>
      <c r="R670" s="181">
        <v>29.381900000000002</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44616</v>
      </c>
      <c r="E671" s="181">
        <v>13.8393</v>
      </c>
      <c r="F671" s="181">
        <v>-4.6833999999999998</v>
      </c>
      <c r="G671" s="181">
        <v>-4.4478</v>
      </c>
      <c r="H671" s="181">
        <v>-6.3102</v>
      </c>
      <c r="I671" s="181">
        <v>-9.6786999999999992</v>
      </c>
      <c r="J671" s="181">
        <v>-8.3533000000000008</v>
      </c>
      <c r="K671" s="181">
        <v>-10.336399999999999</v>
      </c>
      <c r="L671" s="181">
        <v>3.2736999999999998</v>
      </c>
      <c r="M671" s="181">
        <v>18.241199999999999</v>
      </c>
      <c r="N671" s="181">
        <v>37.4801</v>
      </c>
      <c r="O671" s="181">
        <v>20.867699999999999</v>
      </c>
      <c r="P671" s="181"/>
      <c r="Q671" s="181">
        <v>8.6534999999999993</v>
      </c>
      <c r="R671" s="181">
        <v>29.052600000000002</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44616</v>
      </c>
      <c r="E672" s="181">
        <v>16.2852</v>
      </c>
      <c r="F672" s="181">
        <v>-4.6125999999999996</v>
      </c>
      <c r="G672" s="181">
        <v>-4.3684000000000003</v>
      </c>
      <c r="H672" s="181">
        <v>-6.2453000000000003</v>
      </c>
      <c r="I672" s="181">
        <v>-9.5612999999999992</v>
      </c>
      <c r="J672" s="181">
        <v>-8.3545999999999996</v>
      </c>
      <c r="K672" s="181">
        <v>-10.3391</v>
      </c>
      <c r="L672" s="181">
        <v>4.1786000000000003</v>
      </c>
      <c r="M672" s="181">
        <v>18.332000000000001</v>
      </c>
      <c r="N672" s="181">
        <v>36.9056</v>
      </c>
      <c r="O672" s="181">
        <v>21.0837</v>
      </c>
      <c r="P672" s="181"/>
      <c r="Q672" s="181">
        <v>14.2517</v>
      </c>
      <c r="R672" s="181">
        <v>29.4786</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44616</v>
      </c>
      <c r="E673" s="181">
        <v>16.086500000000001</v>
      </c>
      <c r="F673" s="181">
        <v>-4.6132</v>
      </c>
      <c r="G673" s="181">
        <v>-4.3693999999999997</v>
      </c>
      <c r="H673" s="181">
        <v>-6.2476000000000003</v>
      </c>
      <c r="I673" s="181">
        <v>-9.5654000000000003</v>
      </c>
      <c r="J673" s="181">
        <v>-8.3641000000000005</v>
      </c>
      <c r="K673" s="181">
        <v>-10.366099999999999</v>
      </c>
      <c r="L673" s="181">
        <v>4.1116999999999999</v>
      </c>
      <c r="M673" s="181">
        <v>18.133700000000001</v>
      </c>
      <c r="N673" s="181">
        <v>36.579799999999999</v>
      </c>
      <c r="O673" s="181">
        <v>20.742899999999999</v>
      </c>
      <c r="P673" s="181"/>
      <c r="Q673" s="181">
        <v>13.8691</v>
      </c>
      <c r="R673" s="181">
        <v>29.1372</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1999</v>
      </c>
      <c r="C678" s="177">
        <v>149570</v>
      </c>
      <c r="D678" s="180">
        <v>44616</v>
      </c>
      <c r="E678" s="181">
        <v>321.19159999999999</v>
      </c>
      <c r="F678" s="181">
        <v>-4.7739000000000003</v>
      </c>
      <c r="G678" s="181">
        <v>-5.1833999999999998</v>
      </c>
      <c r="H678" s="181">
        <v>-5.8536999999999999</v>
      </c>
      <c r="I678" s="181">
        <v>-8.5716000000000001</v>
      </c>
      <c r="J678" s="181">
        <v>-5.4941000000000004</v>
      </c>
      <c r="K678" s="181">
        <v>-7.2022000000000004</v>
      </c>
      <c r="L678" s="181">
        <v>1.833</v>
      </c>
      <c r="M678" s="181">
        <v>11.1082</v>
      </c>
      <c r="N678" s="181">
        <v>14.4048</v>
      </c>
      <c r="O678" s="181">
        <v>17.236699999999999</v>
      </c>
      <c r="P678" s="181">
        <v>13.451599999999999</v>
      </c>
      <c r="Q678" s="181">
        <v>15.5289</v>
      </c>
      <c r="R678" s="181">
        <v>22.138400000000001</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2000</v>
      </c>
      <c r="C679" s="177">
        <v>149569</v>
      </c>
      <c r="D679" s="180">
        <v>44616</v>
      </c>
      <c r="E679" s="181">
        <v>461.95314976415398</v>
      </c>
      <c r="F679" s="181">
        <v>-4.7756999999999996</v>
      </c>
      <c r="G679" s="181">
        <v>-5.1886000000000001</v>
      </c>
      <c r="H679" s="181">
        <v>-5.8657000000000004</v>
      </c>
      <c r="I679" s="181">
        <v>-8.5942000000000007</v>
      </c>
      <c r="J679" s="181">
        <v>-5.5483000000000002</v>
      </c>
      <c r="K679" s="181">
        <v>-7.3394000000000004</v>
      </c>
      <c r="L679" s="181">
        <v>1.5466</v>
      </c>
      <c r="M679" s="181">
        <v>10.649699999999999</v>
      </c>
      <c r="N679" s="181">
        <v>13.7866</v>
      </c>
      <c r="O679" s="181">
        <v>16.6431</v>
      </c>
      <c r="P679" s="181">
        <v>12.833600000000001</v>
      </c>
      <c r="Q679" s="181">
        <v>15.936199999999999</v>
      </c>
      <c r="R679" s="181">
        <v>21.498100000000001</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44616</v>
      </c>
      <c r="E680" s="181">
        <v>28.611799999999999</v>
      </c>
      <c r="F680" s="181">
        <v>-4.8513000000000002</v>
      </c>
      <c r="G680" s="181">
        <v>-5.6220999999999997</v>
      </c>
      <c r="H680" s="181">
        <v>-6.2847999999999997</v>
      </c>
      <c r="I680" s="181">
        <v>-8.8854000000000006</v>
      </c>
      <c r="J680" s="181">
        <v>-6.2403000000000004</v>
      </c>
      <c r="K680" s="181">
        <v>-6.9410999999999996</v>
      </c>
      <c r="L680" s="181">
        <v>0.83919999999999995</v>
      </c>
      <c r="M680" s="181">
        <v>8.7992000000000008</v>
      </c>
      <c r="N680" s="181">
        <v>9.6623999999999999</v>
      </c>
      <c r="O680" s="181">
        <v>17.486699999999999</v>
      </c>
      <c r="P680" s="181">
        <v>14.4777</v>
      </c>
      <c r="Q680" s="181">
        <v>15.3253</v>
      </c>
      <c r="R680" s="181">
        <v>17.889800000000001</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44616</v>
      </c>
      <c r="E681" s="181">
        <v>25.9941</v>
      </c>
      <c r="F681" s="181">
        <v>-4.8545999999999996</v>
      </c>
      <c r="G681" s="181">
        <v>-5.6325000000000003</v>
      </c>
      <c r="H681" s="181">
        <v>-6.3079999999999998</v>
      </c>
      <c r="I681" s="181">
        <v>-8.9304000000000006</v>
      </c>
      <c r="J681" s="181">
        <v>-6.3417000000000003</v>
      </c>
      <c r="K681" s="181">
        <v>-7.2347999999999999</v>
      </c>
      <c r="L681" s="181">
        <v>0.21240000000000001</v>
      </c>
      <c r="M681" s="181">
        <v>7.7908999999999997</v>
      </c>
      <c r="N681" s="181">
        <v>8.2960999999999991</v>
      </c>
      <c r="O681" s="181">
        <v>15.8066</v>
      </c>
      <c r="P681" s="181">
        <v>12.9626</v>
      </c>
      <c r="Q681" s="181">
        <v>13.834099999999999</v>
      </c>
      <c r="R681" s="181">
        <v>16.320499999999999</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44616</v>
      </c>
      <c r="E682" s="181">
        <v>109.64</v>
      </c>
      <c r="F682" s="181">
        <v>-5.016</v>
      </c>
      <c r="G682" s="181">
        <v>-5.5967000000000002</v>
      </c>
      <c r="H682" s="181">
        <v>-6.8558000000000003</v>
      </c>
      <c r="I682" s="181">
        <v>-9.9466000000000001</v>
      </c>
      <c r="J682" s="181">
        <v>-6.2906000000000004</v>
      </c>
      <c r="K682" s="181">
        <v>-8.0279000000000007</v>
      </c>
      <c r="L682" s="181">
        <v>-3.5623</v>
      </c>
      <c r="M682" s="181">
        <v>1.9812000000000001</v>
      </c>
      <c r="N682" s="181">
        <v>6.3330000000000002</v>
      </c>
      <c r="O682" s="181">
        <v>12.349299999999999</v>
      </c>
      <c r="P682" s="181">
        <v>11.8902</v>
      </c>
      <c r="Q682" s="181">
        <v>12.052300000000001</v>
      </c>
      <c r="R682" s="181">
        <v>12.442399999999999</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44616</v>
      </c>
      <c r="E683" s="181">
        <v>156.097268570106</v>
      </c>
      <c r="F683" s="181">
        <v>-5.0175999999999998</v>
      </c>
      <c r="G683" s="181">
        <v>-5.6106999999999996</v>
      </c>
      <c r="H683" s="181">
        <v>-6.8761999999999999</v>
      </c>
      <c r="I683" s="181">
        <v>-9.9755000000000003</v>
      </c>
      <c r="J683" s="181">
        <v>-6.3502000000000001</v>
      </c>
      <c r="K683" s="181">
        <v>-8.1986000000000008</v>
      </c>
      <c r="L683" s="181">
        <v>-3.9346000000000001</v>
      </c>
      <c r="M683" s="181">
        <v>1.4008</v>
      </c>
      <c r="N683" s="181">
        <v>5.5446999999999997</v>
      </c>
      <c r="O683" s="181">
        <v>11.533200000000001</v>
      </c>
      <c r="P683" s="181">
        <v>11.1556</v>
      </c>
      <c r="Q683" s="181">
        <v>11.1835</v>
      </c>
      <c r="R683" s="181">
        <v>11.564399999999999</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44616</v>
      </c>
      <c r="E684" s="181">
        <v>38.35</v>
      </c>
      <c r="F684" s="181">
        <v>-4.4593999999999996</v>
      </c>
      <c r="G684" s="181">
        <v>-5.0743</v>
      </c>
      <c r="H684" s="181">
        <v>-5.9819000000000004</v>
      </c>
      <c r="I684" s="181">
        <v>-8.2754999999999992</v>
      </c>
      <c r="J684" s="181">
        <v>-6.3491999999999997</v>
      </c>
      <c r="K684" s="181">
        <v>-9.2308000000000003</v>
      </c>
      <c r="L684" s="181">
        <v>-2.0434000000000001</v>
      </c>
      <c r="M684" s="181">
        <v>11.3208</v>
      </c>
      <c r="N684" s="181">
        <v>13.6296</v>
      </c>
      <c r="O684" s="181">
        <v>19.253499999999999</v>
      </c>
      <c r="P684" s="181">
        <v>13.153600000000001</v>
      </c>
      <c r="Q684" s="181">
        <v>14.1142</v>
      </c>
      <c r="R684" s="181">
        <v>21.207999999999998</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44616</v>
      </c>
      <c r="E685" s="181">
        <v>40.409999999999997</v>
      </c>
      <c r="F685" s="181">
        <v>-4.4455</v>
      </c>
      <c r="G685" s="181">
        <v>-5.0517000000000003</v>
      </c>
      <c r="H685" s="181">
        <v>-5.9576000000000002</v>
      </c>
      <c r="I685" s="181">
        <v>-8.2217000000000002</v>
      </c>
      <c r="J685" s="181">
        <v>-6.2629999999999999</v>
      </c>
      <c r="K685" s="181">
        <v>-9.0274999999999999</v>
      </c>
      <c r="L685" s="181">
        <v>-1.6788000000000001</v>
      </c>
      <c r="M685" s="181">
        <v>11.908099999999999</v>
      </c>
      <c r="N685" s="181">
        <v>14.411099999999999</v>
      </c>
      <c r="O685" s="181">
        <v>19.847300000000001</v>
      </c>
      <c r="P685" s="181">
        <v>13.808400000000001</v>
      </c>
      <c r="Q685" s="181">
        <v>13.067500000000001</v>
      </c>
      <c r="R685" s="181">
        <v>21.8995</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44616</v>
      </c>
      <c r="E696" s="181">
        <v>144.5256</v>
      </c>
      <c r="F696" s="181">
        <v>-4.4885999999999999</v>
      </c>
      <c r="G696" s="181">
        <v>-4.8516000000000004</v>
      </c>
      <c r="H696" s="181">
        <v>-5.8194999999999997</v>
      </c>
      <c r="I696" s="181">
        <v>-8.9217999999999993</v>
      </c>
      <c r="J696" s="181">
        <v>-7.0998999999999999</v>
      </c>
      <c r="K696" s="181">
        <v>-9.7525999999999993</v>
      </c>
      <c r="L696" s="181">
        <v>-2.0442999999999998</v>
      </c>
      <c r="M696" s="181">
        <v>9.8127999999999993</v>
      </c>
      <c r="N696" s="181">
        <v>13.027699999999999</v>
      </c>
      <c r="O696" s="181">
        <v>18.9163</v>
      </c>
      <c r="P696" s="181">
        <v>13.637700000000001</v>
      </c>
      <c r="Q696" s="181">
        <v>14.3172</v>
      </c>
      <c r="R696" s="181">
        <v>20.323399999999999</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44616</v>
      </c>
      <c r="E697" s="181">
        <v>133.61840000000001</v>
      </c>
      <c r="F697" s="181">
        <v>-4.4912999999999998</v>
      </c>
      <c r="G697" s="181">
        <v>-4.8597000000000001</v>
      </c>
      <c r="H697" s="181">
        <v>-5.8383000000000003</v>
      </c>
      <c r="I697" s="181">
        <v>-8.9581</v>
      </c>
      <c r="J697" s="181">
        <v>-7.1829999999999998</v>
      </c>
      <c r="K697" s="181">
        <v>-10.0006</v>
      </c>
      <c r="L697" s="181">
        <v>-2.5411999999999999</v>
      </c>
      <c r="M697" s="181">
        <v>9.0139999999999993</v>
      </c>
      <c r="N697" s="181">
        <v>11.940300000000001</v>
      </c>
      <c r="O697" s="181">
        <v>17.807500000000001</v>
      </c>
      <c r="P697" s="181">
        <v>12.6023</v>
      </c>
      <c r="Q697" s="181">
        <v>11.707000000000001</v>
      </c>
      <c r="R697" s="181">
        <v>19.186800000000002</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44616</v>
      </c>
      <c r="E698" s="181">
        <v>212.08694618362</v>
      </c>
      <c r="F698" s="181">
        <v>-4.5880000000000001</v>
      </c>
      <c r="G698" s="181">
        <v>-5.3301999999999996</v>
      </c>
      <c r="H698" s="181">
        <v>-6.1064999999999996</v>
      </c>
      <c r="I698" s="181">
        <v>-8.4716000000000005</v>
      </c>
      <c r="J698" s="181">
        <v>-5.5282</v>
      </c>
      <c r="K698" s="181">
        <v>-7.4733999999999998</v>
      </c>
      <c r="L698" s="181">
        <v>-2.3765000000000001</v>
      </c>
      <c r="M698" s="181">
        <v>8.2225000000000001</v>
      </c>
      <c r="N698" s="181">
        <v>10.143700000000001</v>
      </c>
      <c r="O698" s="181">
        <v>13.8315</v>
      </c>
      <c r="P698" s="181">
        <v>10.8812</v>
      </c>
      <c r="Q698" s="181">
        <v>17.5139</v>
      </c>
      <c r="R698" s="181">
        <v>15.5814</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-4.6852237288135568</v>
      </c>
      <c r="G699" s="183">
        <v>-5.1543610169491529</v>
      </c>
      <c r="H699" s="183">
        <v>-6.224940677966103</v>
      </c>
      <c r="I699" s="183">
        <v>-8.9150711864406773</v>
      </c>
      <c r="J699" s="183">
        <v>-6.7179728813559336</v>
      </c>
      <c r="K699" s="183">
        <v>-8.5295127118644078</v>
      </c>
      <c r="L699" s="183">
        <v>-0.73822372881355902</v>
      </c>
      <c r="M699" s="183">
        <v>9.2921398305084733</v>
      </c>
      <c r="N699" s="183">
        <v>16.33156186440678</v>
      </c>
      <c r="O699" s="183">
        <v>18.651655263157892</v>
      </c>
      <c r="P699" s="183">
        <v>13.151644318181821</v>
      </c>
      <c r="Q699" s="183">
        <v>14.368588983050849</v>
      </c>
      <c r="R699" s="183">
        <v>20.976828813559319</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408</v>
      </c>
      <c r="B700" s="177"/>
      <c r="C700" s="177"/>
      <c r="D700" s="177"/>
      <c r="E700" s="177"/>
      <c r="F700" s="183">
        <v>-4.7134999999999998</v>
      </c>
      <c r="G700" s="183">
        <v>-5.1273</v>
      </c>
      <c r="H700" s="183">
        <v>-6.2053500000000001</v>
      </c>
      <c r="I700" s="183">
        <v>-9.0403000000000002</v>
      </c>
      <c r="J700" s="183">
        <v>-6.4114000000000004</v>
      </c>
      <c r="K700" s="183">
        <v>-8.4754499999999986</v>
      </c>
      <c r="L700" s="183">
        <v>-1.1930499999999999</v>
      </c>
      <c r="M700" s="183">
        <v>8.8865499999999997</v>
      </c>
      <c r="N700" s="183">
        <v>13.21585</v>
      </c>
      <c r="O700" s="183">
        <v>17.706049999999998</v>
      </c>
      <c r="P700" s="183">
        <v>12.5214</v>
      </c>
      <c r="Q700" s="183">
        <v>14.1655</v>
      </c>
      <c r="R700" s="183">
        <v>19.088049999999999</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763</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764</v>
      </c>
      <c r="B703" s="177" t="s">
        <v>765</v>
      </c>
      <c r="C703" s="177">
        <v>132180</v>
      </c>
      <c r="D703" s="180">
        <v>44616</v>
      </c>
      <c r="E703" s="181">
        <v>31.947399999999998</v>
      </c>
      <c r="F703" s="181">
        <v>-3.0981000000000001</v>
      </c>
      <c r="G703" s="181">
        <v>-3.6640999999999999</v>
      </c>
      <c r="H703" s="181">
        <v>-4.4283999999999999</v>
      </c>
      <c r="I703" s="181">
        <v>-6.1863000000000001</v>
      </c>
      <c r="J703" s="181">
        <v>-4.2257999999999996</v>
      </c>
      <c r="K703" s="181">
        <v>-5.4142000000000001</v>
      </c>
      <c r="L703" s="181">
        <v>-1.3295999999999999</v>
      </c>
      <c r="M703" s="181">
        <v>5.2836999999999996</v>
      </c>
      <c r="N703" s="181">
        <v>8.4230999999999998</v>
      </c>
      <c r="O703" s="181">
        <v>14.1172</v>
      </c>
      <c r="P703" s="181">
        <v>10.631399999999999</v>
      </c>
      <c r="Q703" s="181">
        <v>11.3482</v>
      </c>
      <c r="R703" s="181">
        <v>15.621499999999999</v>
      </c>
      <c r="S703" s="124"/>
      <c r="T703" s="127"/>
      <c r="U703" s="128"/>
      <c r="V703" s="128"/>
      <c r="W703" s="128"/>
      <c r="X703" s="128"/>
      <c r="Y703" s="128"/>
      <c r="Z703" s="128"/>
      <c r="AA703" s="128"/>
      <c r="AB703" s="128"/>
      <c r="AC703" s="128"/>
      <c r="AD703" s="128"/>
      <c r="AE703" s="128"/>
      <c r="AF703" s="128"/>
      <c r="AG703" s="128"/>
      <c r="AH703" s="128"/>
    </row>
    <row r="704" spans="1:34" x14ac:dyDescent="0.3">
      <c r="A704" s="177" t="s">
        <v>764</v>
      </c>
      <c r="B704" s="177" t="s">
        <v>766</v>
      </c>
      <c r="C704" s="177">
        <v>132186</v>
      </c>
      <c r="D704" s="180">
        <v>44616</v>
      </c>
      <c r="E704" s="181">
        <v>34.168599999999998</v>
      </c>
      <c r="F704" s="181">
        <v>-3.0958000000000001</v>
      </c>
      <c r="G704" s="181">
        <v>-3.6581999999999999</v>
      </c>
      <c r="H704" s="181">
        <v>-4.4141000000000004</v>
      </c>
      <c r="I704" s="181">
        <v>-6.1588000000000003</v>
      </c>
      <c r="J704" s="181">
        <v>-4.1639999999999997</v>
      </c>
      <c r="K704" s="181">
        <v>-5.2241</v>
      </c>
      <c r="L704" s="181">
        <v>-0.88759999999999994</v>
      </c>
      <c r="M704" s="181">
        <v>6.0408999999999997</v>
      </c>
      <c r="N704" s="181">
        <v>9.4572000000000003</v>
      </c>
      <c r="O704" s="181">
        <v>15.164400000000001</v>
      </c>
      <c r="P704" s="181">
        <v>11.5764</v>
      </c>
      <c r="Q704" s="181">
        <v>12.638999999999999</v>
      </c>
      <c r="R704" s="181">
        <v>16.720500000000001</v>
      </c>
      <c r="S704" s="124"/>
      <c r="T704" s="127"/>
      <c r="U704" s="128"/>
      <c r="V704" s="128"/>
      <c r="W704" s="128"/>
      <c r="X704" s="128"/>
      <c r="Y704" s="128"/>
      <c r="Z704" s="128"/>
      <c r="AA704" s="128"/>
      <c r="AB704" s="128"/>
      <c r="AC704" s="128"/>
      <c r="AD704" s="128"/>
      <c r="AE704" s="128"/>
      <c r="AF704" s="128"/>
      <c r="AG704" s="128"/>
      <c r="AH704" s="128"/>
    </row>
    <row r="705" spans="1:34" x14ac:dyDescent="0.3">
      <c r="A705" s="177" t="s">
        <v>764</v>
      </c>
      <c r="B705" s="177" t="s">
        <v>767</v>
      </c>
      <c r="C705" s="177">
        <v>102107</v>
      </c>
      <c r="D705" s="180">
        <v>44616</v>
      </c>
      <c r="E705" s="181">
        <v>110.38760000000001</v>
      </c>
      <c r="F705" s="181">
        <v>-3.7717999999999998</v>
      </c>
      <c r="G705" s="181">
        <v>-4.3148999999999997</v>
      </c>
      <c r="H705" s="181">
        <v>-5.0940000000000003</v>
      </c>
      <c r="I705" s="181">
        <v>-7.3861999999999997</v>
      </c>
      <c r="J705" s="181">
        <v>-5.0439999999999996</v>
      </c>
      <c r="K705" s="181">
        <v>-7.9467999999999996</v>
      </c>
      <c r="L705" s="181">
        <v>-1.6409</v>
      </c>
      <c r="M705" s="181">
        <v>4.7561</v>
      </c>
      <c r="N705" s="181">
        <v>8.7279999999999998</v>
      </c>
      <c r="O705" s="181">
        <v>11.9291</v>
      </c>
      <c r="P705" s="181">
        <v>8.8817000000000004</v>
      </c>
      <c r="Q705" s="181">
        <v>14.0662</v>
      </c>
      <c r="R705" s="181">
        <v>15.542899999999999</v>
      </c>
      <c r="S705" s="124"/>
      <c r="T705" s="127"/>
      <c r="U705" s="128"/>
      <c r="V705" s="128"/>
      <c r="W705" s="128"/>
      <c r="X705" s="128"/>
      <c r="Y705" s="128"/>
      <c r="Z705" s="128"/>
      <c r="AA705" s="128"/>
      <c r="AB705" s="128"/>
      <c r="AC705" s="128"/>
      <c r="AD705" s="128"/>
      <c r="AE705" s="128"/>
      <c r="AF705" s="128"/>
      <c r="AG705" s="128"/>
      <c r="AH705" s="128"/>
    </row>
    <row r="706" spans="1:34" x14ac:dyDescent="0.3">
      <c r="A706" s="177" t="s">
        <v>764</v>
      </c>
      <c r="B706" s="177" t="s">
        <v>768</v>
      </c>
      <c r="C706" s="177">
        <v>118512</v>
      </c>
      <c r="D706" s="180">
        <v>44616</v>
      </c>
      <c r="E706" s="181">
        <v>115.29819999999999</v>
      </c>
      <c r="F706" s="181">
        <v>-3.7706</v>
      </c>
      <c r="G706" s="181">
        <v>-4.3113000000000001</v>
      </c>
      <c r="H706" s="181">
        <v>-5.0857000000000001</v>
      </c>
      <c r="I706" s="181">
        <v>-7.37</v>
      </c>
      <c r="J706" s="181">
        <v>-5.0071000000000003</v>
      </c>
      <c r="K706" s="181">
        <v>-7.8403</v>
      </c>
      <c r="L706" s="181">
        <v>-1.407</v>
      </c>
      <c r="M706" s="181">
        <v>5.1203000000000003</v>
      </c>
      <c r="N706" s="181">
        <v>9.2226999999999997</v>
      </c>
      <c r="O706" s="181">
        <v>12.5763</v>
      </c>
      <c r="P706" s="181">
        <v>9.4529999999999994</v>
      </c>
      <c r="Q706" s="181">
        <v>11.6671</v>
      </c>
      <c r="R706" s="181">
        <v>16.2835</v>
      </c>
      <c r="S706" s="124"/>
      <c r="T706" s="127"/>
      <c r="U706" s="128"/>
      <c r="V706" s="128"/>
      <c r="W706" s="128"/>
      <c r="X706" s="128"/>
      <c r="Y706" s="128"/>
      <c r="Z706" s="128"/>
      <c r="AA706" s="128"/>
      <c r="AB706" s="128"/>
      <c r="AC706" s="128"/>
      <c r="AD706" s="128"/>
      <c r="AE706" s="128"/>
      <c r="AF706" s="128"/>
      <c r="AG706" s="128"/>
      <c r="AH706" s="128"/>
    </row>
    <row r="707" spans="1:34" x14ac:dyDescent="0.3">
      <c r="A707" s="177" t="s">
        <v>764</v>
      </c>
      <c r="B707" s="177" t="s">
        <v>769</v>
      </c>
      <c r="C707" s="177">
        <v>102109</v>
      </c>
      <c r="D707" s="180">
        <v>44616</v>
      </c>
      <c r="E707" s="181">
        <v>75.391099999999994</v>
      </c>
      <c r="F707" s="181">
        <v>-2.5171000000000001</v>
      </c>
      <c r="G707" s="181">
        <v>-2.8851</v>
      </c>
      <c r="H707" s="181">
        <v>-3.3938999999999999</v>
      </c>
      <c r="I707" s="181">
        <v>-4.9290000000000003</v>
      </c>
      <c r="J707" s="181">
        <v>-3.2505000000000002</v>
      </c>
      <c r="K707" s="181">
        <v>-4.9729999999999999</v>
      </c>
      <c r="L707" s="181">
        <v>0.1545</v>
      </c>
      <c r="M707" s="181">
        <v>7.6189</v>
      </c>
      <c r="N707" s="181">
        <v>12.4985</v>
      </c>
      <c r="O707" s="181">
        <v>9.391</v>
      </c>
      <c r="P707" s="181">
        <v>7.7066999999999997</v>
      </c>
      <c r="Q707" s="181">
        <v>11.7072</v>
      </c>
      <c r="R707" s="181">
        <v>11.382099999999999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77" t="s">
        <v>764</v>
      </c>
      <c r="B708" s="177" t="s">
        <v>770</v>
      </c>
      <c r="C708" s="177">
        <v>118514</v>
      </c>
      <c r="D708" s="180">
        <v>44616</v>
      </c>
      <c r="E708" s="181">
        <v>79.447100000000006</v>
      </c>
      <c r="F708" s="181">
        <v>-2.5158999999999998</v>
      </c>
      <c r="G708" s="181">
        <v>-2.8816000000000002</v>
      </c>
      <c r="H708" s="181">
        <v>-3.3858999999999999</v>
      </c>
      <c r="I708" s="181">
        <v>-4.9134000000000002</v>
      </c>
      <c r="J708" s="181">
        <v>-3.2153</v>
      </c>
      <c r="K708" s="181">
        <v>-4.87</v>
      </c>
      <c r="L708" s="181">
        <v>0.37840000000000001</v>
      </c>
      <c r="M708" s="181">
        <v>7.9893000000000001</v>
      </c>
      <c r="N708" s="181">
        <v>13.023400000000001</v>
      </c>
      <c r="O708" s="181">
        <v>10.014799999999999</v>
      </c>
      <c r="P708" s="181">
        <v>8.3612000000000002</v>
      </c>
      <c r="Q708" s="181">
        <v>10.350099999999999</v>
      </c>
      <c r="R708" s="181">
        <v>12.058299999999999</v>
      </c>
      <c r="S708" s="124"/>
      <c r="T708" s="127"/>
      <c r="U708" s="128"/>
      <c r="V708" s="128"/>
      <c r="W708" s="128"/>
      <c r="X708" s="128"/>
      <c r="Y708" s="128"/>
      <c r="Z708" s="128"/>
      <c r="AA708" s="128"/>
      <c r="AB708" s="128"/>
      <c r="AC708" s="128"/>
      <c r="AD708" s="128"/>
      <c r="AE708" s="128"/>
      <c r="AF708" s="128"/>
      <c r="AG708" s="128"/>
      <c r="AH708" s="128"/>
    </row>
    <row r="709" spans="1:34" x14ac:dyDescent="0.3">
      <c r="A709" s="177" t="s">
        <v>764</v>
      </c>
      <c r="B709" s="177" t="s">
        <v>771</v>
      </c>
      <c r="C709" s="177">
        <v>129065</v>
      </c>
      <c r="D709" s="180">
        <v>44616</v>
      </c>
      <c r="E709" s="181">
        <v>25.224</v>
      </c>
      <c r="F709" s="181">
        <v>-3.8492000000000002</v>
      </c>
      <c r="G709" s="181">
        <v>-4.5099</v>
      </c>
      <c r="H709" s="181">
        <v>-5.3132000000000001</v>
      </c>
      <c r="I709" s="181">
        <v>-7.6386000000000003</v>
      </c>
      <c r="J709" s="181">
        <v>-5.7648999999999999</v>
      </c>
      <c r="K709" s="181">
        <v>-6.6772999999999998</v>
      </c>
      <c r="L709" s="181">
        <v>-1.1572</v>
      </c>
      <c r="M709" s="181">
        <v>7.2526999999999999</v>
      </c>
      <c r="N709" s="181">
        <v>9.6925000000000008</v>
      </c>
      <c r="O709" s="181">
        <v>14.9137</v>
      </c>
      <c r="P709" s="181">
        <v>10.682499999999999</v>
      </c>
      <c r="Q709" s="181">
        <v>12.5471</v>
      </c>
      <c r="R709" s="181">
        <v>16.473700000000001</v>
      </c>
      <c r="S709" s="124" t="s">
        <v>1950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764</v>
      </c>
      <c r="B710" s="177" t="s">
        <v>772</v>
      </c>
      <c r="C710" s="177">
        <v>129200</v>
      </c>
      <c r="D710" s="180">
        <v>44616</v>
      </c>
      <c r="E710" s="181">
        <v>25.822500000000002</v>
      </c>
      <c r="F710" s="181">
        <v>-3.8487</v>
      </c>
      <c r="G710" s="181">
        <v>-4.5072000000000001</v>
      </c>
      <c r="H710" s="181">
        <v>-5.3070000000000004</v>
      </c>
      <c r="I710" s="181">
        <v>-7.6262999999999996</v>
      </c>
      <c r="J710" s="181">
        <v>-5.7370000000000001</v>
      </c>
      <c r="K710" s="181">
        <v>-6.5949</v>
      </c>
      <c r="L710" s="181">
        <v>-0.98199999999999998</v>
      </c>
      <c r="M710" s="181">
        <v>7.5377000000000001</v>
      </c>
      <c r="N710" s="181">
        <v>10.0783</v>
      </c>
      <c r="O710" s="181">
        <v>15.313000000000001</v>
      </c>
      <c r="P710" s="181">
        <v>11.033099999999999</v>
      </c>
      <c r="Q710" s="181">
        <v>12.8848</v>
      </c>
      <c r="R710" s="181">
        <v>16.888200000000001</v>
      </c>
      <c r="S710" s="124" t="s">
        <v>1950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764</v>
      </c>
      <c r="B711" s="177" t="s">
        <v>773</v>
      </c>
      <c r="C711" s="177">
        <v>129191</v>
      </c>
      <c r="D711" s="180">
        <v>44616</v>
      </c>
      <c r="E711" s="181">
        <v>23.297899999999998</v>
      </c>
      <c r="F711" s="181">
        <v>-3.1114999999999999</v>
      </c>
      <c r="G711" s="181">
        <v>-3.6619999999999999</v>
      </c>
      <c r="H711" s="181">
        <v>-4.3121</v>
      </c>
      <c r="I711" s="181">
        <v>-6.2027999999999999</v>
      </c>
      <c r="J711" s="181">
        <v>-4.6204000000000001</v>
      </c>
      <c r="K711" s="181">
        <v>-5.3891999999999998</v>
      </c>
      <c r="L711" s="181">
        <v>-0.70960000000000001</v>
      </c>
      <c r="M711" s="181">
        <v>6.2249999999999996</v>
      </c>
      <c r="N711" s="181">
        <v>8.5699000000000005</v>
      </c>
      <c r="O711" s="181">
        <v>13.2212</v>
      </c>
      <c r="P711" s="181">
        <v>9.7544000000000004</v>
      </c>
      <c r="Q711" s="181">
        <v>11.4107</v>
      </c>
      <c r="R711" s="181">
        <v>14.5176</v>
      </c>
      <c r="S711" s="124"/>
      <c r="T711" s="127"/>
      <c r="U711" s="128"/>
      <c r="V711" s="128"/>
      <c r="W711" s="128"/>
      <c r="X711" s="128"/>
      <c r="Y711" s="128"/>
      <c r="Z711" s="128"/>
      <c r="AA711" s="128"/>
      <c r="AB711" s="128"/>
      <c r="AC711" s="128"/>
      <c r="AD711" s="128"/>
      <c r="AE711" s="128"/>
      <c r="AF711" s="128"/>
      <c r="AG711" s="128"/>
      <c r="AH711" s="128"/>
    </row>
    <row r="712" spans="1:34" x14ac:dyDescent="0.3">
      <c r="A712" s="177" t="s">
        <v>764</v>
      </c>
      <c r="B712" s="177" t="s">
        <v>774</v>
      </c>
      <c r="C712" s="177">
        <v>129193</v>
      </c>
      <c r="D712" s="180">
        <v>44616</v>
      </c>
      <c r="E712" s="181">
        <v>23.999199999999998</v>
      </c>
      <c r="F712" s="181">
        <v>-3.1099000000000001</v>
      </c>
      <c r="G712" s="181">
        <v>-3.6566999999999998</v>
      </c>
      <c r="H712" s="181">
        <v>-4.2999000000000001</v>
      </c>
      <c r="I712" s="181">
        <v>-6.1791</v>
      </c>
      <c r="J712" s="181">
        <v>-4.5674000000000001</v>
      </c>
      <c r="K712" s="181">
        <v>-5.2389000000000001</v>
      </c>
      <c r="L712" s="181">
        <v>-0.40629999999999999</v>
      </c>
      <c r="M712" s="181">
        <v>6.7058</v>
      </c>
      <c r="N712" s="181">
        <v>9.2163000000000004</v>
      </c>
      <c r="O712" s="181">
        <v>13.8858</v>
      </c>
      <c r="P712" s="181">
        <v>10.251099999999999</v>
      </c>
      <c r="Q712" s="181">
        <v>11.8337</v>
      </c>
      <c r="R712" s="181">
        <v>15.2073</v>
      </c>
      <c r="S712" s="124"/>
      <c r="T712" s="127"/>
      <c r="U712" s="128"/>
      <c r="V712" s="128"/>
      <c r="W712" s="128"/>
      <c r="X712" s="128"/>
      <c r="Y712" s="128"/>
      <c r="Z712" s="128"/>
      <c r="AA712" s="128"/>
      <c r="AB712" s="128"/>
      <c r="AC712" s="128"/>
      <c r="AD712" s="128"/>
      <c r="AE712" s="128"/>
      <c r="AF712" s="128"/>
      <c r="AG712" s="128"/>
      <c r="AH712" s="128"/>
    </row>
    <row r="713" spans="1:34" x14ac:dyDescent="0.3">
      <c r="A713" s="177" t="s">
        <v>764</v>
      </c>
      <c r="B713" s="177" t="s">
        <v>775</v>
      </c>
      <c r="C713" s="177">
        <v>143904</v>
      </c>
      <c r="D713" s="180">
        <v>44616</v>
      </c>
      <c r="E713" s="181">
        <v>13.113799999999999</v>
      </c>
      <c r="F713" s="181">
        <v>-4.3841999999999999</v>
      </c>
      <c r="G713" s="181">
        <v>-5.2403000000000004</v>
      </c>
      <c r="H713" s="181">
        <v>-6.6925999999999997</v>
      </c>
      <c r="I713" s="181">
        <v>-8.5329999999999995</v>
      </c>
      <c r="J713" s="181">
        <v>-2.8327</v>
      </c>
      <c r="K713" s="181">
        <v>-2.2648999999999999</v>
      </c>
      <c r="L713" s="181">
        <v>11.759</v>
      </c>
      <c r="M713" s="181">
        <v>14.4351</v>
      </c>
      <c r="N713" s="181">
        <v>18.5471</v>
      </c>
      <c r="O713" s="181">
        <v>9.3147000000000002</v>
      </c>
      <c r="P713" s="181"/>
      <c r="Q713" s="181">
        <v>7.6871</v>
      </c>
      <c r="R713" s="181">
        <v>17.902200000000001</v>
      </c>
      <c r="S713" s="124"/>
      <c r="T713" s="127"/>
      <c r="U713" s="128"/>
      <c r="V713" s="128"/>
      <c r="W713" s="128"/>
      <c r="X713" s="128"/>
      <c r="Y713" s="128"/>
      <c r="Z713" s="128"/>
      <c r="AA713" s="128"/>
      <c r="AB713" s="128"/>
      <c r="AC713" s="128"/>
      <c r="AD713" s="128"/>
      <c r="AE713" s="128"/>
      <c r="AF713" s="128"/>
      <c r="AG713" s="128"/>
      <c r="AH713" s="128"/>
    </row>
    <row r="714" spans="1:34" x14ac:dyDescent="0.3">
      <c r="A714" s="177" t="s">
        <v>764</v>
      </c>
      <c r="B714" s="177" t="s">
        <v>776</v>
      </c>
      <c r="C714" s="177">
        <v>143903</v>
      </c>
      <c r="D714" s="180">
        <v>44616</v>
      </c>
      <c r="E714" s="181">
        <v>13.1143</v>
      </c>
      <c r="F714" s="181">
        <v>-4.3834</v>
      </c>
      <c r="G714" s="181">
        <v>-5.2401</v>
      </c>
      <c r="H714" s="181">
        <v>-6.6917</v>
      </c>
      <c r="I714" s="181">
        <v>-8.5320999999999998</v>
      </c>
      <c r="J714" s="181">
        <v>-2.8317999999999999</v>
      </c>
      <c r="K714" s="181">
        <v>-2.2625999999999999</v>
      </c>
      <c r="L714" s="181">
        <v>11.764200000000001</v>
      </c>
      <c r="M714" s="181">
        <v>14.4404</v>
      </c>
      <c r="N714" s="181">
        <v>18.551600000000001</v>
      </c>
      <c r="O714" s="181">
        <v>9.3161000000000005</v>
      </c>
      <c r="P714" s="181"/>
      <c r="Q714" s="181">
        <v>7.6882999999999999</v>
      </c>
      <c r="R714" s="181">
        <v>17.904499999999999</v>
      </c>
      <c r="S714" s="124"/>
      <c r="T714" s="127"/>
      <c r="U714" s="128"/>
      <c r="V714" s="128"/>
      <c r="W714" s="128"/>
      <c r="X714" s="128"/>
      <c r="Y714" s="128"/>
      <c r="Z714" s="128"/>
      <c r="AA714" s="128"/>
      <c r="AB714" s="128"/>
      <c r="AC714" s="128"/>
      <c r="AD714" s="128"/>
      <c r="AE714" s="128"/>
      <c r="AF714" s="128"/>
      <c r="AG714" s="128"/>
      <c r="AH714" s="128"/>
    </row>
    <row r="715" spans="1:34" x14ac:dyDescent="0.3">
      <c r="A715" s="177" t="s">
        <v>764</v>
      </c>
      <c r="B715" s="177" t="s">
        <v>777</v>
      </c>
      <c r="C715" s="177">
        <v>148033</v>
      </c>
      <c r="D715" s="180">
        <v>44616</v>
      </c>
      <c r="E715" s="181">
        <v>15.7826</v>
      </c>
      <c r="F715" s="181">
        <v>-4.4497999999999998</v>
      </c>
      <c r="G715" s="181">
        <v>-5.2340999999999998</v>
      </c>
      <c r="H715" s="181">
        <v>-6.2545999999999999</v>
      </c>
      <c r="I715" s="181">
        <v>-8.3722999999999992</v>
      </c>
      <c r="J715" s="181">
        <v>-5.2904</v>
      </c>
      <c r="K715" s="181">
        <v>-6.9059999999999997</v>
      </c>
      <c r="L715" s="181">
        <v>3.1798999999999999</v>
      </c>
      <c r="M715" s="181">
        <v>10.8119</v>
      </c>
      <c r="N715" s="181">
        <v>20.373100000000001</v>
      </c>
      <c r="O715" s="181"/>
      <c r="P715" s="181"/>
      <c r="Q715" s="181">
        <v>25.628799999999998</v>
      </c>
      <c r="R715" s="181"/>
      <c r="S715" s="124"/>
      <c r="T715" s="127"/>
      <c r="U715" s="128"/>
      <c r="V715" s="128"/>
      <c r="W715" s="128"/>
      <c r="X715" s="128"/>
      <c r="Y715" s="128"/>
      <c r="Z715" s="128"/>
      <c r="AA715" s="128"/>
      <c r="AB715" s="128"/>
      <c r="AC715" s="128"/>
      <c r="AD715" s="128"/>
      <c r="AE715" s="128"/>
      <c r="AF715" s="128"/>
      <c r="AG715" s="128"/>
      <c r="AH715" s="128"/>
    </row>
    <row r="716" spans="1:34" x14ac:dyDescent="0.3">
      <c r="A716" s="177" t="s">
        <v>764</v>
      </c>
      <c r="B716" s="177" t="s">
        <v>778</v>
      </c>
      <c r="C716" s="177">
        <v>148035</v>
      </c>
      <c r="D716" s="180">
        <v>44616</v>
      </c>
      <c r="E716" s="181">
        <v>16.0777</v>
      </c>
      <c r="F716" s="181">
        <v>-4.4473000000000003</v>
      </c>
      <c r="G716" s="181">
        <v>-5.2267999999999999</v>
      </c>
      <c r="H716" s="181">
        <v>-6.2377000000000002</v>
      </c>
      <c r="I716" s="181">
        <v>-8.3400999999999996</v>
      </c>
      <c r="J716" s="181">
        <v>-5.2224000000000004</v>
      </c>
      <c r="K716" s="181">
        <v>-6.6914999999999996</v>
      </c>
      <c r="L716" s="181">
        <v>3.6701999999999999</v>
      </c>
      <c r="M716" s="181">
        <v>11.6166</v>
      </c>
      <c r="N716" s="181">
        <v>21.547499999999999</v>
      </c>
      <c r="O716" s="181"/>
      <c r="P716" s="181"/>
      <c r="Q716" s="181">
        <v>26.797899999999998</v>
      </c>
      <c r="R716" s="181"/>
      <c r="S716" s="124"/>
      <c r="T716" s="127"/>
      <c r="U716" s="128"/>
      <c r="V716" s="128"/>
      <c r="W716" s="128"/>
      <c r="X716" s="128"/>
      <c r="Y716" s="128"/>
      <c r="Z716" s="128"/>
      <c r="AA716" s="128"/>
      <c r="AB716" s="128"/>
      <c r="AC716" s="128"/>
      <c r="AD716" s="128"/>
      <c r="AE716" s="128"/>
      <c r="AF716" s="128"/>
      <c r="AG716" s="128"/>
      <c r="AH716" s="128"/>
    </row>
    <row r="717" spans="1:34" x14ac:dyDescent="0.3">
      <c r="A717" s="177" t="s">
        <v>764</v>
      </c>
      <c r="B717" s="177" t="s">
        <v>779</v>
      </c>
      <c r="C717" s="177">
        <v>102133</v>
      </c>
      <c r="D717" s="180">
        <v>44616</v>
      </c>
      <c r="E717" s="181">
        <v>92.696299999999994</v>
      </c>
      <c r="F717" s="181">
        <v>-4.3411999999999997</v>
      </c>
      <c r="G717" s="181">
        <v>-4.8879000000000001</v>
      </c>
      <c r="H717" s="181">
        <v>-5.5663999999999998</v>
      </c>
      <c r="I717" s="181">
        <v>-7.3849999999999998</v>
      </c>
      <c r="J717" s="181">
        <v>-4.9280999999999997</v>
      </c>
      <c r="K717" s="181">
        <v>-6.7309000000000001</v>
      </c>
      <c r="L717" s="181">
        <v>-1.0975999999999999</v>
      </c>
      <c r="M717" s="181">
        <v>7.8846999999999996</v>
      </c>
      <c r="N717" s="181">
        <v>11.933299999999999</v>
      </c>
      <c r="O717" s="181">
        <v>14.1524</v>
      </c>
      <c r="P717" s="181">
        <v>10.9587</v>
      </c>
      <c r="Q717" s="181">
        <v>13.014799999999999</v>
      </c>
      <c r="R717" s="181">
        <v>17.1313</v>
      </c>
      <c r="S717" s="124"/>
      <c r="T717" s="127"/>
      <c r="U717" s="128"/>
      <c r="V717" s="128"/>
      <c r="W717" s="128"/>
      <c r="X717" s="128"/>
      <c r="Y717" s="128"/>
      <c r="Z717" s="128"/>
      <c r="AA717" s="128"/>
      <c r="AB717" s="128"/>
      <c r="AC717" s="128"/>
      <c r="AD717" s="128"/>
      <c r="AE717" s="128"/>
      <c r="AF717" s="128"/>
      <c r="AG717" s="128"/>
      <c r="AH717" s="128"/>
    </row>
    <row r="718" spans="1:34" x14ac:dyDescent="0.3">
      <c r="A718" s="177" t="s">
        <v>764</v>
      </c>
      <c r="B718" s="177" t="s">
        <v>780</v>
      </c>
      <c r="C718" s="177">
        <v>120242</v>
      </c>
      <c r="D718" s="180">
        <v>44616</v>
      </c>
      <c r="E718" s="181">
        <v>96.124799999999993</v>
      </c>
      <c r="F718" s="181">
        <v>-4.3406000000000002</v>
      </c>
      <c r="G718" s="181">
        <v>-4.8859000000000004</v>
      </c>
      <c r="H718" s="181">
        <v>-5.5614999999999997</v>
      </c>
      <c r="I718" s="181">
        <v>-7.3750999999999998</v>
      </c>
      <c r="J718" s="181">
        <v>-4.9047999999999998</v>
      </c>
      <c r="K718" s="181">
        <v>-6.6612999999999998</v>
      </c>
      <c r="L718" s="181">
        <v>-0.95140000000000002</v>
      </c>
      <c r="M718" s="181">
        <v>8.1212999999999997</v>
      </c>
      <c r="N718" s="181">
        <v>12.277900000000001</v>
      </c>
      <c r="O718" s="181">
        <v>14.556699999999999</v>
      </c>
      <c r="P718" s="181">
        <v>11.3592</v>
      </c>
      <c r="Q718" s="181">
        <v>11.406599999999999</v>
      </c>
      <c r="R718" s="181">
        <v>17.520499999999998</v>
      </c>
      <c r="S718" s="124"/>
      <c r="T718" s="127"/>
      <c r="U718" s="128"/>
      <c r="V718" s="128"/>
      <c r="W718" s="128"/>
      <c r="X718" s="128"/>
      <c r="Y718" s="128"/>
      <c r="Z718" s="128"/>
      <c r="AA718" s="128"/>
      <c r="AB718" s="128"/>
      <c r="AC718" s="128"/>
      <c r="AD718" s="128"/>
      <c r="AE718" s="128"/>
      <c r="AF718" s="128"/>
      <c r="AG718" s="128"/>
      <c r="AH718" s="128"/>
    </row>
    <row r="719" spans="1:34" x14ac:dyDescent="0.3">
      <c r="A719" s="177" t="s">
        <v>764</v>
      </c>
      <c r="B719" s="177" t="s">
        <v>781</v>
      </c>
      <c r="C719" s="177">
        <v>102135</v>
      </c>
      <c r="D719" s="180">
        <v>44616</v>
      </c>
      <c r="E719" s="181">
        <v>122.04730000000001</v>
      </c>
      <c r="F719" s="181">
        <v>-3.6775000000000002</v>
      </c>
      <c r="G719" s="181">
        <v>-4.4043000000000001</v>
      </c>
      <c r="H719" s="181">
        <v>-5.2557</v>
      </c>
      <c r="I719" s="181">
        <v>-7.5396000000000001</v>
      </c>
      <c r="J719" s="181">
        <v>-5.0571999999999999</v>
      </c>
      <c r="K719" s="181">
        <v>-6.4531999999999998</v>
      </c>
      <c r="L719" s="181">
        <v>1.9198999999999999</v>
      </c>
      <c r="M719" s="181">
        <v>9.5541999999999998</v>
      </c>
      <c r="N719" s="181">
        <v>17.8005</v>
      </c>
      <c r="O719" s="181">
        <v>21.303100000000001</v>
      </c>
      <c r="P719" s="181">
        <v>13.9694</v>
      </c>
      <c r="Q719" s="181">
        <v>14.735900000000001</v>
      </c>
      <c r="R719" s="181">
        <v>31.3704</v>
      </c>
      <c r="S719" s="124"/>
      <c r="T719" s="127"/>
      <c r="U719" s="128"/>
      <c r="V719" s="128"/>
      <c r="W719" s="128"/>
      <c r="X719" s="128"/>
      <c r="Y719" s="128"/>
      <c r="Z719" s="128"/>
      <c r="AA719" s="128"/>
      <c r="AB719" s="128"/>
      <c r="AC719" s="128"/>
      <c r="AD719" s="128"/>
      <c r="AE719" s="128"/>
      <c r="AF719" s="128"/>
      <c r="AG719" s="128"/>
      <c r="AH719" s="128"/>
    </row>
    <row r="720" spans="1:34" x14ac:dyDescent="0.3">
      <c r="A720" s="177" t="s">
        <v>764</v>
      </c>
      <c r="B720" s="177" t="s">
        <v>782</v>
      </c>
      <c r="C720" s="177">
        <v>120700</v>
      </c>
      <c r="D720" s="180">
        <v>44616</v>
      </c>
      <c r="E720" s="181">
        <v>125.1302</v>
      </c>
      <c r="F720" s="181">
        <v>-3.6738</v>
      </c>
      <c r="G720" s="181">
        <v>-4.3932000000000002</v>
      </c>
      <c r="H720" s="181">
        <v>-5.2295999999999996</v>
      </c>
      <c r="I720" s="181">
        <v>-7.4882</v>
      </c>
      <c r="J720" s="181">
        <v>-4.9455</v>
      </c>
      <c r="K720" s="181">
        <v>-6.1228999999999996</v>
      </c>
      <c r="L720" s="181">
        <v>2.5400999999999998</v>
      </c>
      <c r="M720" s="181">
        <v>10.383100000000001</v>
      </c>
      <c r="N720" s="181">
        <v>18.7898</v>
      </c>
      <c r="O720" s="181">
        <v>21.8674</v>
      </c>
      <c r="P720" s="181">
        <v>14.4458</v>
      </c>
      <c r="Q720" s="181">
        <v>14.9452</v>
      </c>
      <c r="R720" s="181">
        <v>31.6767</v>
      </c>
      <c r="S720" s="124"/>
      <c r="T720" s="127"/>
      <c r="U720" s="128"/>
      <c r="V720" s="128"/>
      <c r="W720" s="128"/>
      <c r="X720" s="128"/>
      <c r="Y720" s="128"/>
      <c r="Z720" s="128"/>
      <c r="AA720" s="128"/>
      <c r="AB720" s="128"/>
      <c r="AC720" s="128"/>
      <c r="AD720" s="128"/>
      <c r="AE720" s="128"/>
      <c r="AF720" s="128"/>
      <c r="AG720" s="128"/>
      <c r="AH720" s="128"/>
    </row>
    <row r="721" spans="1:34" x14ac:dyDescent="0.3">
      <c r="A721" s="177" t="s">
        <v>764</v>
      </c>
      <c r="B721" s="177" t="s">
        <v>783</v>
      </c>
      <c r="C721" s="177">
        <v>118485</v>
      </c>
      <c r="D721" s="180">
        <v>44616</v>
      </c>
      <c r="E721" s="181">
        <v>31.446100000000001</v>
      </c>
      <c r="F721" s="181">
        <v>-3.0855999999999999</v>
      </c>
      <c r="G721" s="181">
        <v>-3.4409000000000001</v>
      </c>
      <c r="H721" s="181">
        <v>-4.1646000000000001</v>
      </c>
      <c r="I721" s="181">
        <v>-5.8674999999999997</v>
      </c>
      <c r="J721" s="181">
        <v>-4.0347</v>
      </c>
      <c r="K721" s="181">
        <v>-5.2999000000000001</v>
      </c>
      <c r="L721" s="181">
        <v>-1.0226</v>
      </c>
      <c r="M721" s="181">
        <v>6.7191999999999998</v>
      </c>
      <c r="N721" s="181">
        <v>9.1178000000000008</v>
      </c>
      <c r="O721" s="181">
        <v>11.9406</v>
      </c>
      <c r="P721" s="181">
        <v>9.0172000000000008</v>
      </c>
      <c r="Q721" s="181">
        <v>9.8908000000000005</v>
      </c>
      <c r="R721" s="181">
        <v>12.504300000000001</v>
      </c>
      <c r="S721" s="124"/>
      <c r="T721" s="127"/>
      <c r="U721" s="128"/>
      <c r="V721" s="128"/>
      <c r="W721" s="128"/>
      <c r="X721" s="128"/>
      <c r="Y721" s="128"/>
      <c r="Z721" s="128"/>
      <c r="AA721" s="128"/>
      <c r="AB721" s="128"/>
      <c r="AC721" s="128"/>
      <c r="AD721" s="128"/>
      <c r="AE721" s="128"/>
      <c r="AF721" s="128"/>
      <c r="AG721" s="128"/>
      <c r="AH721" s="128"/>
    </row>
    <row r="722" spans="1:34" x14ac:dyDescent="0.3">
      <c r="A722" s="177" t="s">
        <v>764</v>
      </c>
      <c r="B722" s="177" t="s">
        <v>784</v>
      </c>
      <c r="C722" s="177">
        <v>112332</v>
      </c>
      <c r="D722" s="180">
        <v>44616</v>
      </c>
      <c r="E722" s="181">
        <v>29.810700000000001</v>
      </c>
      <c r="F722" s="181">
        <v>-3.0880000000000001</v>
      </c>
      <c r="G722" s="181">
        <v>-3.4478</v>
      </c>
      <c r="H722" s="181">
        <v>-4.1761999999999997</v>
      </c>
      <c r="I722" s="181">
        <v>-5.8898999999999999</v>
      </c>
      <c r="J722" s="181">
        <v>-4.0885999999999996</v>
      </c>
      <c r="K722" s="181">
        <v>-5.4634</v>
      </c>
      <c r="L722" s="181">
        <v>-1.4043000000000001</v>
      </c>
      <c r="M722" s="181">
        <v>6.0894000000000004</v>
      </c>
      <c r="N722" s="181">
        <v>8.2553000000000001</v>
      </c>
      <c r="O722" s="181">
        <v>11.0023</v>
      </c>
      <c r="P722" s="181">
        <v>8.1734000000000009</v>
      </c>
      <c r="Q722" s="181">
        <v>9.4931999999999999</v>
      </c>
      <c r="R722" s="181">
        <v>11.4749</v>
      </c>
      <c r="S722" s="124"/>
      <c r="T722" s="127"/>
      <c r="U722" s="128"/>
      <c r="V722" s="128"/>
      <c r="W722" s="128"/>
      <c r="X722" s="128"/>
      <c r="Y722" s="128"/>
      <c r="Z722" s="128"/>
      <c r="AA722" s="128"/>
      <c r="AB722" s="128"/>
      <c r="AC722" s="128"/>
      <c r="AD722" s="128"/>
      <c r="AE722" s="128"/>
      <c r="AF722" s="128"/>
      <c r="AG722" s="128"/>
      <c r="AH722" s="128"/>
    </row>
    <row r="723" spans="1:34" x14ac:dyDescent="0.3">
      <c r="A723" s="177" t="s">
        <v>764</v>
      </c>
      <c r="B723" s="177" t="s">
        <v>785</v>
      </c>
      <c r="C723" s="177">
        <v>146513</v>
      </c>
      <c r="D723" s="180">
        <v>44616</v>
      </c>
      <c r="E723" s="181">
        <v>14.1579</v>
      </c>
      <c r="F723" s="181">
        <v>-5.2419000000000002</v>
      </c>
      <c r="G723" s="181">
        <v>-4.6574</v>
      </c>
      <c r="H723" s="181">
        <v>-6.4657999999999998</v>
      </c>
      <c r="I723" s="181">
        <v>-8.9846000000000004</v>
      </c>
      <c r="J723" s="181">
        <v>-5.7503000000000002</v>
      </c>
      <c r="K723" s="181">
        <v>-11.039400000000001</v>
      </c>
      <c r="L723" s="181">
        <v>-2.7623000000000002</v>
      </c>
      <c r="M723" s="181">
        <v>3.0421999999999998</v>
      </c>
      <c r="N723" s="181">
        <v>10.8858</v>
      </c>
      <c r="O723" s="181"/>
      <c r="P723" s="181"/>
      <c r="Q723" s="181">
        <v>12.42</v>
      </c>
      <c r="R723" s="181">
        <v>16.9847</v>
      </c>
      <c r="S723" s="124"/>
      <c r="T723" s="127"/>
      <c r="U723" s="128"/>
      <c r="V723" s="128"/>
      <c r="W723" s="128"/>
      <c r="X723" s="128"/>
      <c r="Y723" s="128"/>
      <c r="Z723" s="128"/>
      <c r="AA723" s="128"/>
      <c r="AB723" s="128"/>
      <c r="AC723" s="128"/>
      <c r="AD723" s="128"/>
      <c r="AE723" s="128"/>
      <c r="AF723" s="128"/>
      <c r="AG723" s="128"/>
      <c r="AH723" s="128"/>
    </row>
    <row r="724" spans="1:34" x14ac:dyDescent="0.3">
      <c r="A724" s="177" t="s">
        <v>764</v>
      </c>
      <c r="B724" s="177" t="s">
        <v>786</v>
      </c>
      <c r="C724" s="177">
        <v>146514</v>
      </c>
      <c r="D724" s="180">
        <v>44616</v>
      </c>
      <c r="E724" s="181">
        <v>14.046200000000001</v>
      </c>
      <c r="F724" s="181">
        <v>-5.2431000000000001</v>
      </c>
      <c r="G724" s="181">
        <v>-4.6603000000000003</v>
      </c>
      <c r="H724" s="181">
        <v>-6.4709000000000003</v>
      </c>
      <c r="I724" s="181">
        <v>-8.9941999999999993</v>
      </c>
      <c r="J724" s="181">
        <v>-5.7713000000000001</v>
      </c>
      <c r="K724" s="181">
        <v>-11.0989</v>
      </c>
      <c r="L724" s="181">
        <v>-2.8906000000000001</v>
      </c>
      <c r="M724" s="181">
        <v>2.8393000000000002</v>
      </c>
      <c r="N724" s="181">
        <v>10.5974</v>
      </c>
      <c r="O724" s="181"/>
      <c r="P724" s="181"/>
      <c r="Q724" s="181">
        <v>12.1206</v>
      </c>
      <c r="R724" s="181">
        <v>16.6768</v>
      </c>
      <c r="S724" s="124"/>
      <c r="T724" s="127"/>
      <c r="U724" s="128"/>
      <c r="V724" s="128"/>
      <c r="W724" s="128"/>
      <c r="X724" s="128"/>
      <c r="Y724" s="128"/>
      <c r="Z724" s="128"/>
      <c r="AA724" s="128"/>
      <c r="AB724" s="128"/>
      <c r="AC724" s="128"/>
      <c r="AD724" s="128"/>
      <c r="AE724" s="128"/>
      <c r="AF724" s="128"/>
      <c r="AG724" s="128"/>
      <c r="AH724" s="128"/>
    </row>
    <row r="725" spans="1:34" x14ac:dyDescent="0.3">
      <c r="A725" s="177" t="s">
        <v>764</v>
      </c>
      <c r="B725" s="177" t="s">
        <v>2043</v>
      </c>
      <c r="C725" s="177">
        <v>112039</v>
      </c>
      <c r="D725" s="180">
        <v>44616</v>
      </c>
      <c r="E725" s="181">
        <v>49.976999999999997</v>
      </c>
      <c r="F725" s="181">
        <v>-4.5256999999999996</v>
      </c>
      <c r="G725" s="181">
        <v>-5.0011000000000001</v>
      </c>
      <c r="H725" s="181">
        <v>-5.8619000000000003</v>
      </c>
      <c r="I725" s="181">
        <v>-8.3344000000000005</v>
      </c>
      <c r="J725" s="181">
        <v>-6.2925000000000004</v>
      </c>
      <c r="K725" s="181">
        <v>-8.5541</v>
      </c>
      <c r="L725" s="181">
        <v>-2.5066999999999999</v>
      </c>
      <c r="M725" s="181">
        <v>6.9599000000000002</v>
      </c>
      <c r="N725" s="181">
        <v>10.3513</v>
      </c>
      <c r="O725" s="181">
        <v>14.888400000000001</v>
      </c>
      <c r="P725" s="181">
        <v>11.307700000000001</v>
      </c>
      <c r="Q725" s="181">
        <v>13.6114</v>
      </c>
      <c r="R725" s="181">
        <v>15.951599999999999</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-3.8074217391304348</v>
      </c>
      <c r="G726" s="183">
        <v>-4.2943956521739128</v>
      </c>
      <c r="H726" s="183">
        <v>-5.2027565217391309</v>
      </c>
      <c r="I726" s="183">
        <v>-7.2272391304347829</v>
      </c>
      <c r="J726" s="183">
        <v>-4.6759434782608684</v>
      </c>
      <c r="K726" s="183">
        <v>-6.3355521739130447</v>
      </c>
      <c r="L726" s="183">
        <v>0.61784782608695654</v>
      </c>
      <c r="M726" s="183">
        <v>7.7142478260869582</v>
      </c>
      <c r="N726" s="183">
        <v>12.519056521739127</v>
      </c>
      <c r="O726" s="183">
        <v>13.624642105263158</v>
      </c>
      <c r="P726" s="183">
        <v>10.444876470588236</v>
      </c>
      <c r="Q726" s="183">
        <v>13.038900000000002</v>
      </c>
      <c r="R726" s="183">
        <v>17.037785714285711</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408</v>
      </c>
      <c r="B727" s="177"/>
      <c r="C727" s="177"/>
      <c r="D727" s="177"/>
      <c r="E727" s="177"/>
      <c r="F727" s="183">
        <v>-3.7717999999999998</v>
      </c>
      <c r="G727" s="183">
        <v>-4.4043000000000001</v>
      </c>
      <c r="H727" s="183">
        <v>-5.2557</v>
      </c>
      <c r="I727" s="183">
        <v>-7.3861999999999997</v>
      </c>
      <c r="J727" s="183">
        <v>-4.9280999999999997</v>
      </c>
      <c r="K727" s="183">
        <v>-6.4531999999999998</v>
      </c>
      <c r="L727" s="183">
        <v>-0.95140000000000002</v>
      </c>
      <c r="M727" s="183">
        <v>7.2526999999999999</v>
      </c>
      <c r="N727" s="183">
        <v>10.5974</v>
      </c>
      <c r="O727" s="183">
        <v>13.8858</v>
      </c>
      <c r="P727" s="183">
        <v>10.631399999999999</v>
      </c>
      <c r="Q727" s="183">
        <v>12.1206</v>
      </c>
      <c r="R727" s="183">
        <v>16.473700000000001</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1719</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1720</v>
      </c>
      <c r="B730" s="177" t="s">
        <v>1619</v>
      </c>
      <c r="C730" s="177">
        <v>132995</v>
      </c>
      <c r="D730" s="180">
        <v>44616</v>
      </c>
      <c r="E730" s="181">
        <v>18.149999999999999</v>
      </c>
      <c r="F730" s="181">
        <v>-2.1562999999999999</v>
      </c>
      <c r="G730" s="181">
        <v>-2.3142999999999998</v>
      </c>
      <c r="H730" s="181">
        <v>-2.7330999999999999</v>
      </c>
      <c r="I730" s="181">
        <v>-4.1711</v>
      </c>
      <c r="J730" s="181">
        <v>-3.3031000000000001</v>
      </c>
      <c r="K730" s="181">
        <v>-4.2215999999999996</v>
      </c>
      <c r="L730" s="181">
        <v>-1.1976</v>
      </c>
      <c r="M730" s="181">
        <v>4.0114999999999998</v>
      </c>
      <c r="N730" s="181">
        <v>5.1563999999999997</v>
      </c>
      <c r="O730" s="181">
        <v>10.4756</v>
      </c>
      <c r="P730" s="181">
        <v>8.0304000000000002</v>
      </c>
      <c r="Q730" s="181">
        <v>8.5734999999999992</v>
      </c>
      <c r="R730" s="181">
        <v>9.2606999999999999</v>
      </c>
      <c r="S730" s="124"/>
      <c r="T730" s="127"/>
      <c r="U730" s="128"/>
      <c r="V730" s="128"/>
      <c r="W730" s="128"/>
      <c r="X730" s="128"/>
      <c r="Y730" s="128"/>
      <c r="Z730" s="128"/>
      <c r="AA730" s="128"/>
      <c r="AB730" s="128"/>
      <c r="AC730" s="128"/>
      <c r="AD730" s="128"/>
      <c r="AE730" s="128"/>
      <c r="AF730" s="128"/>
      <c r="AG730" s="128"/>
      <c r="AH730" s="128"/>
    </row>
    <row r="731" spans="1:34" x14ac:dyDescent="0.3">
      <c r="A731" s="177" t="s">
        <v>1720</v>
      </c>
      <c r="B731" s="177" t="s">
        <v>1643</v>
      </c>
      <c r="C731" s="177">
        <v>132998</v>
      </c>
      <c r="D731" s="180">
        <v>44616</v>
      </c>
      <c r="E731" s="181">
        <v>16.8</v>
      </c>
      <c r="F731" s="181">
        <v>-2.1549</v>
      </c>
      <c r="G731" s="181">
        <v>-2.3256000000000001</v>
      </c>
      <c r="H731" s="181">
        <v>-2.7778</v>
      </c>
      <c r="I731" s="181">
        <v>-4.1642999999999999</v>
      </c>
      <c r="J731" s="181">
        <v>-3.3927999999999998</v>
      </c>
      <c r="K731" s="181">
        <v>-4.4368999999999996</v>
      </c>
      <c r="L731" s="181">
        <v>-1.7544</v>
      </c>
      <c r="M731" s="181">
        <v>3.1941000000000002</v>
      </c>
      <c r="N731" s="181">
        <v>4.0247999999999999</v>
      </c>
      <c r="O731" s="181">
        <v>9.4040999999999997</v>
      </c>
      <c r="P731" s="181">
        <v>6.8997999999999999</v>
      </c>
      <c r="Q731" s="181">
        <v>7.4217000000000004</v>
      </c>
      <c r="R731" s="181">
        <v>8.1887000000000008</v>
      </c>
      <c r="S731" s="124"/>
      <c r="T731" s="127"/>
      <c r="U731" s="128"/>
      <c r="V731" s="128"/>
      <c r="W731" s="128"/>
      <c r="X731" s="128"/>
      <c r="Y731" s="128"/>
      <c r="Z731" s="128"/>
      <c r="AA731" s="128"/>
      <c r="AB731" s="128"/>
      <c r="AC731" s="128"/>
      <c r="AD731" s="128"/>
      <c r="AE731" s="128"/>
      <c r="AF731" s="128"/>
      <c r="AG731" s="128"/>
      <c r="AH731" s="128"/>
    </row>
    <row r="732" spans="1:34" x14ac:dyDescent="0.3">
      <c r="A732" s="177" t="s">
        <v>1720</v>
      </c>
      <c r="B732" s="177" t="s">
        <v>1620</v>
      </c>
      <c r="C732" s="177">
        <v>135120</v>
      </c>
      <c r="D732" s="180">
        <v>44616</v>
      </c>
      <c r="E732" s="181">
        <v>17.670000000000002</v>
      </c>
      <c r="F732" s="181">
        <v>-1.8877999999999999</v>
      </c>
      <c r="G732" s="181">
        <v>-2.1053000000000002</v>
      </c>
      <c r="H732" s="181">
        <v>-2.4296000000000002</v>
      </c>
      <c r="I732" s="181">
        <v>-3.3898000000000001</v>
      </c>
      <c r="J732" s="181">
        <v>-2.4834000000000001</v>
      </c>
      <c r="K732" s="181">
        <v>-3.7057000000000002</v>
      </c>
      <c r="L732" s="181">
        <v>-0.67449999999999999</v>
      </c>
      <c r="M732" s="181">
        <v>6.7028999999999996</v>
      </c>
      <c r="N732" s="181">
        <v>8.0073000000000008</v>
      </c>
      <c r="O732" s="181">
        <v>11.054600000000001</v>
      </c>
      <c r="P732" s="181">
        <v>10.254200000000001</v>
      </c>
      <c r="Q732" s="181">
        <v>9.0991</v>
      </c>
      <c r="R732" s="181">
        <v>10.7967</v>
      </c>
      <c r="S732" s="124"/>
      <c r="T732" s="127"/>
      <c r="U732" s="128"/>
      <c r="V732" s="128"/>
      <c r="W732" s="128"/>
      <c r="X732" s="128"/>
      <c r="Y732" s="128"/>
      <c r="Z732" s="128"/>
      <c r="AA732" s="128"/>
      <c r="AB732" s="128"/>
      <c r="AC732" s="128"/>
      <c r="AD732" s="128"/>
      <c r="AE732" s="128"/>
      <c r="AF732" s="128"/>
      <c r="AG732" s="128"/>
      <c r="AH732" s="128"/>
    </row>
    <row r="733" spans="1:34" x14ac:dyDescent="0.3">
      <c r="A733" s="177" t="s">
        <v>1720</v>
      </c>
      <c r="B733" s="177" t="s">
        <v>1644</v>
      </c>
      <c r="C733" s="177">
        <v>135122</v>
      </c>
      <c r="D733" s="180">
        <v>44616</v>
      </c>
      <c r="E733" s="181">
        <v>16.3</v>
      </c>
      <c r="F733" s="181">
        <v>-1.8663000000000001</v>
      </c>
      <c r="G733" s="181">
        <v>-2.1021000000000001</v>
      </c>
      <c r="H733" s="181">
        <v>-2.4535999999999998</v>
      </c>
      <c r="I733" s="181">
        <v>-3.4359999999999999</v>
      </c>
      <c r="J733" s="181">
        <v>-2.5701999999999998</v>
      </c>
      <c r="K733" s="181">
        <v>-4.0046999999999997</v>
      </c>
      <c r="L733" s="181">
        <v>-1.3317000000000001</v>
      </c>
      <c r="M733" s="181">
        <v>5.5698999999999996</v>
      </c>
      <c r="N733" s="181">
        <v>6.4664000000000001</v>
      </c>
      <c r="O733" s="181">
        <v>9.6050000000000004</v>
      </c>
      <c r="P733" s="181">
        <v>8.9155999999999995</v>
      </c>
      <c r="Q733" s="181">
        <v>7.7605000000000004</v>
      </c>
      <c r="R733" s="181">
        <v>9.2634000000000007</v>
      </c>
      <c r="S733" s="124"/>
      <c r="T733" s="127"/>
      <c r="U733" s="128"/>
      <c r="V733" s="128"/>
      <c r="W733" s="128"/>
      <c r="X733" s="128"/>
      <c r="Y733" s="128"/>
      <c r="Z733" s="128"/>
      <c r="AA733" s="128"/>
      <c r="AB733" s="128"/>
      <c r="AC733" s="128"/>
      <c r="AD733" s="128"/>
      <c r="AE733" s="128"/>
      <c r="AF733" s="128"/>
      <c r="AG733" s="128"/>
      <c r="AH733" s="128"/>
    </row>
    <row r="734" spans="1:34" x14ac:dyDescent="0.3">
      <c r="A734" s="177" t="s">
        <v>1720</v>
      </c>
      <c r="B734" s="177" t="s">
        <v>1621</v>
      </c>
      <c r="C734" s="177">
        <v>147496</v>
      </c>
      <c r="D734" s="180">
        <v>44616</v>
      </c>
      <c r="E734" s="181">
        <v>12.4</v>
      </c>
      <c r="F734" s="181">
        <v>-1.5091000000000001</v>
      </c>
      <c r="G734" s="181">
        <v>-1.6653</v>
      </c>
      <c r="H734" s="181">
        <v>-1.8987000000000001</v>
      </c>
      <c r="I734" s="181">
        <v>-2.5156999999999998</v>
      </c>
      <c r="J734" s="181">
        <v>-1.6653</v>
      </c>
      <c r="K734" s="181">
        <v>-1.5872999999999999</v>
      </c>
      <c r="L734" s="181">
        <v>0.81299999999999994</v>
      </c>
      <c r="M734" s="181">
        <v>3.3332999999999999</v>
      </c>
      <c r="N734" s="181">
        <v>4.6414</v>
      </c>
      <c r="O734" s="181"/>
      <c r="P734" s="181"/>
      <c r="Q734" s="181">
        <v>8.6635000000000009</v>
      </c>
      <c r="R734" s="181">
        <v>8.5045999999999999</v>
      </c>
      <c r="S734" s="124"/>
      <c r="T734" s="127"/>
      <c r="U734" s="128"/>
      <c r="V734" s="128"/>
      <c r="W734" s="128"/>
      <c r="X734" s="128"/>
      <c r="Y734" s="128"/>
      <c r="Z734" s="128"/>
      <c r="AA734" s="128"/>
      <c r="AB734" s="128"/>
      <c r="AC734" s="128"/>
      <c r="AD734" s="128"/>
      <c r="AE734" s="128"/>
      <c r="AF734" s="128"/>
      <c r="AG734" s="128"/>
      <c r="AH734" s="128"/>
    </row>
    <row r="735" spans="1:34" x14ac:dyDescent="0.3">
      <c r="A735" s="177" t="s">
        <v>1720</v>
      </c>
      <c r="B735" s="177" t="s">
        <v>1645</v>
      </c>
      <c r="C735" s="177">
        <v>147494</v>
      </c>
      <c r="D735" s="180">
        <v>44616</v>
      </c>
      <c r="E735" s="181">
        <v>12.06</v>
      </c>
      <c r="F735" s="181">
        <v>-1.4705999999999999</v>
      </c>
      <c r="G735" s="181">
        <v>-1.7115</v>
      </c>
      <c r="H735" s="181">
        <v>-1.8714</v>
      </c>
      <c r="I735" s="181">
        <v>-2.5848</v>
      </c>
      <c r="J735" s="181">
        <v>-1.7915000000000001</v>
      </c>
      <c r="K735" s="181">
        <v>-1.8714</v>
      </c>
      <c r="L735" s="181">
        <v>0.24940000000000001</v>
      </c>
      <c r="M735" s="181">
        <v>2.4639000000000002</v>
      </c>
      <c r="N735" s="181">
        <v>3.5192999999999999</v>
      </c>
      <c r="O735" s="181"/>
      <c r="P735" s="181"/>
      <c r="Q735" s="181">
        <v>7.5027999999999997</v>
      </c>
      <c r="R735" s="181">
        <v>7.3657000000000004</v>
      </c>
      <c r="S735" s="124"/>
      <c r="T735" s="127"/>
      <c r="U735" s="128"/>
      <c r="V735" s="128"/>
      <c r="W735" s="128"/>
      <c r="X735" s="128"/>
      <c r="Y735" s="128"/>
      <c r="Z735" s="128"/>
      <c r="AA735" s="128"/>
      <c r="AB735" s="128"/>
      <c r="AC735" s="128"/>
      <c r="AD735" s="128"/>
      <c r="AE735" s="128"/>
      <c r="AF735" s="128"/>
      <c r="AG735" s="128"/>
      <c r="AH735" s="128"/>
    </row>
    <row r="736" spans="1:34" x14ac:dyDescent="0.3">
      <c r="A736" s="177" t="s">
        <v>1720</v>
      </c>
      <c r="B736" s="177" t="s">
        <v>1622</v>
      </c>
      <c r="C736" s="177">
        <v>136567</v>
      </c>
      <c r="D736" s="180">
        <v>44616</v>
      </c>
      <c r="E736" s="181">
        <v>17.202000000000002</v>
      </c>
      <c r="F736" s="181">
        <v>-1.2060999999999999</v>
      </c>
      <c r="G736" s="181">
        <v>-1.3364</v>
      </c>
      <c r="H736" s="181">
        <v>-1.6467000000000001</v>
      </c>
      <c r="I736" s="181">
        <v>-2.8081</v>
      </c>
      <c r="J736" s="181">
        <v>-1.1947000000000001</v>
      </c>
      <c r="K736" s="181">
        <v>-2.3199999999999998E-2</v>
      </c>
      <c r="L736" s="181">
        <v>0.15140000000000001</v>
      </c>
      <c r="M736" s="181">
        <v>5.0503999999999998</v>
      </c>
      <c r="N736" s="181">
        <v>9.6786999999999992</v>
      </c>
      <c r="O736" s="181">
        <v>11.0799</v>
      </c>
      <c r="P736" s="181">
        <v>8.7288999999999994</v>
      </c>
      <c r="Q736" s="181">
        <v>9.6041000000000007</v>
      </c>
      <c r="R736" s="181">
        <v>10.8872</v>
      </c>
      <c r="S736" s="124"/>
      <c r="T736" s="127"/>
      <c r="U736" s="128"/>
      <c r="V736" s="128"/>
      <c r="W736" s="128"/>
      <c r="X736" s="128"/>
      <c r="Y736" s="128"/>
      <c r="Z736" s="128"/>
      <c r="AA736" s="128"/>
      <c r="AB736" s="128"/>
      <c r="AC736" s="128"/>
      <c r="AD736" s="128"/>
      <c r="AE736" s="128"/>
      <c r="AF736" s="128"/>
      <c r="AG736" s="128"/>
      <c r="AH736" s="128"/>
    </row>
    <row r="737" spans="1:34" x14ac:dyDescent="0.3">
      <c r="A737" s="177" t="s">
        <v>1720</v>
      </c>
      <c r="B737" s="177" t="s">
        <v>1646</v>
      </c>
      <c r="C737" s="177">
        <v>136563</v>
      </c>
      <c r="D737" s="180">
        <v>44616</v>
      </c>
      <c r="E737" s="181">
        <v>15.798999999999999</v>
      </c>
      <c r="F737" s="181">
        <v>-1.2130000000000001</v>
      </c>
      <c r="G737" s="181">
        <v>-1.3426</v>
      </c>
      <c r="H737" s="181">
        <v>-1.6618999999999999</v>
      </c>
      <c r="I737" s="181">
        <v>-2.8412000000000002</v>
      </c>
      <c r="J737" s="181">
        <v>-1.2624</v>
      </c>
      <c r="K737" s="181">
        <v>-0.221</v>
      </c>
      <c r="L737" s="181">
        <v>-0.44740000000000002</v>
      </c>
      <c r="M737" s="181">
        <v>4.0091999999999999</v>
      </c>
      <c r="N737" s="181">
        <v>8.1753</v>
      </c>
      <c r="O737" s="181">
        <v>9.4436999999999998</v>
      </c>
      <c r="P737" s="181">
        <v>7.1014999999999997</v>
      </c>
      <c r="Q737" s="181">
        <v>8.0388999999999999</v>
      </c>
      <c r="R737" s="181">
        <v>9.2775999999999996</v>
      </c>
      <c r="S737" s="124"/>
      <c r="T737" s="127"/>
      <c r="U737" s="128"/>
      <c r="V737" s="128"/>
      <c r="W737" s="128"/>
      <c r="X737" s="128"/>
      <c r="Y737" s="128"/>
      <c r="Z737" s="128"/>
      <c r="AA737" s="128"/>
      <c r="AB737" s="128"/>
      <c r="AC737" s="128"/>
      <c r="AD737" s="128"/>
      <c r="AE737" s="128"/>
      <c r="AF737" s="128"/>
      <c r="AG737" s="128"/>
      <c r="AH737" s="128"/>
    </row>
    <row r="738" spans="1:34" x14ac:dyDescent="0.3">
      <c r="A738" s="177" t="s">
        <v>1720</v>
      </c>
      <c r="B738" s="177" t="s">
        <v>1623</v>
      </c>
      <c r="C738" s="177">
        <v>140347</v>
      </c>
      <c r="D738" s="180">
        <v>44616</v>
      </c>
      <c r="E738" s="181">
        <v>19.030799999999999</v>
      </c>
      <c r="F738" s="181">
        <v>-1.1264000000000001</v>
      </c>
      <c r="G738" s="181">
        <v>-1.4612000000000001</v>
      </c>
      <c r="H738" s="181">
        <v>-1.6938</v>
      </c>
      <c r="I738" s="181">
        <v>-2.5045999999999999</v>
      </c>
      <c r="J738" s="181">
        <v>-1.2859</v>
      </c>
      <c r="K738" s="181">
        <v>-2.0777000000000001</v>
      </c>
      <c r="L738" s="181">
        <v>0.80830000000000002</v>
      </c>
      <c r="M738" s="181">
        <v>5.9816000000000003</v>
      </c>
      <c r="N738" s="181">
        <v>7.5983000000000001</v>
      </c>
      <c r="O738" s="181">
        <v>11.1531</v>
      </c>
      <c r="P738" s="181">
        <v>9.9633000000000003</v>
      </c>
      <c r="Q738" s="181">
        <v>9.1201000000000008</v>
      </c>
      <c r="R738" s="181">
        <v>11.864699999999999</v>
      </c>
      <c r="S738" s="124"/>
      <c r="T738" s="127"/>
      <c r="U738" s="128"/>
      <c r="V738" s="128"/>
      <c r="W738" s="128"/>
      <c r="X738" s="128"/>
      <c r="Y738" s="128"/>
      <c r="Z738" s="128"/>
      <c r="AA738" s="128"/>
      <c r="AB738" s="128"/>
      <c r="AC738" s="128"/>
      <c r="AD738" s="128"/>
      <c r="AE738" s="128"/>
      <c r="AF738" s="128"/>
      <c r="AG738" s="128"/>
      <c r="AH738" s="128"/>
    </row>
    <row r="739" spans="1:34" x14ac:dyDescent="0.3">
      <c r="A739" s="177" t="s">
        <v>1720</v>
      </c>
      <c r="B739" s="177" t="s">
        <v>1647</v>
      </c>
      <c r="C739" s="177">
        <v>140351</v>
      </c>
      <c r="D739" s="180">
        <v>44616</v>
      </c>
      <c r="E739" s="181">
        <v>17.917100000000001</v>
      </c>
      <c r="F739" s="181">
        <v>-1.1301000000000001</v>
      </c>
      <c r="G739" s="181">
        <v>-1.4721</v>
      </c>
      <c r="H739" s="181">
        <v>-1.7202</v>
      </c>
      <c r="I739" s="181">
        <v>-2.5571999999999999</v>
      </c>
      <c r="J739" s="181">
        <v>-1.4037999999999999</v>
      </c>
      <c r="K739" s="181">
        <v>-2.4260999999999999</v>
      </c>
      <c r="L739" s="181">
        <v>9.4399999999999998E-2</v>
      </c>
      <c r="M739" s="181">
        <v>4.8758999999999997</v>
      </c>
      <c r="N739" s="181">
        <v>6.2018000000000004</v>
      </c>
      <c r="O739" s="181">
        <v>9.9404000000000003</v>
      </c>
      <c r="P739" s="181">
        <v>8.8331</v>
      </c>
      <c r="Q739" s="181">
        <v>8.2311999999999994</v>
      </c>
      <c r="R739" s="181">
        <v>10.59</v>
      </c>
      <c r="S739" s="124"/>
      <c r="T739" s="127"/>
      <c r="U739" s="128"/>
      <c r="V739" s="128"/>
      <c r="W739" s="128"/>
      <c r="X739" s="128"/>
      <c r="Y739" s="128"/>
      <c r="Z739" s="128"/>
      <c r="AA739" s="128"/>
      <c r="AB739" s="128"/>
      <c r="AC739" s="128"/>
      <c r="AD739" s="128"/>
      <c r="AE739" s="128"/>
      <c r="AF739" s="128"/>
      <c r="AG739" s="128"/>
      <c r="AH739" s="128"/>
    </row>
    <row r="740" spans="1:34" x14ac:dyDescent="0.3">
      <c r="A740" s="177" t="s">
        <v>1720</v>
      </c>
      <c r="B740" s="177" t="s">
        <v>1648</v>
      </c>
      <c r="C740" s="177">
        <v>144461</v>
      </c>
      <c r="D740" s="180">
        <v>44616</v>
      </c>
      <c r="E740" s="181">
        <v>12.4123</v>
      </c>
      <c r="F740" s="181">
        <v>-1.8123</v>
      </c>
      <c r="G740" s="181">
        <v>-2.1937000000000002</v>
      </c>
      <c r="H740" s="181">
        <v>-2.6562999999999999</v>
      </c>
      <c r="I740" s="181">
        <v>-3.7589999999999999</v>
      </c>
      <c r="J740" s="181">
        <v>-2.4796</v>
      </c>
      <c r="K740" s="181">
        <v>-3.3536000000000001</v>
      </c>
      <c r="L740" s="181">
        <v>0.32740000000000002</v>
      </c>
      <c r="M740" s="181">
        <v>4.7283999999999997</v>
      </c>
      <c r="N740" s="181">
        <v>6.2233000000000001</v>
      </c>
      <c r="O740" s="181">
        <v>7.9375999999999998</v>
      </c>
      <c r="P740" s="181"/>
      <c r="Q740" s="181">
        <v>6.3715000000000002</v>
      </c>
      <c r="R740" s="181">
        <v>9.3762000000000008</v>
      </c>
      <c r="S740" s="124"/>
      <c r="T740" s="127"/>
      <c r="U740" s="128"/>
      <c r="V740" s="128"/>
      <c r="W740" s="128"/>
      <c r="X740" s="128"/>
      <c r="Y740" s="128"/>
      <c r="Z740" s="128"/>
      <c r="AA740" s="128"/>
      <c r="AB740" s="128"/>
      <c r="AC740" s="128"/>
      <c r="AD740" s="128"/>
      <c r="AE740" s="128"/>
      <c r="AF740" s="128"/>
      <c r="AG740" s="128"/>
      <c r="AH740" s="128"/>
    </row>
    <row r="741" spans="1:34" x14ac:dyDescent="0.3">
      <c r="A741" s="177" t="s">
        <v>1720</v>
      </c>
      <c r="B741" s="177" t="s">
        <v>1624</v>
      </c>
      <c r="C741" s="177">
        <v>144466</v>
      </c>
      <c r="D741" s="180">
        <v>44616</v>
      </c>
      <c r="E741" s="181">
        <v>13.116300000000001</v>
      </c>
      <c r="F741" s="181">
        <v>-1.8087</v>
      </c>
      <c r="G741" s="181">
        <v>-2.1836000000000002</v>
      </c>
      <c r="H741" s="181">
        <v>-2.6322999999999999</v>
      </c>
      <c r="I741" s="181">
        <v>-3.7117</v>
      </c>
      <c r="J741" s="181">
        <v>-2.3742999999999999</v>
      </c>
      <c r="K741" s="181">
        <v>-3.0482999999999998</v>
      </c>
      <c r="L741" s="181">
        <v>0.97540000000000004</v>
      </c>
      <c r="M741" s="181">
        <v>5.7374000000000001</v>
      </c>
      <c r="N741" s="181">
        <v>7.6059000000000001</v>
      </c>
      <c r="O741" s="181">
        <v>9.6097000000000001</v>
      </c>
      <c r="P741" s="181"/>
      <c r="Q741" s="181">
        <v>8.0620999999999992</v>
      </c>
      <c r="R741" s="181">
        <v>10.9092</v>
      </c>
      <c r="S741" s="124"/>
      <c r="T741" s="127"/>
      <c r="U741" s="128"/>
      <c r="V741" s="128"/>
      <c r="W741" s="128"/>
      <c r="X741" s="128"/>
      <c r="Y741" s="128"/>
      <c r="Z741" s="128"/>
      <c r="AA741" s="128"/>
      <c r="AB741" s="128"/>
      <c r="AC741" s="128"/>
      <c r="AD741" s="128"/>
      <c r="AE741" s="128"/>
      <c r="AF741" s="128"/>
      <c r="AG741" s="128"/>
      <c r="AH741" s="128"/>
    </row>
    <row r="742" spans="1:34" x14ac:dyDescent="0.3">
      <c r="A742" s="177" t="s">
        <v>1720</v>
      </c>
      <c r="B742" s="177" t="s">
        <v>1649</v>
      </c>
      <c r="C742" s="177">
        <v>101585</v>
      </c>
      <c r="D742" s="180">
        <v>44616</v>
      </c>
      <c r="E742" s="181">
        <v>46.779000000000003</v>
      </c>
      <c r="F742" s="181">
        <v>-1.8320000000000001</v>
      </c>
      <c r="G742" s="181">
        <v>-2.2606999999999999</v>
      </c>
      <c r="H742" s="181">
        <v>-2.6958000000000002</v>
      </c>
      <c r="I742" s="181">
        <v>-3.7410000000000001</v>
      </c>
      <c r="J742" s="181">
        <v>-2.4441999999999999</v>
      </c>
      <c r="K742" s="181">
        <v>-2.3668</v>
      </c>
      <c r="L742" s="181">
        <v>0.75170000000000003</v>
      </c>
      <c r="M742" s="181">
        <v>5.1189999999999998</v>
      </c>
      <c r="N742" s="181">
        <v>8.5611999999999995</v>
      </c>
      <c r="O742" s="181">
        <v>9.7792999999999992</v>
      </c>
      <c r="P742" s="181">
        <v>8.0778999999999996</v>
      </c>
      <c r="Q742" s="181">
        <v>9.2446000000000002</v>
      </c>
      <c r="R742" s="181">
        <v>11.921099999999999</v>
      </c>
      <c r="S742" s="124"/>
      <c r="T742" s="127"/>
      <c r="U742" s="128"/>
      <c r="V742" s="128"/>
      <c r="W742" s="128"/>
      <c r="X742" s="128"/>
      <c r="Y742" s="128"/>
      <c r="Z742" s="128"/>
      <c r="AA742" s="128"/>
      <c r="AB742" s="128"/>
      <c r="AC742" s="128"/>
      <c r="AD742" s="128"/>
      <c r="AE742" s="128"/>
      <c r="AF742" s="128"/>
      <c r="AG742" s="128"/>
      <c r="AH742" s="128"/>
    </row>
    <row r="743" spans="1:34" x14ac:dyDescent="0.3">
      <c r="A743" s="177" t="s">
        <v>1720</v>
      </c>
      <c r="B743" s="177" t="s">
        <v>1625</v>
      </c>
      <c r="C743" s="177">
        <v>119128</v>
      </c>
      <c r="D743" s="180">
        <v>44616</v>
      </c>
      <c r="E743" s="181">
        <v>50.741</v>
      </c>
      <c r="F743" s="181">
        <v>-1.8302</v>
      </c>
      <c r="G743" s="181">
        <v>-2.2557</v>
      </c>
      <c r="H743" s="181">
        <v>-2.6812999999999998</v>
      </c>
      <c r="I743" s="181">
        <v>-3.7118000000000002</v>
      </c>
      <c r="J743" s="181">
        <v>-2.3799000000000001</v>
      </c>
      <c r="K743" s="181">
        <v>-2.1615000000000002</v>
      </c>
      <c r="L743" s="181">
        <v>1.1825000000000001</v>
      </c>
      <c r="M743" s="181">
        <v>5.7897999999999996</v>
      </c>
      <c r="N743" s="181">
        <v>9.4570000000000007</v>
      </c>
      <c r="O743" s="181">
        <v>10.626799999999999</v>
      </c>
      <c r="P743" s="181">
        <v>9.2524999999999995</v>
      </c>
      <c r="Q743" s="181">
        <v>10.088200000000001</v>
      </c>
      <c r="R743" s="181">
        <v>12.8078</v>
      </c>
      <c r="S743" s="124"/>
      <c r="T743" s="127"/>
      <c r="U743" s="128"/>
      <c r="V743" s="128"/>
      <c r="W743" s="128"/>
      <c r="X743" s="128"/>
      <c r="Y743" s="128"/>
      <c r="Z743" s="128"/>
      <c r="AA743" s="128"/>
      <c r="AB743" s="128"/>
      <c r="AC743" s="128"/>
      <c r="AD743" s="128"/>
      <c r="AE743" s="128"/>
      <c r="AF743" s="128"/>
      <c r="AG743" s="128"/>
      <c r="AH743" s="128"/>
    </row>
    <row r="744" spans="1:34" x14ac:dyDescent="0.3">
      <c r="A744" s="177" t="s">
        <v>1720</v>
      </c>
      <c r="B744" s="177" t="s">
        <v>1819</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1720</v>
      </c>
      <c r="B745" s="177" t="s">
        <v>1820</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1720</v>
      </c>
      <c r="B746" s="177" t="s">
        <v>1650</v>
      </c>
      <c r="C746" s="177">
        <v>133051</v>
      </c>
      <c r="D746" s="180">
        <v>44616</v>
      </c>
      <c r="E746" s="181">
        <v>16.98</v>
      </c>
      <c r="F746" s="181">
        <v>-0.58550000000000002</v>
      </c>
      <c r="G746" s="181">
        <v>-0.70179999999999998</v>
      </c>
      <c r="H746" s="181">
        <v>-0.87570000000000003</v>
      </c>
      <c r="I746" s="181">
        <v>-0.87570000000000003</v>
      </c>
      <c r="J746" s="181">
        <v>0.29530000000000001</v>
      </c>
      <c r="K746" s="181">
        <v>0.65200000000000002</v>
      </c>
      <c r="L746" s="181">
        <v>2.7223000000000002</v>
      </c>
      <c r="M746" s="181">
        <v>5.0743</v>
      </c>
      <c r="N746" s="181">
        <v>6.2577999999999996</v>
      </c>
      <c r="O746" s="181">
        <v>8.4861000000000004</v>
      </c>
      <c r="P746" s="181">
        <v>7.1810999999999998</v>
      </c>
      <c r="Q746" s="181">
        <v>7.6006</v>
      </c>
      <c r="R746" s="181">
        <v>7.1741999999999999</v>
      </c>
      <c r="S746" s="124"/>
      <c r="T746" s="127"/>
      <c r="U746" s="128"/>
      <c r="V746" s="128"/>
      <c r="W746" s="128"/>
      <c r="X746" s="128"/>
      <c r="Y746" s="128"/>
      <c r="Z746" s="128"/>
      <c r="AA746" s="128"/>
      <c r="AB746" s="128"/>
      <c r="AC746" s="128"/>
      <c r="AD746" s="128"/>
      <c r="AE746" s="128"/>
      <c r="AF746" s="128"/>
      <c r="AG746" s="128"/>
      <c r="AH746" s="128"/>
    </row>
    <row r="747" spans="1:34" x14ac:dyDescent="0.3">
      <c r="A747" s="177" t="s">
        <v>1720</v>
      </c>
      <c r="B747" s="177" t="s">
        <v>1626</v>
      </c>
      <c r="C747" s="177">
        <v>133054</v>
      </c>
      <c r="D747" s="180">
        <v>44616</v>
      </c>
      <c r="E747" s="181">
        <v>17.920000000000002</v>
      </c>
      <c r="F747" s="181">
        <v>-0.66520000000000001</v>
      </c>
      <c r="G747" s="181">
        <v>-0.72019999999999995</v>
      </c>
      <c r="H747" s="181">
        <v>-0.88500000000000001</v>
      </c>
      <c r="I747" s="181">
        <v>-0.88500000000000001</v>
      </c>
      <c r="J747" s="181">
        <v>0.27979999999999999</v>
      </c>
      <c r="K747" s="181">
        <v>0.78739999999999999</v>
      </c>
      <c r="L747" s="181">
        <v>2.9885000000000002</v>
      </c>
      <c r="M747" s="181">
        <v>5.5358999999999998</v>
      </c>
      <c r="N747" s="181">
        <v>6.9211999999999998</v>
      </c>
      <c r="O747" s="181">
        <v>9.1516999999999999</v>
      </c>
      <c r="P747" s="181">
        <v>7.9132999999999996</v>
      </c>
      <c r="Q747" s="181">
        <v>8.4057999999999993</v>
      </c>
      <c r="R747" s="181">
        <v>7.8608000000000002</v>
      </c>
      <c r="S747" s="124"/>
      <c r="T747" s="127"/>
      <c r="U747" s="128"/>
      <c r="V747" s="128"/>
      <c r="W747" s="128"/>
      <c r="X747" s="128"/>
      <c r="Y747" s="128"/>
      <c r="Z747" s="128"/>
      <c r="AA747" s="128"/>
      <c r="AB747" s="128"/>
      <c r="AC747" s="128"/>
      <c r="AD747" s="128"/>
      <c r="AE747" s="128"/>
      <c r="AF747" s="128"/>
      <c r="AG747" s="128"/>
      <c r="AH747" s="128"/>
    </row>
    <row r="748" spans="1:34" x14ac:dyDescent="0.3">
      <c r="A748" s="177" t="s">
        <v>1720</v>
      </c>
      <c r="B748" s="177" t="s">
        <v>1651</v>
      </c>
      <c r="C748" s="177">
        <v>114982</v>
      </c>
      <c r="D748" s="180">
        <v>44616</v>
      </c>
      <c r="E748" s="181">
        <v>20.303000000000001</v>
      </c>
      <c r="F748" s="181">
        <v>-2.0811000000000002</v>
      </c>
      <c r="G748" s="181">
        <v>-2.3982999999999999</v>
      </c>
      <c r="H748" s="181">
        <v>-2.9845999999999999</v>
      </c>
      <c r="I748" s="181">
        <v>-3.8077999999999999</v>
      </c>
      <c r="J748" s="181">
        <v>-2.3696999999999999</v>
      </c>
      <c r="K748" s="181">
        <v>-2.6534</v>
      </c>
      <c r="L748" s="181">
        <v>-0.3407</v>
      </c>
      <c r="M748" s="181">
        <v>2.8405999999999998</v>
      </c>
      <c r="N748" s="181">
        <v>3.1442000000000001</v>
      </c>
      <c r="O748" s="181">
        <v>8.4565000000000001</v>
      </c>
      <c r="P748" s="181">
        <v>5.5711000000000004</v>
      </c>
      <c r="Q748" s="181">
        <v>6.6635</v>
      </c>
      <c r="R748" s="181">
        <v>7.0288000000000004</v>
      </c>
      <c r="S748" s="124"/>
      <c r="T748" s="127"/>
      <c r="U748" s="128"/>
      <c r="V748" s="128"/>
      <c r="W748" s="128"/>
      <c r="X748" s="128"/>
      <c r="Y748" s="128"/>
      <c r="Z748" s="128"/>
      <c r="AA748" s="128"/>
      <c r="AB748" s="128"/>
      <c r="AC748" s="128"/>
      <c r="AD748" s="128"/>
      <c r="AE748" s="128"/>
      <c r="AF748" s="128"/>
      <c r="AG748" s="128"/>
      <c r="AH748" s="128"/>
    </row>
    <row r="749" spans="1:34" x14ac:dyDescent="0.3">
      <c r="A749" s="177" t="s">
        <v>1720</v>
      </c>
      <c r="B749" s="177" t="s">
        <v>1627</v>
      </c>
      <c r="C749" s="177">
        <v>118452</v>
      </c>
      <c r="D749" s="180">
        <v>44616</v>
      </c>
      <c r="E749" s="181">
        <v>22.154499999999999</v>
      </c>
      <c r="F749" s="181">
        <v>-2.0787</v>
      </c>
      <c r="G749" s="181">
        <v>-2.3906000000000001</v>
      </c>
      <c r="H749" s="181">
        <v>-2.9664999999999999</v>
      </c>
      <c r="I749" s="181">
        <v>-3.7719</v>
      </c>
      <c r="J749" s="181">
        <v>-2.2907000000000002</v>
      </c>
      <c r="K749" s="181">
        <v>-2.4121000000000001</v>
      </c>
      <c r="L749" s="181">
        <v>0.15640000000000001</v>
      </c>
      <c r="M749" s="181">
        <v>3.6278999999999999</v>
      </c>
      <c r="N749" s="181">
        <v>4.1496000000000004</v>
      </c>
      <c r="O749" s="181">
        <v>9.5661000000000005</v>
      </c>
      <c r="P749" s="181">
        <v>6.9551999999999996</v>
      </c>
      <c r="Q749" s="181">
        <v>7.3571999999999997</v>
      </c>
      <c r="R749" s="181">
        <v>8.0770999999999997</v>
      </c>
      <c r="S749" s="124"/>
      <c r="T749" s="127"/>
      <c r="U749" s="128"/>
      <c r="V749" s="128"/>
      <c r="W749" s="128"/>
      <c r="X749" s="128"/>
      <c r="Y749" s="128"/>
      <c r="Z749" s="128"/>
      <c r="AA749" s="128"/>
      <c r="AB749" s="128"/>
      <c r="AC749" s="128"/>
      <c r="AD749" s="128"/>
      <c r="AE749" s="128"/>
      <c r="AF749" s="128"/>
      <c r="AG749" s="128"/>
      <c r="AH749" s="128"/>
    </row>
    <row r="750" spans="1:34" x14ac:dyDescent="0.3">
      <c r="A750" s="177" t="s">
        <v>1720</v>
      </c>
      <c r="B750" s="177" t="s">
        <v>1628</v>
      </c>
      <c r="C750" s="177">
        <v>118477</v>
      </c>
      <c r="D750" s="180">
        <v>44616</v>
      </c>
      <c r="E750" s="181">
        <v>26.28</v>
      </c>
      <c r="F750" s="181">
        <v>-0.90500000000000003</v>
      </c>
      <c r="G750" s="181">
        <v>-1.2030000000000001</v>
      </c>
      <c r="H750" s="181">
        <v>-1.3143</v>
      </c>
      <c r="I750" s="181">
        <v>-1.7937000000000001</v>
      </c>
      <c r="J750" s="181">
        <v>-1.2030000000000001</v>
      </c>
      <c r="K750" s="181">
        <v>-0.75529999999999997</v>
      </c>
      <c r="L750" s="181">
        <v>1.4672000000000001</v>
      </c>
      <c r="M750" s="181">
        <v>5.4151999999999996</v>
      </c>
      <c r="N750" s="181">
        <v>6.7858999999999998</v>
      </c>
      <c r="O750" s="181">
        <v>9.2308000000000003</v>
      </c>
      <c r="P750" s="181">
        <v>7.2384000000000004</v>
      </c>
      <c r="Q750" s="181">
        <v>7.6012000000000004</v>
      </c>
      <c r="R750" s="181">
        <v>9.7813999999999997</v>
      </c>
      <c r="S750" s="124"/>
      <c r="T750" s="127"/>
      <c r="U750" s="128"/>
      <c r="V750" s="128"/>
      <c r="W750" s="128"/>
      <c r="X750" s="128"/>
      <c r="Y750" s="128"/>
      <c r="Z750" s="128"/>
      <c r="AA750" s="128"/>
      <c r="AB750" s="128"/>
      <c r="AC750" s="128"/>
      <c r="AD750" s="128"/>
      <c r="AE750" s="128"/>
      <c r="AF750" s="128"/>
      <c r="AG750" s="128"/>
      <c r="AH750" s="128"/>
    </row>
    <row r="751" spans="1:34" x14ac:dyDescent="0.3">
      <c r="A751" s="177" t="s">
        <v>1720</v>
      </c>
      <c r="B751" s="177" t="s">
        <v>1652</v>
      </c>
      <c r="C751" s="177">
        <v>108995</v>
      </c>
      <c r="D751" s="180">
        <v>44616</v>
      </c>
      <c r="E751" s="181">
        <v>24.48</v>
      </c>
      <c r="F751" s="181">
        <v>-0.89070000000000005</v>
      </c>
      <c r="G751" s="181">
        <v>-1.2107000000000001</v>
      </c>
      <c r="H751" s="181">
        <v>-1.3301000000000001</v>
      </c>
      <c r="I751" s="181">
        <v>-1.8050999999999999</v>
      </c>
      <c r="J751" s="181">
        <v>-1.2903</v>
      </c>
      <c r="K751" s="181">
        <v>-1.0108999999999999</v>
      </c>
      <c r="L751" s="181">
        <v>0.94850000000000001</v>
      </c>
      <c r="M751" s="181">
        <v>4.5707000000000004</v>
      </c>
      <c r="N751" s="181">
        <v>5.6539000000000001</v>
      </c>
      <c r="O751" s="181">
        <v>8.1311</v>
      </c>
      <c r="P751" s="181">
        <v>6.1597999999999997</v>
      </c>
      <c r="Q751" s="181">
        <v>6.7426000000000004</v>
      </c>
      <c r="R751" s="181">
        <v>8.6305999999999994</v>
      </c>
      <c r="S751" s="124"/>
      <c r="T751" s="127"/>
      <c r="U751" s="128"/>
      <c r="V751" s="128"/>
      <c r="W751" s="128"/>
      <c r="X751" s="128"/>
      <c r="Y751" s="128"/>
      <c r="Z751" s="128"/>
      <c r="AA751" s="128"/>
      <c r="AB751" s="128"/>
      <c r="AC751" s="128"/>
      <c r="AD751" s="128"/>
      <c r="AE751" s="128"/>
      <c r="AF751" s="128"/>
      <c r="AG751" s="128"/>
      <c r="AH751" s="128"/>
    </row>
    <row r="752" spans="1:34" x14ac:dyDescent="0.3">
      <c r="A752" s="177" t="s">
        <v>1720</v>
      </c>
      <c r="B752" s="177" t="s">
        <v>1629</v>
      </c>
      <c r="C752" s="177">
        <v>146457</v>
      </c>
      <c r="D752" s="180">
        <v>44616</v>
      </c>
      <c r="E752" s="181">
        <v>12.839600000000001</v>
      </c>
      <c r="F752" s="181">
        <v>-1.6657999999999999</v>
      </c>
      <c r="G752" s="181">
        <v>-1.7906</v>
      </c>
      <c r="H752" s="181">
        <v>-2.2504</v>
      </c>
      <c r="I752" s="181">
        <v>-3.3919000000000001</v>
      </c>
      <c r="J752" s="181">
        <v>-2.6166999999999998</v>
      </c>
      <c r="K752" s="181">
        <v>-3.1156000000000001</v>
      </c>
      <c r="L752" s="181">
        <v>1.6000000000000001E-3</v>
      </c>
      <c r="M752" s="181">
        <v>3.8803000000000001</v>
      </c>
      <c r="N752" s="181">
        <v>6.1342999999999996</v>
      </c>
      <c r="O752" s="181"/>
      <c r="P752" s="181"/>
      <c r="Q752" s="181">
        <v>8.7721</v>
      </c>
      <c r="R752" s="181">
        <v>8.0503</v>
      </c>
      <c r="S752" s="124"/>
      <c r="T752" s="127"/>
      <c r="U752" s="128"/>
      <c r="V752" s="128"/>
      <c r="W752" s="128"/>
      <c r="X752" s="128"/>
      <c r="Y752" s="128"/>
      <c r="Z752" s="128"/>
      <c r="AA752" s="128"/>
      <c r="AB752" s="128"/>
      <c r="AC752" s="128"/>
      <c r="AD752" s="128"/>
      <c r="AE752" s="128"/>
      <c r="AF752" s="128"/>
      <c r="AG752" s="128"/>
      <c r="AH752" s="128"/>
    </row>
    <row r="753" spans="1:34" x14ac:dyDescent="0.3">
      <c r="A753" s="177" t="s">
        <v>1720</v>
      </c>
      <c r="B753" s="177" t="s">
        <v>1653</v>
      </c>
      <c r="C753" s="177">
        <v>146456</v>
      </c>
      <c r="D753" s="180">
        <v>44616</v>
      </c>
      <c r="E753" s="181">
        <v>12.1828</v>
      </c>
      <c r="F753" s="181">
        <v>-1.6707000000000001</v>
      </c>
      <c r="G753" s="181">
        <v>-1.8039000000000001</v>
      </c>
      <c r="H753" s="181">
        <v>-2.2780999999999998</v>
      </c>
      <c r="I753" s="181">
        <v>-3.4506000000000001</v>
      </c>
      <c r="J753" s="181">
        <v>-2.7538999999999998</v>
      </c>
      <c r="K753" s="181">
        <v>-3.5286</v>
      </c>
      <c r="L753" s="181">
        <v>-0.84640000000000004</v>
      </c>
      <c r="M753" s="181">
        <v>2.5661</v>
      </c>
      <c r="N753" s="181">
        <v>4.3476999999999997</v>
      </c>
      <c r="O753" s="181"/>
      <c r="P753" s="181"/>
      <c r="Q753" s="181">
        <v>6.8674999999999997</v>
      </c>
      <c r="R753" s="181">
        <v>6.2145999999999999</v>
      </c>
      <c r="S753" s="124"/>
      <c r="T753" s="127"/>
      <c r="U753" s="128"/>
      <c r="V753" s="128"/>
      <c r="W753" s="128"/>
      <c r="X753" s="128"/>
      <c r="Y753" s="128"/>
      <c r="Z753" s="128"/>
      <c r="AA753" s="128"/>
      <c r="AB753" s="128"/>
      <c r="AC753" s="128"/>
      <c r="AD753" s="128"/>
      <c r="AE753" s="128"/>
      <c r="AF753" s="128"/>
      <c r="AG753" s="128"/>
      <c r="AH753" s="128"/>
    </row>
    <row r="754" spans="1:34" x14ac:dyDescent="0.3">
      <c r="A754" s="177" t="s">
        <v>1720</v>
      </c>
      <c r="B754" s="177" t="s">
        <v>1654</v>
      </c>
      <c r="C754" s="177">
        <v>131372</v>
      </c>
      <c r="D754" s="180">
        <v>44616</v>
      </c>
      <c r="E754" s="181">
        <v>18.231200000000001</v>
      </c>
      <c r="F754" s="181">
        <v>-1.5264</v>
      </c>
      <c r="G754" s="181">
        <v>-0.754</v>
      </c>
      <c r="H754" s="181">
        <v>-1.1456999999999999</v>
      </c>
      <c r="I754" s="181">
        <v>-1.8202</v>
      </c>
      <c r="J754" s="181">
        <v>-0.50539999999999996</v>
      </c>
      <c r="K754" s="181">
        <v>-0.67290000000000005</v>
      </c>
      <c r="L754" s="181">
        <v>3.8738000000000001</v>
      </c>
      <c r="M754" s="181">
        <v>6.9196999999999997</v>
      </c>
      <c r="N754" s="181">
        <v>8.5306999999999995</v>
      </c>
      <c r="O754" s="181">
        <v>9.6061999999999994</v>
      </c>
      <c r="P754" s="181">
        <v>8.6792999999999996</v>
      </c>
      <c r="Q754" s="181">
        <v>8.4865999999999993</v>
      </c>
      <c r="R754" s="181">
        <v>10.103999999999999</v>
      </c>
      <c r="S754" s="124"/>
      <c r="T754" s="127"/>
      <c r="U754" s="128"/>
      <c r="V754" s="128"/>
      <c r="W754" s="128"/>
      <c r="X754" s="128"/>
      <c r="Y754" s="128"/>
      <c r="Z754" s="128"/>
      <c r="AA754" s="128"/>
      <c r="AB754" s="128"/>
      <c r="AC754" s="128"/>
      <c r="AD754" s="128"/>
      <c r="AE754" s="128"/>
      <c r="AF754" s="128"/>
      <c r="AG754" s="128"/>
      <c r="AH754" s="128"/>
    </row>
    <row r="755" spans="1:34" x14ac:dyDescent="0.3">
      <c r="A755" s="177" t="s">
        <v>1720</v>
      </c>
      <c r="B755" s="177" t="s">
        <v>1630</v>
      </c>
      <c r="C755" s="177">
        <v>131373</v>
      </c>
      <c r="D755" s="180">
        <v>44616</v>
      </c>
      <c r="E755" s="181">
        <v>19.308499999999999</v>
      </c>
      <c r="F755" s="181">
        <v>-1.5239</v>
      </c>
      <c r="G755" s="181">
        <v>-0.74590000000000001</v>
      </c>
      <c r="H755" s="181">
        <v>-1.1275999999999999</v>
      </c>
      <c r="I755" s="181">
        <v>-1.7828999999999999</v>
      </c>
      <c r="J755" s="181">
        <v>-0.42080000000000001</v>
      </c>
      <c r="K755" s="181">
        <v>-0.41880000000000001</v>
      </c>
      <c r="L755" s="181">
        <v>4.3974000000000002</v>
      </c>
      <c r="M755" s="181">
        <v>7.7195</v>
      </c>
      <c r="N755" s="181">
        <v>9.5997000000000003</v>
      </c>
      <c r="O755" s="181">
        <v>10.625400000000001</v>
      </c>
      <c r="P755" s="181">
        <v>9.5762999999999998</v>
      </c>
      <c r="Q755" s="181">
        <v>9.3346999999999998</v>
      </c>
      <c r="R755" s="181">
        <v>11.1717</v>
      </c>
      <c r="S755" s="124"/>
      <c r="T755" s="127"/>
      <c r="U755" s="128"/>
      <c r="V755" s="128"/>
      <c r="W755" s="128"/>
      <c r="X755" s="128"/>
      <c r="Y755" s="128"/>
      <c r="Z755" s="128"/>
      <c r="AA755" s="128"/>
      <c r="AB755" s="128"/>
      <c r="AC755" s="128"/>
      <c r="AD755" s="128"/>
      <c r="AE755" s="128"/>
      <c r="AF755" s="128"/>
      <c r="AG755" s="128"/>
      <c r="AH755" s="128"/>
    </row>
    <row r="756" spans="1:34" x14ac:dyDescent="0.3">
      <c r="A756" s="177" t="s">
        <v>1720</v>
      </c>
      <c r="B756" s="177" t="s">
        <v>1631</v>
      </c>
      <c r="C756" s="177">
        <v>119802</v>
      </c>
      <c r="D756" s="180">
        <v>44616</v>
      </c>
      <c r="E756" s="181">
        <v>24.379000000000001</v>
      </c>
      <c r="F756" s="181">
        <v>-1.0632999999999999</v>
      </c>
      <c r="G756" s="181">
        <v>-1.1274999999999999</v>
      </c>
      <c r="H756" s="181">
        <v>-1.5108999999999999</v>
      </c>
      <c r="I756" s="181">
        <v>-2.0017999999999998</v>
      </c>
      <c r="J756" s="181">
        <v>-0.995</v>
      </c>
      <c r="K756" s="181">
        <v>-0.74509999999999998</v>
      </c>
      <c r="L756" s="181">
        <v>2.3855</v>
      </c>
      <c r="M756" s="181">
        <v>7.5956000000000001</v>
      </c>
      <c r="N756" s="181">
        <v>11.1775</v>
      </c>
      <c r="O756" s="181">
        <v>10.773899999999999</v>
      </c>
      <c r="P756" s="181">
        <v>8.4945000000000004</v>
      </c>
      <c r="Q756" s="181">
        <v>8.9990000000000006</v>
      </c>
      <c r="R756" s="181">
        <v>13.2103</v>
      </c>
      <c r="S756" s="124"/>
      <c r="T756" s="127"/>
      <c r="U756" s="128"/>
      <c r="V756" s="128"/>
      <c r="W756" s="128"/>
      <c r="X756" s="128"/>
      <c r="Y756" s="128"/>
      <c r="Z756" s="128"/>
      <c r="AA756" s="128"/>
      <c r="AB756" s="128"/>
      <c r="AC756" s="128"/>
      <c r="AD756" s="128"/>
      <c r="AE756" s="128"/>
      <c r="AF756" s="128"/>
      <c r="AG756" s="128"/>
      <c r="AH756" s="128"/>
    </row>
    <row r="757" spans="1:34" x14ac:dyDescent="0.3">
      <c r="A757" s="177" t="s">
        <v>1720</v>
      </c>
      <c r="B757" s="177" t="s">
        <v>1655</v>
      </c>
      <c r="C757" s="177">
        <v>115887</v>
      </c>
      <c r="D757" s="180">
        <v>44616</v>
      </c>
      <c r="E757" s="181">
        <v>22.651</v>
      </c>
      <c r="F757" s="181">
        <v>-1.0613999999999999</v>
      </c>
      <c r="G757" s="181">
        <v>-1.1305000000000001</v>
      </c>
      <c r="H757" s="181">
        <v>-1.526</v>
      </c>
      <c r="I757" s="181">
        <v>-2.0327999999999999</v>
      </c>
      <c r="J757" s="181">
        <v>-1.0701000000000001</v>
      </c>
      <c r="K757" s="181">
        <v>-0.96619999999999995</v>
      </c>
      <c r="L757" s="181">
        <v>1.9305000000000001</v>
      </c>
      <c r="M757" s="181">
        <v>6.8695000000000004</v>
      </c>
      <c r="N757" s="181">
        <v>10.202400000000001</v>
      </c>
      <c r="O757" s="181">
        <v>9.7723999999999993</v>
      </c>
      <c r="P757" s="181">
        <v>7.5730000000000004</v>
      </c>
      <c r="Q757" s="181">
        <v>8.2104999999999997</v>
      </c>
      <c r="R757" s="181">
        <v>12.213200000000001</v>
      </c>
      <c r="S757" s="124"/>
      <c r="T757" s="127"/>
      <c r="U757" s="128"/>
      <c r="V757" s="128"/>
      <c r="W757" s="128"/>
      <c r="X757" s="128"/>
      <c r="Y757" s="128"/>
      <c r="Z757" s="128"/>
      <c r="AA757" s="128"/>
      <c r="AB757" s="128"/>
      <c r="AC757" s="128"/>
      <c r="AD757" s="128"/>
      <c r="AE757" s="128"/>
      <c r="AF757" s="128"/>
      <c r="AG757" s="128"/>
      <c r="AH757" s="128"/>
    </row>
    <row r="758" spans="1:34" x14ac:dyDescent="0.3">
      <c r="A758" s="177" t="s">
        <v>1720</v>
      </c>
      <c r="B758" s="177" t="s">
        <v>1632</v>
      </c>
      <c r="C758" s="177">
        <v>140444</v>
      </c>
      <c r="D758" s="180">
        <v>44616</v>
      </c>
      <c r="E758" s="181">
        <v>16.484100000000002</v>
      </c>
      <c r="F758" s="181">
        <v>-2.3940000000000001</v>
      </c>
      <c r="G758" s="181">
        <v>-2.8157999999999999</v>
      </c>
      <c r="H758" s="181">
        <v>-3.3382999999999998</v>
      </c>
      <c r="I758" s="181">
        <v>-4.5914999999999999</v>
      </c>
      <c r="J758" s="181">
        <v>-3.0266999999999999</v>
      </c>
      <c r="K758" s="181">
        <v>-3.7284000000000002</v>
      </c>
      <c r="L758" s="181">
        <v>0.61399999999999999</v>
      </c>
      <c r="M758" s="181">
        <v>6.7990000000000004</v>
      </c>
      <c r="N758" s="181">
        <v>9.6433</v>
      </c>
      <c r="O758" s="181">
        <v>13.6419</v>
      </c>
      <c r="P758" s="181">
        <v>10.294499999999999</v>
      </c>
      <c r="Q758" s="181">
        <v>10.3696</v>
      </c>
      <c r="R758" s="181">
        <v>14.1828</v>
      </c>
      <c r="S758" s="124"/>
      <c r="T758" s="127"/>
      <c r="U758" s="128"/>
      <c r="V758" s="128"/>
      <c r="W758" s="128"/>
      <c r="X758" s="128"/>
      <c r="Y758" s="128"/>
      <c r="Z758" s="128"/>
      <c r="AA758" s="128"/>
      <c r="AB758" s="128"/>
      <c r="AC758" s="128"/>
      <c r="AD758" s="128"/>
      <c r="AE758" s="128"/>
      <c r="AF758" s="128"/>
      <c r="AG758" s="128"/>
      <c r="AH758" s="128"/>
    </row>
    <row r="759" spans="1:34" x14ac:dyDescent="0.3">
      <c r="A759" s="177" t="s">
        <v>1720</v>
      </c>
      <c r="B759" s="177" t="s">
        <v>1656</v>
      </c>
      <c r="C759" s="177">
        <v>140447</v>
      </c>
      <c r="D759" s="180">
        <v>44616</v>
      </c>
      <c r="E759" s="181">
        <v>14.978</v>
      </c>
      <c r="F759" s="181">
        <v>-2.3986999999999998</v>
      </c>
      <c r="G759" s="181">
        <v>-2.8304999999999998</v>
      </c>
      <c r="H759" s="181">
        <v>-3.3734000000000002</v>
      </c>
      <c r="I759" s="181">
        <v>-4.6612999999999998</v>
      </c>
      <c r="J759" s="181">
        <v>-3.1840999999999999</v>
      </c>
      <c r="K759" s="181">
        <v>-4.1849999999999996</v>
      </c>
      <c r="L759" s="181">
        <v>-0.29949999999999999</v>
      </c>
      <c r="M759" s="181">
        <v>5.3483000000000001</v>
      </c>
      <c r="N759" s="181">
        <v>7.7111999999999998</v>
      </c>
      <c r="O759" s="181">
        <v>11.7616</v>
      </c>
      <c r="P759" s="181">
        <v>8.2359000000000009</v>
      </c>
      <c r="Q759" s="181">
        <v>8.3017000000000003</v>
      </c>
      <c r="R759" s="181">
        <v>12.247999999999999</v>
      </c>
      <c r="S759" s="124"/>
      <c r="T759" s="127"/>
      <c r="U759" s="128"/>
      <c r="V759" s="128"/>
      <c r="W759" s="128"/>
      <c r="X759" s="128"/>
      <c r="Y759" s="128"/>
      <c r="Z759" s="128"/>
      <c r="AA759" s="128"/>
      <c r="AB759" s="128"/>
      <c r="AC759" s="128"/>
      <c r="AD759" s="128"/>
      <c r="AE759" s="128"/>
      <c r="AF759" s="128"/>
      <c r="AG759" s="128"/>
      <c r="AH759" s="128"/>
    </row>
    <row r="760" spans="1:34" x14ac:dyDescent="0.3">
      <c r="A760" s="177" t="s">
        <v>1720</v>
      </c>
      <c r="B760" s="177" t="s">
        <v>1633</v>
      </c>
      <c r="C760" s="177">
        <v>145693</v>
      </c>
      <c r="D760" s="180">
        <v>44616</v>
      </c>
      <c r="E760" s="181">
        <v>14.677</v>
      </c>
      <c r="F760" s="181">
        <v>-1.8916999999999999</v>
      </c>
      <c r="G760" s="181">
        <v>-2.2966000000000002</v>
      </c>
      <c r="H760" s="181">
        <v>-2.6272000000000002</v>
      </c>
      <c r="I760" s="181">
        <v>-3.5802999999999998</v>
      </c>
      <c r="J760" s="181">
        <v>-2.5043000000000002</v>
      </c>
      <c r="K760" s="181">
        <v>-2.6789000000000001</v>
      </c>
      <c r="L760" s="181">
        <v>0.60319999999999996</v>
      </c>
      <c r="M760" s="181">
        <v>5.7572999999999999</v>
      </c>
      <c r="N760" s="181">
        <v>8.4694000000000003</v>
      </c>
      <c r="O760" s="181">
        <v>13.4384</v>
      </c>
      <c r="P760" s="181"/>
      <c r="Q760" s="181">
        <v>12.7738</v>
      </c>
      <c r="R760" s="181">
        <v>13.7408</v>
      </c>
      <c r="S760" s="124"/>
      <c r="T760" s="127"/>
      <c r="U760" s="128"/>
      <c r="V760" s="128"/>
      <c r="W760" s="128"/>
      <c r="X760" s="128"/>
      <c r="Y760" s="128"/>
      <c r="Z760" s="128"/>
      <c r="AA760" s="128"/>
      <c r="AB760" s="128"/>
      <c r="AC760" s="128"/>
      <c r="AD760" s="128"/>
      <c r="AE760" s="128"/>
      <c r="AF760" s="128"/>
      <c r="AG760" s="128"/>
      <c r="AH760" s="128"/>
    </row>
    <row r="761" spans="1:34" x14ac:dyDescent="0.3">
      <c r="A761" s="177" t="s">
        <v>1720</v>
      </c>
      <c r="B761" s="177" t="s">
        <v>1657</v>
      </c>
      <c r="C761" s="177">
        <v>145695</v>
      </c>
      <c r="D761" s="180">
        <v>44616</v>
      </c>
      <c r="E761" s="181">
        <v>14.175000000000001</v>
      </c>
      <c r="F761" s="181">
        <v>-1.8963000000000001</v>
      </c>
      <c r="G761" s="181">
        <v>-2.3088000000000002</v>
      </c>
      <c r="H761" s="181">
        <v>-2.6509</v>
      </c>
      <c r="I761" s="181">
        <v>-3.6238999999999999</v>
      </c>
      <c r="J761" s="181">
        <v>-2.5973999999999999</v>
      </c>
      <c r="K761" s="181">
        <v>-2.9376000000000002</v>
      </c>
      <c r="L761" s="181">
        <v>8.4699999999999998E-2</v>
      </c>
      <c r="M761" s="181">
        <v>4.9378000000000002</v>
      </c>
      <c r="N761" s="181">
        <v>7.3700999999999999</v>
      </c>
      <c r="O761" s="181">
        <v>12.219099999999999</v>
      </c>
      <c r="P761" s="181"/>
      <c r="Q761" s="181">
        <v>11.5509</v>
      </c>
      <c r="R761" s="181">
        <v>12.602399999999999</v>
      </c>
      <c r="S761" s="124"/>
      <c r="T761" s="127"/>
      <c r="U761" s="128"/>
      <c r="V761" s="128"/>
      <c r="W761" s="128"/>
      <c r="X761" s="128"/>
      <c r="Y761" s="128"/>
      <c r="Z761" s="128"/>
      <c r="AA761" s="128"/>
      <c r="AB761" s="128"/>
      <c r="AC761" s="128"/>
      <c r="AD761" s="128"/>
      <c r="AE761" s="128"/>
      <c r="AF761" s="128"/>
      <c r="AG761" s="128"/>
      <c r="AH761" s="128"/>
    </row>
    <row r="762" spans="1:34" x14ac:dyDescent="0.3">
      <c r="A762" s="177" t="s">
        <v>1720</v>
      </c>
      <c r="B762" s="177" t="s">
        <v>1658</v>
      </c>
      <c r="C762" s="177">
        <v>134593</v>
      </c>
      <c r="D762" s="180">
        <v>44616</v>
      </c>
      <c r="E762" s="181">
        <v>11.994300000000001</v>
      </c>
      <c r="F762" s="181">
        <v>-2.0154000000000001</v>
      </c>
      <c r="G762" s="181">
        <v>-2.5741000000000001</v>
      </c>
      <c r="H762" s="181">
        <v>-2.8195999999999999</v>
      </c>
      <c r="I762" s="181">
        <v>-3.6269999999999998</v>
      </c>
      <c r="J762" s="181">
        <v>-2.0529999999999999</v>
      </c>
      <c r="K762" s="181">
        <v>-2.7021000000000002</v>
      </c>
      <c r="L762" s="181">
        <v>-0.78420000000000001</v>
      </c>
      <c r="M762" s="181">
        <v>3.1777000000000002</v>
      </c>
      <c r="N762" s="181">
        <v>4.5400999999999998</v>
      </c>
      <c r="O762" s="181">
        <v>-0.9284</v>
      </c>
      <c r="P762" s="181">
        <v>1.3037000000000001</v>
      </c>
      <c r="Q762" s="181">
        <v>2.7326000000000001</v>
      </c>
      <c r="R762" s="181">
        <v>2.46</v>
      </c>
      <c r="S762" s="124"/>
      <c r="T762" s="127"/>
      <c r="U762" s="128"/>
      <c r="V762" s="128"/>
      <c r="W762" s="128"/>
      <c r="X762" s="128"/>
      <c r="Y762" s="128"/>
      <c r="Z762" s="128"/>
      <c r="AA762" s="128"/>
      <c r="AB762" s="128"/>
      <c r="AC762" s="128"/>
      <c r="AD762" s="128"/>
      <c r="AE762" s="128"/>
      <c r="AF762" s="128"/>
      <c r="AG762" s="128"/>
      <c r="AH762" s="128"/>
    </row>
    <row r="763" spans="1:34" x14ac:dyDescent="0.3">
      <c r="A763" s="177" t="s">
        <v>1720</v>
      </c>
      <c r="B763" s="177" t="s">
        <v>1634</v>
      </c>
      <c r="C763" s="177">
        <v>134594</v>
      </c>
      <c r="D763" s="180">
        <v>44616</v>
      </c>
      <c r="E763" s="181">
        <v>12.811999999999999</v>
      </c>
      <c r="F763" s="181">
        <v>-2.0129999999999999</v>
      </c>
      <c r="G763" s="181">
        <v>-2.5674000000000001</v>
      </c>
      <c r="H763" s="181">
        <v>-2.8039000000000001</v>
      </c>
      <c r="I763" s="181">
        <v>-3.5966999999999998</v>
      </c>
      <c r="J763" s="181">
        <v>-1.9844999999999999</v>
      </c>
      <c r="K763" s="181">
        <v>-2.4992000000000001</v>
      </c>
      <c r="L763" s="181">
        <v>-0.36780000000000002</v>
      </c>
      <c r="M763" s="181">
        <v>3.8359000000000001</v>
      </c>
      <c r="N763" s="181">
        <v>5.4165000000000001</v>
      </c>
      <c r="O763" s="181">
        <v>-0.1111</v>
      </c>
      <c r="P763" s="181">
        <v>2.2639999999999998</v>
      </c>
      <c r="Q763" s="181">
        <v>3.742</v>
      </c>
      <c r="R763" s="181">
        <v>3.3298000000000001</v>
      </c>
      <c r="S763" s="124"/>
      <c r="T763" s="127"/>
      <c r="U763" s="128"/>
      <c r="V763" s="128"/>
      <c r="W763" s="128"/>
      <c r="X763" s="128"/>
      <c r="Y763" s="128"/>
      <c r="Z763" s="128"/>
      <c r="AA763" s="128"/>
      <c r="AB763" s="128"/>
      <c r="AC763" s="128"/>
      <c r="AD763" s="128"/>
      <c r="AE763" s="128"/>
      <c r="AF763" s="128"/>
      <c r="AG763" s="128"/>
      <c r="AH763" s="128"/>
    </row>
    <row r="764" spans="1:34" x14ac:dyDescent="0.3">
      <c r="A764" s="177" t="s">
        <v>1720</v>
      </c>
      <c r="B764" s="177" t="s">
        <v>1659</v>
      </c>
      <c r="C764" s="177">
        <v>147700</v>
      </c>
      <c r="D764" s="180">
        <v>44616</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1720</v>
      </c>
      <c r="B765" s="177" t="s">
        <v>1635</v>
      </c>
      <c r="C765" s="177">
        <v>147697</v>
      </c>
      <c r="D765" s="180">
        <v>44616</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1720</v>
      </c>
      <c r="B766" s="177" t="s">
        <v>1660</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1720</v>
      </c>
      <c r="B767" s="177" t="s">
        <v>1636</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1720</v>
      </c>
      <c r="B768" s="177" t="s">
        <v>1661</v>
      </c>
      <c r="C768" s="177">
        <v>138372</v>
      </c>
      <c r="D768" s="180">
        <v>44616</v>
      </c>
      <c r="E768" s="181">
        <v>39.239199999999997</v>
      </c>
      <c r="F768" s="181">
        <v>-0.80740000000000001</v>
      </c>
      <c r="G768" s="181">
        <v>-0.99560000000000004</v>
      </c>
      <c r="H768" s="181">
        <v>-1.1736</v>
      </c>
      <c r="I768" s="181">
        <v>-1.4018999999999999</v>
      </c>
      <c r="J768" s="181">
        <v>-0.79110000000000003</v>
      </c>
      <c r="K768" s="181">
        <v>-0.83950000000000002</v>
      </c>
      <c r="L768" s="181">
        <v>2.3563000000000001</v>
      </c>
      <c r="M768" s="181">
        <v>5.3163999999999998</v>
      </c>
      <c r="N768" s="181">
        <v>8.1971000000000007</v>
      </c>
      <c r="O768" s="181">
        <v>8.7180999999999997</v>
      </c>
      <c r="P768" s="181">
        <v>7.2317</v>
      </c>
      <c r="Q768" s="181">
        <v>7.8609999999999998</v>
      </c>
      <c r="R768" s="181">
        <v>8.66</v>
      </c>
      <c r="S768" s="124"/>
      <c r="T768" s="127"/>
      <c r="U768" s="128"/>
      <c r="V768" s="128"/>
      <c r="W768" s="128"/>
      <c r="X768" s="128"/>
      <c r="Y768" s="128"/>
      <c r="Z768" s="128"/>
      <c r="AA768" s="128"/>
      <c r="AB768" s="128"/>
      <c r="AC768" s="128"/>
      <c r="AD768" s="128"/>
      <c r="AE768" s="128"/>
      <c r="AF768" s="128"/>
      <c r="AG768" s="128"/>
      <c r="AH768" s="128"/>
    </row>
    <row r="769" spans="1:34" x14ac:dyDescent="0.3">
      <c r="A769" s="177" t="s">
        <v>1720</v>
      </c>
      <c r="B769" s="177" t="s">
        <v>1637</v>
      </c>
      <c r="C769" s="177">
        <v>138376</v>
      </c>
      <c r="D769" s="180">
        <v>44616</v>
      </c>
      <c r="E769" s="181">
        <v>43.254399999999997</v>
      </c>
      <c r="F769" s="181">
        <v>-0.8054</v>
      </c>
      <c r="G769" s="181">
        <v>-0.9889</v>
      </c>
      <c r="H769" s="181">
        <v>-1.1578999999999999</v>
      </c>
      <c r="I769" s="181">
        <v>-1.3704000000000001</v>
      </c>
      <c r="J769" s="181">
        <v>-0.71930000000000005</v>
      </c>
      <c r="K769" s="181">
        <v>-0.60760000000000003</v>
      </c>
      <c r="L769" s="181">
        <v>2.8393000000000002</v>
      </c>
      <c r="M769" s="181">
        <v>6.1851000000000003</v>
      </c>
      <c r="N769" s="181">
        <v>9.4779</v>
      </c>
      <c r="O769" s="181">
        <v>9.9624000000000006</v>
      </c>
      <c r="P769" s="181">
        <v>8.5013000000000005</v>
      </c>
      <c r="Q769" s="181">
        <v>9.4649999999999999</v>
      </c>
      <c r="R769" s="181">
        <v>9.9796999999999993</v>
      </c>
      <c r="S769" s="124"/>
      <c r="T769" s="127"/>
      <c r="U769" s="128"/>
      <c r="V769" s="128"/>
      <c r="W769" s="128"/>
      <c r="X769" s="128"/>
      <c r="Y769" s="128"/>
      <c r="Z769" s="128"/>
      <c r="AA769" s="128"/>
      <c r="AB769" s="128"/>
      <c r="AC769" s="128"/>
      <c r="AD769" s="128"/>
      <c r="AE769" s="128"/>
      <c r="AF769" s="128"/>
      <c r="AG769" s="128"/>
      <c r="AH769" s="128"/>
    </row>
    <row r="770" spans="1:34" x14ac:dyDescent="0.3">
      <c r="A770" s="177" t="s">
        <v>1720</v>
      </c>
      <c r="B770" s="177" t="s">
        <v>1821</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1720</v>
      </c>
      <c r="B771" s="177" t="s">
        <v>1822</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1720</v>
      </c>
      <c r="B772" s="177" t="s">
        <v>1638</v>
      </c>
      <c r="C772" s="177">
        <v>134643</v>
      </c>
      <c r="D772" s="180">
        <v>44616</v>
      </c>
      <c r="E772" s="181">
        <v>18.320599999999999</v>
      </c>
      <c r="F772" s="181">
        <v>-1.6930000000000001</v>
      </c>
      <c r="G772" s="181">
        <v>-2.0063</v>
      </c>
      <c r="H772" s="181">
        <v>-2.5101</v>
      </c>
      <c r="I772" s="181">
        <v>-3.2361</v>
      </c>
      <c r="J772" s="181">
        <v>-2.0682</v>
      </c>
      <c r="K772" s="181">
        <v>-2.2427000000000001</v>
      </c>
      <c r="L772" s="181">
        <v>1.0859000000000001</v>
      </c>
      <c r="M772" s="181">
        <v>5.2019000000000002</v>
      </c>
      <c r="N772" s="181">
        <v>7.1067</v>
      </c>
      <c r="O772" s="181">
        <v>11.2826</v>
      </c>
      <c r="P772" s="181">
        <v>9.3507999999999996</v>
      </c>
      <c r="Q772" s="181">
        <v>9.3790999999999993</v>
      </c>
      <c r="R772" s="181">
        <v>11.6221</v>
      </c>
      <c r="S772" s="124"/>
      <c r="T772" s="127"/>
      <c r="U772" s="128"/>
      <c r="V772" s="128"/>
      <c r="W772" s="128"/>
      <c r="X772" s="128"/>
      <c r="Y772" s="128"/>
      <c r="Z772" s="128"/>
      <c r="AA772" s="128"/>
      <c r="AB772" s="128"/>
      <c r="AC772" s="128"/>
      <c r="AD772" s="128"/>
      <c r="AE772" s="128"/>
      <c r="AF772" s="128"/>
      <c r="AG772" s="128"/>
      <c r="AH772" s="128"/>
    </row>
    <row r="773" spans="1:34" x14ac:dyDescent="0.3">
      <c r="A773" s="177" t="s">
        <v>1720</v>
      </c>
      <c r="B773" s="177" t="s">
        <v>1662</v>
      </c>
      <c r="C773" s="177">
        <v>134644</v>
      </c>
      <c r="D773" s="180">
        <v>44616</v>
      </c>
      <c r="E773" s="181">
        <v>16.9131</v>
      </c>
      <c r="F773" s="181">
        <v>-1.6932</v>
      </c>
      <c r="G773" s="181">
        <v>-2.0097999999999998</v>
      </c>
      <c r="H773" s="181">
        <v>-2.5192999999999999</v>
      </c>
      <c r="I773" s="181">
        <v>-3.2559</v>
      </c>
      <c r="J773" s="181">
        <v>-2.1135999999999999</v>
      </c>
      <c r="K773" s="181">
        <v>-2.3814000000000002</v>
      </c>
      <c r="L773" s="181">
        <v>0.79859999999999998</v>
      </c>
      <c r="M773" s="181">
        <v>4.7431999999999999</v>
      </c>
      <c r="N773" s="181">
        <v>6.4587000000000003</v>
      </c>
      <c r="O773" s="181">
        <v>10.595700000000001</v>
      </c>
      <c r="P773" s="181">
        <v>8.2138000000000009</v>
      </c>
      <c r="Q773" s="181">
        <v>8.0920000000000005</v>
      </c>
      <c r="R773" s="181">
        <v>10.9061</v>
      </c>
      <c r="S773" s="124"/>
      <c r="T773" s="127"/>
      <c r="U773" s="128"/>
      <c r="V773" s="128"/>
      <c r="W773" s="128"/>
      <c r="X773" s="128"/>
      <c r="Y773" s="128"/>
      <c r="Z773" s="128"/>
      <c r="AA773" s="128"/>
      <c r="AB773" s="128"/>
      <c r="AC773" s="128"/>
      <c r="AD773" s="128"/>
      <c r="AE773" s="128"/>
      <c r="AF773" s="128"/>
      <c r="AG773" s="128"/>
      <c r="AH773" s="128"/>
    </row>
    <row r="774" spans="1:34" x14ac:dyDescent="0.3">
      <c r="A774" s="177" t="s">
        <v>1720</v>
      </c>
      <c r="B774" s="177" t="s">
        <v>2001</v>
      </c>
      <c r="C774" s="177">
        <v>149674</v>
      </c>
      <c r="D774" s="180">
        <v>44616</v>
      </c>
      <c r="E774" s="181">
        <v>49.052</v>
      </c>
      <c r="F774" s="181">
        <v>-1.6535</v>
      </c>
      <c r="G774" s="181">
        <v>-1.8974</v>
      </c>
      <c r="H774" s="181">
        <v>-2.2393000000000001</v>
      </c>
      <c r="I774" s="181">
        <v>-3.1699000000000002</v>
      </c>
      <c r="J774" s="181">
        <v>-2.1484999999999999</v>
      </c>
      <c r="K774" s="181">
        <v>-2.7627999999999999</v>
      </c>
      <c r="L774" s="181">
        <v>3.9213</v>
      </c>
      <c r="M774" s="181">
        <v>8.7370000000000001</v>
      </c>
      <c r="N774" s="181">
        <v>10.4489</v>
      </c>
      <c r="O774" s="181">
        <v>11.930300000000001</v>
      </c>
      <c r="P774" s="181">
        <v>9.2763000000000009</v>
      </c>
      <c r="Q774" s="181">
        <v>8.3751999999999995</v>
      </c>
      <c r="R774" s="181">
        <v>15.1943</v>
      </c>
      <c r="S774" s="124"/>
      <c r="T774" s="127"/>
      <c r="U774" s="128"/>
      <c r="V774" s="128"/>
      <c r="W774" s="128"/>
      <c r="X774" s="128"/>
      <c r="Y774" s="128"/>
      <c r="Z774" s="128"/>
      <c r="AA774" s="128"/>
      <c r="AB774" s="128"/>
      <c r="AC774" s="128"/>
      <c r="AD774" s="128"/>
      <c r="AE774" s="128"/>
      <c r="AF774" s="128"/>
      <c r="AG774" s="128"/>
      <c r="AH774" s="128"/>
    </row>
    <row r="775" spans="1:34" x14ac:dyDescent="0.3">
      <c r="A775" s="177" t="s">
        <v>1720</v>
      </c>
      <c r="B775" s="177" t="s">
        <v>1639</v>
      </c>
      <c r="C775" s="177">
        <v>149679</v>
      </c>
      <c r="D775" s="180">
        <v>44616</v>
      </c>
      <c r="E775" s="181">
        <v>53.8262</v>
      </c>
      <c r="F775" s="181">
        <v>-1.6489</v>
      </c>
      <c r="G775" s="181">
        <v>-1.8835</v>
      </c>
      <c r="H775" s="181">
        <v>-2.2071000000000001</v>
      </c>
      <c r="I775" s="181">
        <v>-3.1053999999999999</v>
      </c>
      <c r="J775" s="181">
        <v>-2.0030000000000001</v>
      </c>
      <c r="K775" s="181">
        <v>-2.3479999999999999</v>
      </c>
      <c r="L775" s="181">
        <v>4.7652999999999999</v>
      </c>
      <c r="M775" s="181">
        <v>10.016400000000001</v>
      </c>
      <c r="N775" s="181">
        <v>12.155900000000001</v>
      </c>
      <c r="O775" s="181">
        <v>13.398300000000001</v>
      </c>
      <c r="P775" s="181">
        <v>10.638400000000001</v>
      </c>
      <c r="Q775" s="181">
        <v>9.1257999999999999</v>
      </c>
      <c r="R775" s="181">
        <v>16.7668</v>
      </c>
      <c r="S775" s="124"/>
      <c r="T775" s="127"/>
      <c r="U775" s="128"/>
      <c r="V775" s="128"/>
      <c r="W775" s="128"/>
      <c r="X775" s="128"/>
      <c r="Y775" s="128"/>
      <c r="Z775" s="128"/>
      <c r="AA775" s="128"/>
      <c r="AB775" s="128"/>
      <c r="AC775" s="128"/>
      <c r="AD775" s="128"/>
      <c r="AE775" s="128"/>
      <c r="AF775" s="128"/>
      <c r="AG775" s="128"/>
      <c r="AH775" s="128"/>
    </row>
    <row r="776" spans="1:34" x14ac:dyDescent="0.3">
      <c r="A776" s="177" t="s">
        <v>1720</v>
      </c>
      <c r="B776" s="177" t="s">
        <v>2002</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1720</v>
      </c>
      <c r="B777" s="177" t="s">
        <v>2003</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1720</v>
      </c>
      <c r="B778" s="177" t="s">
        <v>1640</v>
      </c>
      <c r="C778" s="177">
        <v>119960</v>
      </c>
      <c r="D778" s="180">
        <v>44616</v>
      </c>
      <c r="E778" s="181">
        <v>44.420999999999999</v>
      </c>
      <c r="F778" s="181">
        <v>-1.2670999999999999</v>
      </c>
      <c r="G778" s="181">
        <v>-1.4725999999999999</v>
      </c>
      <c r="H778" s="181">
        <v>-1.6093999999999999</v>
      </c>
      <c r="I778" s="181">
        <v>-2.1970999999999998</v>
      </c>
      <c r="J778" s="181">
        <v>-1.5721000000000001</v>
      </c>
      <c r="K778" s="181">
        <v>-1.3147</v>
      </c>
      <c r="L778" s="181">
        <v>1.6587000000000001</v>
      </c>
      <c r="M778" s="181">
        <v>5.9823000000000004</v>
      </c>
      <c r="N778" s="181">
        <v>6.7180999999999997</v>
      </c>
      <c r="O778" s="181">
        <v>9.7682000000000002</v>
      </c>
      <c r="P778" s="181">
        <v>7.5841000000000003</v>
      </c>
      <c r="Q778" s="181">
        <v>8.1988000000000003</v>
      </c>
      <c r="R778" s="181">
        <v>10.036099999999999</v>
      </c>
      <c r="S778" s="124"/>
      <c r="T778" s="127"/>
      <c r="U778" s="128"/>
      <c r="V778" s="128"/>
      <c r="W778" s="128"/>
      <c r="X778" s="128"/>
      <c r="Y778" s="128"/>
      <c r="Z778" s="128"/>
      <c r="AA778" s="128"/>
      <c r="AB778" s="128"/>
      <c r="AC778" s="128"/>
      <c r="AD778" s="128"/>
      <c r="AE778" s="128"/>
      <c r="AF778" s="128"/>
      <c r="AG778" s="128"/>
      <c r="AH778" s="128"/>
    </row>
    <row r="779" spans="1:34" x14ac:dyDescent="0.3">
      <c r="A779" s="177" t="s">
        <v>1720</v>
      </c>
      <c r="B779" s="177" t="s">
        <v>1663</v>
      </c>
      <c r="C779" s="177">
        <v>101906</v>
      </c>
      <c r="D779" s="180">
        <v>44616</v>
      </c>
      <c r="E779" s="181">
        <v>53.343449987726302</v>
      </c>
      <c r="F779" s="181">
        <v>-1.2706</v>
      </c>
      <c r="G779" s="181">
        <v>-1.4706999999999999</v>
      </c>
      <c r="H779" s="181">
        <v>-1.6218999999999999</v>
      </c>
      <c r="I779" s="181">
        <v>-2.2288000000000001</v>
      </c>
      <c r="J779" s="181">
        <v>-1.6528</v>
      </c>
      <c r="K779" s="181">
        <v>-1.6378999999999999</v>
      </c>
      <c r="L779" s="181">
        <v>0.97970000000000002</v>
      </c>
      <c r="M779" s="181">
        <v>4.9771999999999998</v>
      </c>
      <c r="N779" s="181">
        <v>5.4328000000000003</v>
      </c>
      <c r="O779" s="181">
        <v>8.532</v>
      </c>
      <c r="P779" s="181">
        <v>6.4215</v>
      </c>
      <c r="Q779" s="181">
        <v>7.7321999999999997</v>
      </c>
      <c r="R779" s="181">
        <v>8.7623999999999995</v>
      </c>
      <c r="S779" s="124"/>
      <c r="T779" s="127"/>
      <c r="U779" s="128"/>
      <c r="V779" s="128"/>
      <c r="W779" s="128"/>
      <c r="X779" s="128"/>
      <c r="Y779" s="128"/>
      <c r="Z779" s="128"/>
      <c r="AA779" s="128"/>
      <c r="AB779" s="128"/>
      <c r="AC779" s="128"/>
      <c r="AD779" s="128"/>
      <c r="AE779" s="128"/>
      <c r="AF779" s="128"/>
      <c r="AG779" s="128"/>
      <c r="AH779" s="128"/>
    </row>
    <row r="780" spans="1:34" x14ac:dyDescent="0.3">
      <c r="A780" s="177" t="s">
        <v>1720</v>
      </c>
      <c r="B780" s="177" t="s">
        <v>1641</v>
      </c>
      <c r="C780" s="177">
        <v>144312</v>
      </c>
      <c r="D780" s="180">
        <v>44616</v>
      </c>
      <c r="E780" s="181">
        <v>13.26</v>
      </c>
      <c r="F780" s="181">
        <v>-1.2658</v>
      </c>
      <c r="G780" s="181">
        <v>-1.4859</v>
      </c>
      <c r="H780" s="181">
        <v>-1.6319999999999999</v>
      </c>
      <c r="I780" s="181">
        <v>-2.1402000000000001</v>
      </c>
      <c r="J780" s="181">
        <v>-1.4126000000000001</v>
      </c>
      <c r="K780" s="181">
        <v>-2.2845</v>
      </c>
      <c r="L780" s="181">
        <v>7.5499999999999998E-2</v>
      </c>
      <c r="M780" s="181">
        <v>4</v>
      </c>
      <c r="N780" s="181">
        <v>4.9051</v>
      </c>
      <c r="O780" s="181">
        <v>8.9359999999999999</v>
      </c>
      <c r="P780" s="181"/>
      <c r="Q780" s="181">
        <v>8.2777999999999992</v>
      </c>
      <c r="R780" s="181">
        <v>9.2350999999999992</v>
      </c>
      <c r="S780" s="124"/>
      <c r="T780" s="127"/>
      <c r="U780" s="128"/>
      <c r="V780" s="128"/>
      <c r="W780" s="128"/>
      <c r="X780" s="128"/>
      <c r="Y780" s="128"/>
      <c r="Z780" s="128"/>
      <c r="AA780" s="128"/>
      <c r="AB780" s="128"/>
      <c r="AC780" s="128"/>
      <c r="AD780" s="128"/>
      <c r="AE780" s="128"/>
      <c r="AF780" s="128"/>
      <c r="AG780" s="128"/>
      <c r="AH780" s="128"/>
    </row>
    <row r="781" spans="1:34" x14ac:dyDescent="0.3">
      <c r="A781" s="177" t="s">
        <v>1720</v>
      </c>
      <c r="B781" s="177" t="s">
        <v>1664</v>
      </c>
      <c r="C781" s="177">
        <v>144310</v>
      </c>
      <c r="D781" s="180">
        <v>44616</v>
      </c>
      <c r="E781" s="181">
        <v>12.98</v>
      </c>
      <c r="F781" s="181">
        <v>-1.2927999999999999</v>
      </c>
      <c r="G781" s="181">
        <v>-1.5175000000000001</v>
      </c>
      <c r="H781" s="181">
        <v>-1.6667000000000001</v>
      </c>
      <c r="I781" s="181">
        <v>-2.1854</v>
      </c>
      <c r="J781" s="181">
        <v>-1.5175000000000001</v>
      </c>
      <c r="K781" s="181">
        <v>-2.4792999999999998</v>
      </c>
      <c r="L781" s="181">
        <v>-0.2306</v>
      </c>
      <c r="M781" s="181">
        <v>3.5087999999999999</v>
      </c>
      <c r="N781" s="181">
        <v>4.2569999999999997</v>
      </c>
      <c r="O781" s="181">
        <v>8.3417999999999992</v>
      </c>
      <c r="P781" s="181"/>
      <c r="Q781" s="181">
        <v>7.6284000000000001</v>
      </c>
      <c r="R781" s="181">
        <v>8.6155000000000008</v>
      </c>
      <c r="S781" s="124"/>
      <c r="T781" s="127"/>
      <c r="U781" s="128"/>
      <c r="V781" s="128"/>
      <c r="W781" s="128"/>
      <c r="X781" s="128"/>
      <c r="Y781" s="128"/>
      <c r="Z781" s="128"/>
      <c r="AA781" s="128"/>
      <c r="AB781" s="128"/>
      <c r="AC781" s="128"/>
      <c r="AD781" s="128"/>
      <c r="AE781" s="128"/>
      <c r="AF781" s="128"/>
      <c r="AG781" s="128"/>
      <c r="AH781" s="128"/>
    </row>
    <row r="782" spans="1:34" x14ac:dyDescent="0.3">
      <c r="A782" s="177" t="s">
        <v>1720</v>
      </c>
      <c r="B782" s="177" t="s">
        <v>1642</v>
      </c>
      <c r="C782" s="177">
        <v>144490</v>
      </c>
      <c r="D782" s="180">
        <v>44616</v>
      </c>
      <c r="E782" s="181">
        <v>13.2592</v>
      </c>
      <c r="F782" s="181">
        <v>-1.9370000000000001</v>
      </c>
      <c r="G782" s="181">
        <v>-2.3241999999999998</v>
      </c>
      <c r="H782" s="181">
        <v>-2.6046999999999998</v>
      </c>
      <c r="I782" s="181">
        <v>-3.4043999999999999</v>
      </c>
      <c r="J782" s="181">
        <v>-1.7064999999999999</v>
      </c>
      <c r="K782" s="181">
        <v>-2.1151</v>
      </c>
      <c r="L782" s="181">
        <v>1.6559999999999999</v>
      </c>
      <c r="M782" s="181">
        <v>5.1775000000000002</v>
      </c>
      <c r="N782" s="181">
        <v>7.8316999999999997</v>
      </c>
      <c r="O782" s="181">
        <v>9.9487000000000005</v>
      </c>
      <c r="P782" s="181"/>
      <c r="Q782" s="181">
        <v>8.4178999999999995</v>
      </c>
      <c r="R782" s="181">
        <v>12.364100000000001</v>
      </c>
      <c r="S782" s="124"/>
      <c r="T782" s="127"/>
      <c r="U782" s="128"/>
      <c r="V782" s="128"/>
      <c r="W782" s="128"/>
      <c r="X782" s="128"/>
      <c r="Y782" s="128"/>
      <c r="Z782" s="128"/>
      <c r="AA782" s="128"/>
      <c r="AB782" s="128"/>
      <c r="AC782" s="128"/>
      <c r="AD782" s="128"/>
      <c r="AE782" s="128"/>
      <c r="AF782" s="128"/>
      <c r="AG782" s="128"/>
      <c r="AH782" s="128"/>
    </row>
    <row r="783" spans="1:34" x14ac:dyDescent="0.3">
      <c r="A783" s="177" t="s">
        <v>1720</v>
      </c>
      <c r="B783" s="177" t="s">
        <v>1665</v>
      </c>
      <c r="C783" s="177">
        <v>144484</v>
      </c>
      <c r="D783" s="180">
        <v>44616</v>
      </c>
      <c r="E783" s="181">
        <v>12.840199999999999</v>
      </c>
      <c r="F783" s="181">
        <v>-1.9398</v>
      </c>
      <c r="G783" s="181">
        <v>-2.3306</v>
      </c>
      <c r="H783" s="181">
        <v>-2.621</v>
      </c>
      <c r="I783" s="181">
        <v>-3.4361000000000002</v>
      </c>
      <c r="J783" s="181">
        <v>-1.7763</v>
      </c>
      <c r="K783" s="181">
        <v>-2.3210000000000002</v>
      </c>
      <c r="L783" s="181">
        <v>1.2331000000000001</v>
      </c>
      <c r="M783" s="181">
        <v>4.5209999999999999</v>
      </c>
      <c r="N783" s="181">
        <v>6.9401999999999999</v>
      </c>
      <c r="O783" s="181">
        <v>9.0259</v>
      </c>
      <c r="P783" s="181"/>
      <c r="Q783" s="181">
        <v>7.4250999999999996</v>
      </c>
      <c r="R783" s="181">
        <v>11.4427</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-1.4914152173913042</v>
      </c>
      <c r="G784" s="183">
        <v>-1.7061586956521742</v>
      </c>
      <c r="H784" s="183">
        <v>-2.0200804347826078</v>
      </c>
      <c r="I784" s="183">
        <v>-2.7853913043478258</v>
      </c>
      <c r="J784" s="183">
        <v>-1.7348500000000002</v>
      </c>
      <c r="K784" s="183">
        <v>-2.0089347826086956</v>
      </c>
      <c r="L784" s="183">
        <v>0.8830869565217393</v>
      </c>
      <c r="M784" s="183">
        <v>4.9435956521739133</v>
      </c>
      <c r="N784" s="183">
        <v>6.7674500000000002</v>
      </c>
      <c r="O784" s="183">
        <v>9.6092874999999971</v>
      </c>
      <c r="P784" s="183">
        <v>7.8348499999999994</v>
      </c>
      <c r="Q784" s="183">
        <v>7.8754782608695653</v>
      </c>
      <c r="R784" s="183">
        <v>9.6234630434782567</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408</v>
      </c>
      <c r="B785" s="177"/>
      <c r="C785" s="177"/>
      <c r="D785" s="177"/>
      <c r="E785" s="177"/>
      <c r="F785" s="183">
        <v>-1.6512</v>
      </c>
      <c r="G785" s="183">
        <v>-1.79725</v>
      </c>
      <c r="H785" s="183">
        <v>-2.2232000000000003</v>
      </c>
      <c r="I785" s="183">
        <v>-3.1376499999999998</v>
      </c>
      <c r="J785" s="183">
        <v>-1.7839</v>
      </c>
      <c r="K785" s="183">
        <v>-2.3027500000000001</v>
      </c>
      <c r="L785" s="183">
        <v>0.68284999999999996</v>
      </c>
      <c r="M785" s="183">
        <v>5.0623500000000003</v>
      </c>
      <c r="N785" s="183">
        <v>6.8535500000000003</v>
      </c>
      <c r="O785" s="183">
        <v>9.7702999999999989</v>
      </c>
      <c r="P785" s="183">
        <v>8.1458499999999994</v>
      </c>
      <c r="Q785" s="183">
        <v>8.2208499999999987</v>
      </c>
      <c r="R785" s="183">
        <v>9.8805499999999995</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1730</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1731</v>
      </c>
      <c r="B788" s="177" t="s">
        <v>1756</v>
      </c>
      <c r="C788" s="177">
        <v>103166</v>
      </c>
      <c r="D788" s="180">
        <v>44616</v>
      </c>
      <c r="E788" s="181">
        <v>1050.69</v>
      </c>
      <c r="F788" s="181">
        <v>-4.5270000000000001</v>
      </c>
      <c r="G788" s="181">
        <v>-5.0086000000000004</v>
      </c>
      <c r="H788" s="181">
        <v>-5.8395000000000001</v>
      </c>
      <c r="I788" s="181">
        <v>-8.8544</v>
      </c>
      <c r="J788" s="181">
        <v>-5.9085999999999999</v>
      </c>
      <c r="K788" s="181">
        <v>-8.9222999999999999</v>
      </c>
      <c r="L788" s="181">
        <v>-4.0483000000000002</v>
      </c>
      <c r="M788" s="181">
        <v>5.0721999999999996</v>
      </c>
      <c r="N788" s="181">
        <v>11.2395</v>
      </c>
      <c r="O788" s="181">
        <v>15.7392</v>
      </c>
      <c r="P788" s="181">
        <v>11.5108</v>
      </c>
      <c r="Q788" s="181">
        <v>21.891999999999999</v>
      </c>
      <c r="R788" s="181">
        <v>16.337399999999999</v>
      </c>
      <c r="S788" s="124"/>
      <c r="T788" s="127"/>
      <c r="U788" s="128"/>
      <c r="V788" s="128"/>
      <c r="W788" s="128"/>
      <c r="X788" s="128"/>
      <c r="Y788" s="128"/>
      <c r="Z788" s="128"/>
      <c r="AA788" s="128"/>
      <c r="AB788" s="128"/>
      <c r="AC788" s="128"/>
      <c r="AD788" s="128"/>
      <c r="AE788" s="128"/>
      <c r="AF788" s="128"/>
      <c r="AG788" s="128"/>
      <c r="AH788" s="128"/>
    </row>
    <row r="789" spans="1:34" x14ac:dyDescent="0.3">
      <c r="A789" s="177" t="s">
        <v>1731</v>
      </c>
      <c r="B789" s="177" t="s">
        <v>1757</v>
      </c>
      <c r="C789" s="177">
        <v>120564</v>
      </c>
      <c r="D789" s="180">
        <v>44616</v>
      </c>
      <c r="E789" s="181">
        <v>1142.01</v>
      </c>
      <c r="F789" s="181">
        <v>-4.5254000000000003</v>
      </c>
      <c r="G789" s="181">
        <v>-5.0034999999999998</v>
      </c>
      <c r="H789" s="181">
        <v>-5.8259999999999996</v>
      </c>
      <c r="I789" s="181">
        <v>-8.8267000000000007</v>
      </c>
      <c r="J789" s="181">
        <v>-5.8430999999999997</v>
      </c>
      <c r="K789" s="181">
        <v>-8.7311999999999994</v>
      </c>
      <c r="L789" s="181">
        <v>-3.6221999999999999</v>
      </c>
      <c r="M789" s="181">
        <v>5.7915999999999999</v>
      </c>
      <c r="N789" s="181">
        <v>12.1883</v>
      </c>
      <c r="O789" s="181">
        <v>16.762699999999999</v>
      </c>
      <c r="P789" s="181">
        <v>12.6027</v>
      </c>
      <c r="Q789" s="181">
        <v>16.664999999999999</v>
      </c>
      <c r="R789" s="181">
        <v>17.3459</v>
      </c>
      <c r="S789" s="124"/>
      <c r="T789" s="127"/>
      <c r="U789" s="128"/>
      <c r="V789" s="128"/>
      <c r="W789" s="128"/>
      <c r="X789" s="128"/>
      <c r="Y789" s="128"/>
      <c r="Z789" s="128"/>
      <c r="AA789" s="128"/>
      <c r="AB789" s="128"/>
      <c r="AC789" s="128"/>
      <c r="AD789" s="128"/>
      <c r="AE789" s="128"/>
      <c r="AF789" s="128"/>
      <c r="AG789" s="128"/>
      <c r="AH789" s="128"/>
    </row>
    <row r="790" spans="1:34" x14ac:dyDescent="0.3">
      <c r="A790" s="177" t="s">
        <v>1731</v>
      </c>
      <c r="B790" s="177" t="s">
        <v>1758</v>
      </c>
      <c r="C790" s="177">
        <v>141925</v>
      </c>
      <c r="D790" s="180">
        <v>44616</v>
      </c>
      <c r="E790" s="181">
        <v>18.510000000000002</v>
      </c>
      <c r="F790" s="181">
        <v>-4.5384000000000002</v>
      </c>
      <c r="G790" s="181">
        <v>-4.6859000000000002</v>
      </c>
      <c r="H790" s="181">
        <v>-5.6574999999999998</v>
      </c>
      <c r="I790" s="181">
        <v>-7.8186999999999998</v>
      </c>
      <c r="J790" s="181">
        <v>-6.3258999999999999</v>
      </c>
      <c r="K790" s="181">
        <v>-10.579700000000001</v>
      </c>
      <c r="L790" s="181">
        <v>-4.0434999999999999</v>
      </c>
      <c r="M790" s="181">
        <v>9.2035</v>
      </c>
      <c r="N790" s="181">
        <v>11.1044</v>
      </c>
      <c r="O790" s="181">
        <v>18.958300000000001</v>
      </c>
      <c r="P790" s="181"/>
      <c r="Q790" s="181">
        <v>15.495799999999999</v>
      </c>
      <c r="R790" s="181">
        <v>16.810199999999998</v>
      </c>
      <c r="S790" s="124"/>
      <c r="T790" s="127"/>
      <c r="U790" s="128"/>
      <c r="V790" s="128"/>
      <c r="W790" s="128"/>
      <c r="X790" s="128"/>
      <c r="Y790" s="128"/>
      <c r="Z790" s="128"/>
      <c r="AA790" s="128"/>
      <c r="AB790" s="128"/>
      <c r="AC790" s="128"/>
      <c r="AD790" s="128"/>
      <c r="AE790" s="128"/>
      <c r="AF790" s="128"/>
      <c r="AG790" s="128"/>
      <c r="AH790" s="128"/>
    </row>
    <row r="791" spans="1:34" x14ac:dyDescent="0.3">
      <c r="A791" s="177" t="s">
        <v>1731</v>
      </c>
      <c r="B791" s="177" t="s">
        <v>1759</v>
      </c>
      <c r="C791" s="177">
        <v>141927</v>
      </c>
      <c r="D791" s="180">
        <v>44616</v>
      </c>
      <c r="E791" s="181">
        <v>17.38</v>
      </c>
      <c r="F791" s="181">
        <v>-4.5579000000000001</v>
      </c>
      <c r="G791" s="181">
        <v>-4.7149000000000001</v>
      </c>
      <c r="H791" s="181">
        <v>-5.6971999999999996</v>
      </c>
      <c r="I791" s="181">
        <v>-7.8960999999999997</v>
      </c>
      <c r="J791" s="181">
        <v>-6.4585999999999997</v>
      </c>
      <c r="K791" s="181">
        <v>-10.8718</v>
      </c>
      <c r="L791" s="181">
        <v>-4.6626000000000003</v>
      </c>
      <c r="M791" s="181">
        <v>8.1517999999999997</v>
      </c>
      <c r="N791" s="181">
        <v>9.7222000000000008</v>
      </c>
      <c r="O791" s="181">
        <v>17.315999999999999</v>
      </c>
      <c r="P791" s="181"/>
      <c r="Q791" s="181">
        <v>13.806100000000001</v>
      </c>
      <c r="R791" s="181">
        <v>15.248799999999999</v>
      </c>
      <c r="S791" s="124"/>
      <c r="T791" s="127"/>
      <c r="U791" s="128"/>
      <c r="V791" s="128"/>
      <c r="W791" s="128"/>
      <c r="X791" s="128"/>
      <c r="Y791" s="128"/>
      <c r="Z791" s="128"/>
      <c r="AA791" s="128"/>
      <c r="AB791" s="128"/>
      <c r="AC791" s="128"/>
      <c r="AD791" s="128"/>
      <c r="AE791" s="128"/>
      <c r="AF791" s="128"/>
      <c r="AG791" s="128"/>
      <c r="AH791" s="128"/>
    </row>
    <row r="792" spans="1:34" x14ac:dyDescent="0.3">
      <c r="A792" s="177" t="s">
        <v>1731</v>
      </c>
      <c r="B792" s="177" t="s">
        <v>1823</v>
      </c>
      <c r="C792" s="177">
        <v>148404</v>
      </c>
      <c r="D792" s="180">
        <v>44616</v>
      </c>
      <c r="E792" s="181">
        <v>18.510000000000002</v>
      </c>
      <c r="F792" s="181">
        <v>-5.0769000000000002</v>
      </c>
      <c r="G792" s="181">
        <v>-5.5612000000000004</v>
      </c>
      <c r="H792" s="181">
        <v>-6.9382000000000001</v>
      </c>
      <c r="I792" s="181">
        <v>-9.9708000000000006</v>
      </c>
      <c r="J792" s="181">
        <v>-8.0932999999999993</v>
      </c>
      <c r="K792" s="181">
        <v>-7.2645</v>
      </c>
      <c r="L792" s="181">
        <v>0.98199999999999998</v>
      </c>
      <c r="M792" s="181">
        <v>11.5732</v>
      </c>
      <c r="N792" s="181">
        <v>24.814599999999999</v>
      </c>
      <c r="O792" s="181"/>
      <c r="P792" s="181"/>
      <c r="Q792" s="181">
        <v>44.986600000000003</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1731</v>
      </c>
      <c r="B793" s="177" t="s">
        <v>1770</v>
      </c>
      <c r="C793" s="177">
        <v>148405</v>
      </c>
      <c r="D793" s="180">
        <v>44616</v>
      </c>
      <c r="E793" s="181">
        <v>17.989999999999998</v>
      </c>
      <c r="F793" s="181">
        <v>-5.0659999999999998</v>
      </c>
      <c r="G793" s="181">
        <v>-5.5643000000000002</v>
      </c>
      <c r="H793" s="181">
        <v>-6.9804000000000004</v>
      </c>
      <c r="I793" s="181">
        <v>-10.005000000000001</v>
      </c>
      <c r="J793" s="181">
        <v>-8.2142999999999997</v>
      </c>
      <c r="K793" s="181">
        <v>-7.6489000000000003</v>
      </c>
      <c r="L793" s="181">
        <v>0.2228</v>
      </c>
      <c r="M793" s="181">
        <v>10.3004</v>
      </c>
      <c r="N793" s="181">
        <v>22.7986</v>
      </c>
      <c r="O793" s="181"/>
      <c r="P793" s="181"/>
      <c r="Q793" s="181">
        <v>42.5154</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1731</v>
      </c>
      <c r="B794" s="177" t="s">
        <v>1778</v>
      </c>
      <c r="C794" s="177">
        <v>118275</v>
      </c>
      <c r="D794" s="180">
        <v>44616</v>
      </c>
      <c r="E794" s="181">
        <v>226.97</v>
      </c>
      <c r="F794" s="181">
        <v>-4.6864999999999997</v>
      </c>
      <c r="G794" s="181">
        <v>-5.1367000000000003</v>
      </c>
      <c r="H794" s="181">
        <v>-5.8802000000000003</v>
      </c>
      <c r="I794" s="181">
        <v>-8.0869999999999997</v>
      </c>
      <c r="J794" s="181">
        <v>-5.8059000000000003</v>
      </c>
      <c r="K794" s="181">
        <v>-6.9680999999999997</v>
      </c>
      <c r="L794" s="181">
        <v>-0.8085</v>
      </c>
      <c r="M794" s="181">
        <v>10.6523</v>
      </c>
      <c r="N794" s="181">
        <v>15.131399999999999</v>
      </c>
      <c r="O794" s="181">
        <v>20.438700000000001</v>
      </c>
      <c r="P794" s="181">
        <v>17.175799999999999</v>
      </c>
      <c r="Q794" s="181">
        <v>14.8459</v>
      </c>
      <c r="R794" s="181">
        <v>20.6052</v>
      </c>
      <c r="S794" s="124"/>
      <c r="T794" s="127"/>
      <c r="U794" s="128"/>
      <c r="V794" s="128"/>
      <c r="W794" s="128"/>
      <c r="X794" s="128"/>
      <c r="Y794" s="128"/>
      <c r="Z794" s="128"/>
      <c r="AA794" s="128"/>
      <c r="AB794" s="128"/>
      <c r="AC794" s="128"/>
      <c r="AD794" s="128"/>
      <c r="AE794" s="128"/>
      <c r="AF794" s="128"/>
      <c r="AG794" s="128"/>
      <c r="AH794" s="128"/>
    </row>
    <row r="795" spans="1:34" x14ac:dyDescent="0.3">
      <c r="A795" s="177" t="s">
        <v>1731</v>
      </c>
      <c r="B795" s="177" t="s">
        <v>1779</v>
      </c>
      <c r="C795" s="177">
        <v>101922</v>
      </c>
      <c r="D795" s="180">
        <v>44616</v>
      </c>
      <c r="E795" s="181">
        <v>210.85</v>
      </c>
      <c r="F795" s="181">
        <v>-4.6919000000000004</v>
      </c>
      <c r="G795" s="181">
        <v>-5.1506999999999996</v>
      </c>
      <c r="H795" s="181">
        <v>-5.9040999999999997</v>
      </c>
      <c r="I795" s="181">
        <v>-8.1384000000000007</v>
      </c>
      <c r="J795" s="181">
        <v>-5.9166999999999996</v>
      </c>
      <c r="K795" s="181">
        <v>-7.2901999999999996</v>
      </c>
      <c r="L795" s="181">
        <v>-1.4903999999999999</v>
      </c>
      <c r="M795" s="181">
        <v>9.5097000000000005</v>
      </c>
      <c r="N795" s="181">
        <v>13.5862</v>
      </c>
      <c r="O795" s="181">
        <v>18.9345</v>
      </c>
      <c r="P795" s="181">
        <v>15.9877</v>
      </c>
      <c r="Q795" s="181">
        <v>17.9618</v>
      </c>
      <c r="R795" s="181">
        <v>18.993600000000001</v>
      </c>
      <c r="S795" s="124"/>
      <c r="T795" s="127"/>
      <c r="U795" s="128"/>
      <c r="V795" s="128"/>
      <c r="W795" s="128"/>
      <c r="X795" s="128"/>
      <c r="Y795" s="128"/>
      <c r="Z795" s="128"/>
      <c r="AA795" s="128"/>
      <c r="AB795" s="128"/>
      <c r="AC795" s="128"/>
      <c r="AD795" s="128"/>
      <c r="AE795" s="128"/>
      <c r="AF795" s="128"/>
      <c r="AG795" s="128"/>
      <c r="AH795" s="128"/>
    </row>
    <row r="796" spans="1:34" x14ac:dyDescent="0.3">
      <c r="A796" s="177" t="s">
        <v>1731</v>
      </c>
      <c r="B796" s="177" t="s">
        <v>1824</v>
      </c>
      <c r="C796" s="177">
        <v>119076</v>
      </c>
      <c r="D796" s="180">
        <v>44616</v>
      </c>
      <c r="E796" s="181">
        <v>64.316999999999993</v>
      </c>
      <c r="F796" s="181">
        <v>-4.8917000000000002</v>
      </c>
      <c r="G796" s="181">
        <v>-5.4703999999999997</v>
      </c>
      <c r="H796" s="181">
        <v>-6.2694000000000001</v>
      </c>
      <c r="I796" s="181">
        <v>-9.3054000000000006</v>
      </c>
      <c r="J796" s="181">
        <v>-7.6395999999999997</v>
      </c>
      <c r="K796" s="181">
        <v>-10.4856</v>
      </c>
      <c r="L796" s="181">
        <v>-6.5091999999999999</v>
      </c>
      <c r="M796" s="181">
        <v>3.851</v>
      </c>
      <c r="N796" s="181">
        <v>9.7504000000000008</v>
      </c>
      <c r="O796" s="181">
        <v>20.247599999999998</v>
      </c>
      <c r="P796" s="181">
        <v>14.781499999999999</v>
      </c>
      <c r="Q796" s="181">
        <v>15.0374</v>
      </c>
      <c r="R796" s="181">
        <v>16.2866</v>
      </c>
      <c r="S796" s="124"/>
      <c r="T796" s="127"/>
      <c r="U796" s="128"/>
      <c r="V796" s="128"/>
      <c r="W796" s="128"/>
      <c r="X796" s="128"/>
      <c r="Y796" s="128"/>
      <c r="Z796" s="128"/>
      <c r="AA796" s="128"/>
      <c r="AB796" s="128"/>
      <c r="AC796" s="128"/>
      <c r="AD796" s="128"/>
      <c r="AE796" s="128"/>
      <c r="AF796" s="128"/>
      <c r="AG796" s="128"/>
      <c r="AH796" s="128"/>
    </row>
    <row r="797" spans="1:34" x14ac:dyDescent="0.3">
      <c r="A797" s="177" t="s">
        <v>1731</v>
      </c>
      <c r="B797" s="177" t="s">
        <v>1929</v>
      </c>
      <c r="C797" s="177">
        <v>119077</v>
      </c>
      <c r="D797" s="180">
        <v>44616</v>
      </c>
      <c r="E797" s="181">
        <v>177.73343402433699</v>
      </c>
      <c r="F797" s="181">
        <v>-4.8912000000000004</v>
      </c>
      <c r="G797" s="181">
        <v>-5.4711999999999996</v>
      </c>
      <c r="H797" s="181">
        <v>-6.2689000000000004</v>
      </c>
      <c r="I797" s="181">
        <v>-9.3050999999999995</v>
      </c>
      <c r="J797" s="181">
        <v>-7.6386000000000003</v>
      </c>
      <c r="K797" s="181">
        <v>-10.4848</v>
      </c>
      <c r="L797" s="181">
        <v>-6.5080999999999998</v>
      </c>
      <c r="M797" s="181">
        <v>3.8515999999999999</v>
      </c>
      <c r="N797" s="181">
        <v>9.7508999999999997</v>
      </c>
      <c r="O797" s="181">
        <v>19.1571</v>
      </c>
      <c r="P797" s="181">
        <v>14.1569</v>
      </c>
      <c r="Q797" s="181">
        <v>14.6967</v>
      </c>
      <c r="R797" s="181">
        <v>15.4527</v>
      </c>
      <c r="S797" s="124"/>
      <c r="T797" s="127"/>
      <c r="U797" s="128"/>
      <c r="V797" s="128"/>
      <c r="W797" s="128"/>
      <c r="X797" s="128"/>
      <c r="Y797" s="128"/>
      <c r="Z797" s="128"/>
      <c r="AA797" s="128"/>
      <c r="AB797" s="128"/>
      <c r="AC797" s="128"/>
      <c r="AD797" s="128"/>
      <c r="AE797" s="128"/>
      <c r="AF797" s="128"/>
      <c r="AG797" s="128"/>
      <c r="AH797" s="128"/>
    </row>
    <row r="798" spans="1:34" x14ac:dyDescent="0.3">
      <c r="A798" s="177" t="s">
        <v>1731</v>
      </c>
      <c r="B798" s="177" t="s">
        <v>1825</v>
      </c>
      <c r="C798" s="177">
        <v>105875</v>
      </c>
      <c r="D798" s="180">
        <v>44616</v>
      </c>
      <c r="E798" s="181">
        <v>59.96</v>
      </c>
      <c r="F798" s="181">
        <v>-4.8948</v>
      </c>
      <c r="G798" s="181">
        <v>-5.4794999999999998</v>
      </c>
      <c r="H798" s="181">
        <v>-6.2904999999999998</v>
      </c>
      <c r="I798" s="181">
        <v>-9.3452000000000002</v>
      </c>
      <c r="J798" s="181">
        <v>-7.7282999999999999</v>
      </c>
      <c r="K798" s="181">
        <v>-10.7433</v>
      </c>
      <c r="L798" s="181">
        <v>-7.0617999999999999</v>
      </c>
      <c r="M798" s="181">
        <v>2.9674</v>
      </c>
      <c r="N798" s="181">
        <v>8.5485000000000007</v>
      </c>
      <c r="O798" s="181">
        <v>19.053899999999999</v>
      </c>
      <c r="P798" s="181">
        <v>13.755699999999999</v>
      </c>
      <c r="Q798" s="181">
        <v>12.9308</v>
      </c>
      <c r="R798" s="181">
        <v>15.0495</v>
      </c>
      <c r="S798" s="124"/>
      <c r="T798" s="127"/>
      <c r="U798" s="128"/>
      <c r="V798" s="128"/>
      <c r="W798" s="128"/>
      <c r="X798" s="128"/>
      <c r="Y798" s="128"/>
      <c r="Z798" s="128"/>
      <c r="AA798" s="128"/>
      <c r="AB798" s="128"/>
      <c r="AC798" s="128"/>
      <c r="AD798" s="128"/>
      <c r="AE798" s="128"/>
      <c r="AF798" s="128"/>
      <c r="AG798" s="128"/>
      <c r="AH798" s="128"/>
    </row>
    <row r="799" spans="1:34" x14ac:dyDescent="0.3">
      <c r="A799" s="177" t="s">
        <v>1731</v>
      </c>
      <c r="B799" s="177" t="s">
        <v>1930</v>
      </c>
      <c r="C799" s="177">
        <v>100080</v>
      </c>
      <c r="D799" s="180">
        <v>44616</v>
      </c>
      <c r="E799" s="181">
        <v>747.81757224345097</v>
      </c>
      <c r="F799" s="181">
        <v>-4.8937999999999997</v>
      </c>
      <c r="G799" s="181">
        <v>-5.4805000000000001</v>
      </c>
      <c r="H799" s="181">
        <v>-6.2897999999999996</v>
      </c>
      <c r="I799" s="181">
        <v>-9.3449000000000009</v>
      </c>
      <c r="J799" s="181">
        <v>-7.7291999999999996</v>
      </c>
      <c r="K799" s="181">
        <v>-10.744</v>
      </c>
      <c r="L799" s="181">
        <v>-7.0609000000000002</v>
      </c>
      <c r="M799" s="181">
        <v>2.9685999999999999</v>
      </c>
      <c r="N799" s="181">
        <v>8.5519999999999996</v>
      </c>
      <c r="O799" s="181">
        <v>17.966100000000001</v>
      </c>
      <c r="P799" s="181">
        <v>13.1294</v>
      </c>
      <c r="Q799" s="181">
        <v>18.968299999999999</v>
      </c>
      <c r="R799" s="181">
        <v>14.2248</v>
      </c>
      <c r="S799" s="124"/>
      <c r="T799" s="127"/>
      <c r="U799" s="128"/>
      <c r="V799" s="128"/>
      <c r="W799" s="128"/>
      <c r="X799" s="128"/>
      <c r="Y799" s="128"/>
      <c r="Z799" s="128"/>
      <c r="AA799" s="128"/>
      <c r="AB799" s="128"/>
      <c r="AC799" s="128"/>
      <c r="AD799" s="128"/>
      <c r="AE799" s="128"/>
      <c r="AF799" s="128"/>
      <c r="AG799" s="128"/>
      <c r="AH799" s="128"/>
    </row>
    <row r="800" spans="1:34" x14ac:dyDescent="0.3">
      <c r="A800" s="177" t="s">
        <v>1731</v>
      </c>
      <c r="B800" s="177" t="s">
        <v>1740</v>
      </c>
      <c r="C800" s="177">
        <v>140353</v>
      </c>
      <c r="D800" s="180">
        <v>44616</v>
      </c>
      <c r="E800" s="181">
        <v>23.210999999999999</v>
      </c>
      <c r="F800" s="181">
        <v>-4.6580000000000004</v>
      </c>
      <c r="G800" s="181">
        <v>-5.3616999999999999</v>
      </c>
      <c r="H800" s="181">
        <v>-6.2446999999999999</v>
      </c>
      <c r="I800" s="181">
        <v>-9.1653000000000002</v>
      </c>
      <c r="J800" s="181">
        <v>-6.1044</v>
      </c>
      <c r="K800" s="181">
        <v>-7.3301999999999996</v>
      </c>
      <c r="L800" s="181">
        <v>-0.9093</v>
      </c>
      <c r="M800" s="181">
        <v>8.9974000000000007</v>
      </c>
      <c r="N800" s="181">
        <v>13.1526</v>
      </c>
      <c r="O800" s="181">
        <v>17.888200000000001</v>
      </c>
      <c r="P800" s="181">
        <v>15.708500000000001</v>
      </c>
      <c r="Q800" s="181">
        <v>12.6616</v>
      </c>
      <c r="R800" s="181">
        <v>19.8171</v>
      </c>
      <c r="S800" s="124"/>
      <c r="T800" s="127"/>
      <c r="U800" s="128"/>
      <c r="V800" s="128"/>
      <c r="W800" s="128"/>
      <c r="X800" s="128"/>
      <c r="Y800" s="128"/>
      <c r="Z800" s="128"/>
      <c r="AA800" s="128"/>
      <c r="AB800" s="128"/>
      <c r="AC800" s="128"/>
      <c r="AD800" s="128"/>
      <c r="AE800" s="128"/>
      <c r="AF800" s="128"/>
      <c r="AG800" s="128"/>
      <c r="AH800" s="128"/>
    </row>
    <row r="801" spans="1:34" x14ac:dyDescent="0.3">
      <c r="A801" s="177" t="s">
        <v>1731</v>
      </c>
      <c r="B801" s="177" t="s">
        <v>1741</v>
      </c>
      <c r="C801" s="177">
        <v>140355</v>
      </c>
      <c r="D801" s="180">
        <v>44616</v>
      </c>
      <c r="E801" s="181">
        <v>21.192</v>
      </c>
      <c r="F801" s="181">
        <v>-4.6608000000000001</v>
      </c>
      <c r="G801" s="181">
        <v>-5.3716999999999997</v>
      </c>
      <c r="H801" s="181">
        <v>-6.2756999999999996</v>
      </c>
      <c r="I801" s="181">
        <v>-9.2225000000000001</v>
      </c>
      <c r="J801" s="181">
        <v>-6.2424999999999997</v>
      </c>
      <c r="K801" s="181">
        <v>-7.7365000000000004</v>
      </c>
      <c r="L801" s="181">
        <v>-1.7706</v>
      </c>
      <c r="M801" s="181">
        <v>7.5791000000000004</v>
      </c>
      <c r="N801" s="181">
        <v>11.185700000000001</v>
      </c>
      <c r="O801" s="181">
        <v>15.8278</v>
      </c>
      <c r="P801" s="181">
        <v>14.0489</v>
      </c>
      <c r="Q801" s="181">
        <v>11.2193</v>
      </c>
      <c r="R801" s="181">
        <v>17.7255</v>
      </c>
      <c r="S801" s="124"/>
      <c r="T801" s="127"/>
      <c r="U801" s="128"/>
      <c r="V801" s="128"/>
      <c r="W801" s="128"/>
      <c r="X801" s="128"/>
      <c r="Y801" s="128"/>
      <c r="Z801" s="128"/>
      <c r="AA801" s="128"/>
      <c r="AB801" s="128"/>
      <c r="AC801" s="128"/>
      <c r="AD801" s="128"/>
      <c r="AE801" s="128"/>
      <c r="AF801" s="128"/>
      <c r="AG801" s="128"/>
      <c r="AH801" s="128"/>
    </row>
    <row r="802" spans="1:34" x14ac:dyDescent="0.3">
      <c r="A802" s="177" t="s">
        <v>1731</v>
      </c>
      <c r="B802" s="177" t="s">
        <v>1746</v>
      </c>
      <c r="C802" s="177">
        <v>100520</v>
      </c>
      <c r="D802" s="180">
        <v>44616</v>
      </c>
      <c r="E802" s="181">
        <v>896.07010000000002</v>
      </c>
      <c r="F802" s="181">
        <v>-4.9074</v>
      </c>
      <c r="G802" s="181">
        <v>-5.6616999999999997</v>
      </c>
      <c r="H802" s="181">
        <v>-6.2960000000000003</v>
      </c>
      <c r="I802" s="181">
        <v>-8.8999000000000006</v>
      </c>
      <c r="J802" s="181">
        <v>-5.6700999999999997</v>
      </c>
      <c r="K802" s="181">
        <v>-8.1757000000000009</v>
      </c>
      <c r="L802" s="181">
        <v>2.1993</v>
      </c>
      <c r="M802" s="181">
        <v>10.5914</v>
      </c>
      <c r="N802" s="181">
        <v>14.0486</v>
      </c>
      <c r="O802" s="181">
        <v>16.939299999999999</v>
      </c>
      <c r="P802" s="181">
        <v>12.0892</v>
      </c>
      <c r="Q802" s="181">
        <v>17.811900000000001</v>
      </c>
      <c r="R802" s="181">
        <v>23.574300000000001</v>
      </c>
      <c r="S802" s="124"/>
      <c r="T802" s="127"/>
      <c r="U802" s="128"/>
      <c r="V802" s="128"/>
      <c r="W802" s="128"/>
      <c r="X802" s="128"/>
      <c r="Y802" s="128"/>
      <c r="Z802" s="128"/>
      <c r="AA802" s="128"/>
      <c r="AB802" s="128"/>
      <c r="AC802" s="128"/>
      <c r="AD802" s="128"/>
      <c r="AE802" s="128"/>
      <c r="AF802" s="128"/>
      <c r="AG802" s="128"/>
      <c r="AH802" s="128"/>
    </row>
    <row r="803" spans="1:34" x14ac:dyDescent="0.3">
      <c r="A803" s="177" t="s">
        <v>1731</v>
      </c>
      <c r="B803" s="177" t="s">
        <v>1747</v>
      </c>
      <c r="C803" s="177">
        <v>118535</v>
      </c>
      <c r="D803" s="180">
        <v>44616</v>
      </c>
      <c r="E803" s="181">
        <v>971.86599999999999</v>
      </c>
      <c r="F803" s="181">
        <v>-4.9055</v>
      </c>
      <c r="G803" s="181">
        <v>-5.6562999999999999</v>
      </c>
      <c r="H803" s="181">
        <v>-6.2834000000000003</v>
      </c>
      <c r="I803" s="181">
        <v>-8.8752999999999993</v>
      </c>
      <c r="J803" s="181">
        <v>-5.6139000000000001</v>
      </c>
      <c r="K803" s="181">
        <v>-8.0128000000000004</v>
      </c>
      <c r="L803" s="181">
        <v>2.5613999999999999</v>
      </c>
      <c r="M803" s="181">
        <v>11.184699999999999</v>
      </c>
      <c r="N803" s="181">
        <v>14.867800000000001</v>
      </c>
      <c r="O803" s="181">
        <v>17.836400000000001</v>
      </c>
      <c r="P803" s="181">
        <v>13.0685</v>
      </c>
      <c r="Q803" s="181">
        <v>15.8043</v>
      </c>
      <c r="R803" s="181">
        <v>24.4818</v>
      </c>
      <c r="S803" s="124"/>
      <c r="T803" s="127"/>
      <c r="U803" s="128"/>
      <c r="V803" s="128"/>
      <c r="W803" s="128"/>
      <c r="X803" s="128"/>
      <c r="Y803" s="128"/>
      <c r="Z803" s="128"/>
      <c r="AA803" s="128"/>
      <c r="AB803" s="128"/>
      <c r="AC803" s="128"/>
      <c r="AD803" s="128"/>
      <c r="AE803" s="128"/>
      <c r="AF803" s="128"/>
      <c r="AG803" s="128"/>
      <c r="AH803" s="128"/>
    </row>
    <row r="804" spans="1:34" x14ac:dyDescent="0.3">
      <c r="A804" s="177" t="s">
        <v>1731</v>
      </c>
      <c r="B804" s="177" t="s">
        <v>1748</v>
      </c>
      <c r="C804" s="177">
        <v>101762</v>
      </c>
      <c r="D804" s="180">
        <v>44616</v>
      </c>
      <c r="E804" s="181">
        <v>930.49199999999996</v>
      </c>
      <c r="F804" s="181">
        <v>-4.7846000000000002</v>
      </c>
      <c r="G804" s="181">
        <v>-5.8067000000000002</v>
      </c>
      <c r="H804" s="181">
        <v>-6.5811999999999999</v>
      </c>
      <c r="I804" s="181">
        <v>-9.2271000000000001</v>
      </c>
      <c r="J804" s="181">
        <v>-5.7861000000000002</v>
      </c>
      <c r="K804" s="181">
        <v>-5.6849999999999996</v>
      </c>
      <c r="L804" s="181">
        <v>3.8311000000000002</v>
      </c>
      <c r="M804" s="181">
        <v>7.6474000000000002</v>
      </c>
      <c r="N804" s="181">
        <v>13.1365</v>
      </c>
      <c r="O804" s="181">
        <v>14.937900000000001</v>
      </c>
      <c r="P804" s="181">
        <v>12.086600000000001</v>
      </c>
      <c r="Q804" s="181">
        <v>18.158999999999999</v>
      </c>
      <c r="R804" s="181">
        <v>20.026599999999998</v>
      </c>
      <c r="S804" s="124"/>
      <c r="T804" s="127"/>
      <c r="U804" s="128"/>
      <c r="V804" s="128"/>
      <c r="W804" s="128"/>
      <c r="X804" s="128"/>
      <c r="Y804" s="128"/>
      <c r="Z804" s="128"/>
      <c r="AA804" s="128"/>
      <c r="AB804" s="128"/>
      <c r="AC804" s="128"/>
      <c r="AD804" s="128"/>
      <c r="AE804" s="128"/>
      <c r="AF804" s="128"/>
      <c r="AG804" s="128"/>
      <c r="AH804" s="128"/>
    </row>
    <row r="805" spans="1:34" x14ac:dyDescent="0.3">
      <c r="A805" s="177" t="s">
        <v>1731</v>
      </c>
      <c r="B805" s="177" t="s">
        <v>1749</v>
      </c>
      <c r="C805" s="177">
        <v>118955</v>
      </c>
      <c r="D805" s="180">
        <v>44616</v>
      </c>
      <c r="E805" s="181">
        <v>994.72500000000002</v>
      </c>
      <c r="F805" s="181">
        <v>-4.7830000000000004</v>
      </c>
      <c r="G805" s="181">
        <v>-5.8021000000000003</v>
      </c>
      <c r="H805" s="181">
        <v>-6.5705</v>
      </c>
      <c r="I805" s="181">
        <v>-9.2059999999999995</v>
      </c>
      <c r="J805" s="181">
        <v>-5.7312000000000003</v>
      </c>
      <c r="K805" s="181">
        <v>-5.5213999999999999</v>
      </c>
      <c r="L805" s="181">
        <v>4.1669</v>
      </c>
      <c r="M805" s="181">
        <v>8.1578999999999997</v>
      </c>
      <c r="N805" s="181">
        <v>13.8467</v>
      </c>
      <c r="O805" s="181">
        <v>15.6051</v>
      </c>
      <c r="P805" s="181">
        <v>12.8794</v>
      </c>
      <c r="Q805" s="181">
        <v>14.2636</v>
      </c>
      <c r="R805" s="181">
        <v>20.7517</v>
      </c>
      <c r="S805" s="124"/>
      <c r="T805" s="127"/>
      <c r="U805" s="128"/>
      <c r="V805" s="128"/>
      <c r="W805" s="128"/>
      <c r="X805" s="128"/>
      <c r="Y805" s="128"/>
      <c r="Z805" s="128"/>
      <c r="AA805" s="128"/>
      <c r="AB805" s="128"/>
      <c r="AC805" s="128"/>
      <c r="AD805" s="128"/>
      <c r="AE805" s="128"/>
      <c r="AF805" s="128"/>
      <c r="AG805" s="128"/>
      <c r="AH805" s="128"/>
    </row>
    <row r="806" spans="1:34" x14ac:dyDescent="0.3">
      <c r="A806" s="177" t="s">
        <v>1731</v>
      </c>
      <c r="B806" s="177" t="s">
        <v>1742</v>
      </c>
      <c r="C806" s="177">
        <v>102252</v>
      </c>
      <c r="D806" s="180">
        <v>44616</v>
      </c>
      <c r="E806" s="181">
        <v>122.0003</v>
      </c>
      <c r="F806" s="181">
        <v>-5.0937000000000001</v>
      </c>
      <c r="G806" s="181">
        <v>-5.9409999999999998</v>
      </c>
      <c r="H806" s="181">
        <v>-7.0248999999999997</v>
      </c>
      <c r="I806" s="181">
        <v>-10.370100000000001</v>
      </c>
      <c r="J806" s="181">
        <v>-7.5808999999999997</v>
      </c>
      <c r="K806" s="181">
        <v>-8.7194000000000003</v>
      </c>
      <c r="L806" s="181">
        <v>-1.1733</v>
      </c>
      <c r="M806" s="181">
        <v>8.7074999999999996</v>
      </c>
      <c r="N806" s="181">
        <v>11.696899999999999</v>
      </c>
      <c r="O806" s="181">
        <v>15.0632</v>
      </c>
      <c r="P806" s="181">
        <v>10.282400000000001</v>
      </c>
      <c r="Q806" s="181">
        <v>14.896699999999999</v>
      </c>
      <c r="R806" s="181">
        <v>16.575399999999998</v>
      </c>
      <c r="S806" s="124"/>
      <c r="T806" s="127"/>
      <c r="U806" s="128"/>
      <c r="V806" s="128"/>
      <c r="W806" s="128"/>
      <c r="X806" s="128"/>
      <c r="Y806" s="128"/>
      <c r="Z806" s="128"/>
      <c r="AA806" s="128"/>
      <c r="AB806" s="128"/>
      <c r="AC806" s="128"/>
      <c r="AD806" s="128"/>
      <c r="AE806" s="128"/>
      <c r="AF806" s="128"/>
      <c r="AG806" s="128"/>
      <c r="AH806" s="128"/>
    </row>
    <row r="807" spans="1:34" x14ac:dyDescent="0.3">
      <c r="A807" s="177" t="s">
        <v>1731</v>
      </c>
      <c r="B807" s="177" t="s">
        <v>1743</v>
      </c>
      <c r="C807" s="177">
        <v>120046</v>
      </c>
      <c r="D807" s="180">
        <v>44616</v>
      </c>
      <c r="E807" s="181">
        <v>132.10210000000001</v>
      </c>
      <c r="F807" s="181">
        <v>-5.0903</v>
      </c>
      <c r="G807" s="181">
        <v>-5.9311999999999996</v>
      </c>
      <c r="H807" s="181">
        <v>-7.0023999999999997</v>
      </c>
      <c r="I807" s="181">
        <v>-10.3277</v>
      </c>
      <c r="J807" s="181">
        <v>-7.4870999999999999</v>
      </c>
      <c r="K807" s="181">
        <v>-8.4471000000000007</v>
      </c>
      <c r="L807" s="181">
        <v>-0.58699999999999997</v>
      </c>
      <c r="M807" s="181">
        <v>9.6744000000000003</v>
      </c>
      <c r="N807" s="181">
        <v>13.0113</v>
      </c>
      <c r="O807" s="181">
        <v>16.3766</v>
      </c>
      <c r="P807" s="181">
        <v>11.364100000000001</v>
      </c>
      <c r="Q807" s="181">
        <v>14.494999999999999</v>
      </c>
      <c r="R807" s="181">
        <v>17.9407</v>
      </c>
      <c r="S807" s="124"/>
      <c r="T807" s="127"/>
      <c r="U807" s="128"/>
      <c r="V807" s="128"/>
      <c r="W807" s="128"/>
      <c r="X807" s="128"/>
      <c r="Y807" s="128"/>
      <c r="Z807" s="128"/>
      <c r="AA807" s="128"/>
      <c r="AB807" s="128"/>
      <c r="AC807" s="128"/>
      <c r="AD807" s="128"/>
      <c r="AE807" s="128"/>
      <c r="AF807" s="128"/>
      <c r="AG807" s="128"/>
      <c r="AH807" s="128"/>
    </row>
    <row r="808" spans="1:34" x14ac:dyDescent="0.3">
      <c r="A808" s="177" t="s">
        <v>1731</v>
      </c>
      <c r="B808" s="177" t="s">
        <v>1750</v>
      </c>
      <c r="C808" s="177">
        <v>128235</v>
      </c>
      <c r="D808" s="180">
        <v>44616</v>
      </c>
      <c r="E808" s="181">
        <v>32.33</v>
      </c>
      <c r="F808" s="181">
        <v>-4.6313000000000004</v>
      </c>
      <c r="G808" s="181">
        <v>-4.8837999999999999</v>
      </c>
      <c r="H808" s="181">
        <v>-5.7434000000000003</v>
      </c>
      <c r="I808" s="181">
        <v>-8.3617000000000008</v>
      </c>
      <c r="J808" s="181">
        <v>-6.3712999999999997</v>
      </c>
      <c r="K808" s="181">
        <v>-7.3108000000000004</v>
      </c>
      <c r="L808" s="181">
        <v>1.3162</v>
      </c>
      <c r="M808" s="181">
        <v>13.958399999999999</v>
      </c>
      <c r="N808" s="181">
        <v>18.642199999999999</v>
      </c>
      <c r="O808" s="181">
        <v>17.9407</v>
      </c>
      <c r="P808" s="181">
        <v>13.033099999999999</v>
      </c>
      <c r="Q808" s="181">
        <v>15.974399999999999</v>
      </c>
      <c r="R808" s="181">
        <v>20.187799999999999</v>
      </c>
      <c r="S808" s="124"/>
      <c r="T808" s="127"/>
      <c r="U808" s="128"/>
      <c r="V808" s="128"/>
      <c r="W808" s="128"/>
      <c r="X808" s="128"/>
      <c r="Y808" s="128"/>
      <c r="Z808" s="128"/>
      <c r="AA808" s="128"/>
      <c r="AB808" s="128"/>
      <c r="AC808" s="128"/>
      <c r="AD808" s="128"/>
      <c r="AE808" s="128"/>
      <c r="AF808" s="128"/>
      <c r="AG808" s="128"/>
      <c r="AH808" s="128"/>
    </row>
    <row r="809" spans="1:34" x14ac:dyDescent="0.3">
      <c r="A809" s="177" t="s">
        <v>1731</v>
      </c>
      <c r="B809" s="177" t="s">
        <v>1751</v>
      </c>
      <c r="C809" s="177">
        <v>128236</v>
      </c>
      <c r="D809" s="180">
        <v>44616</v>
      </c>
      <c r="E809" s="181">
        <v>35.85</v>
      </c>
      <c r="F809" s="181">
        <v>-4.6288999999999998</v>
      </c>
      <c r="G809" s="181">
        <v>-4.8567</v>
      </c>
      <c r="H809" s="181">
        <v>-5.7074999999999996</v>
      </c>
      <c r="I809" s="181">
        <v>-8.3119999999999994</v>
      </c>
      <c r="J809" s="181">
        <v>-6.25</v>
      </c>
      <c r="K809" s="181">
        <v>-6.9798</v>
      </c>
      <c r="L809" s="181">
        <v>2.0495000000000001</v>
      </c>
      <c r="M809" s="181">
        <v>15.1622</v>
      </c>
      <c r="N809" s="181">
        <v>20.221299999999999</v>
      </c>
      <c r="O809" s="181">
        <v>19.570699999999999</v>
      </c>
      <c r="P809" s="181">
        <v>14.8973</v>
      </c>
      <c r="Q809" s="181">
        <v>17.498000000000001</v>
      </c>
      <c r="R809" s="181">
        <v>21.755700000000001</v>
      </c>
      <c r="S809" s="124"/>
      <c r="T809" s="127"/>
      <c r="U809" s="128"/>
      <c r="V809" s="128"/>
      <c r="W809" s="128"/>
      <c r="X809" s="128"/>
      <c r="Y809" s="128"/>
      <c r="Z809" s="128"/>
      <c r="AA809" s="128"/>
      <c r="AB809" s="128"/>
      <c r="AC809" s="128"/>
      <c r="AD809" s="128"/>
      <c r="AE809" s="128"/>
      <c r="AF809" s="128"/>
      <c r="AG809" s="128"/>
      <c r="AH809" s="128"/>
    </row>
    <row r="810" spans="1:34" x14ac:dyDescent="0.3">
      <c r="A810" s="177" t="s">
        <v>1731</v>
      </c>
      <c r="B810" s="177" t="s">
        <v>1773</v>
      </c>
      <c r="C810" s="177">
        <v>118424</v>
      </c>
      <c r="D810" s="180">
        <v>44616</v>
      </c>
      <c r="E810" s="181">
        <v>136.08000000000001</v>
      </c>
      <c r="F810" s="181">
        <v>-4.5990000000000002</v>
      </c>
      <c r="G810" s="181">
        <v>-5.0583</v>
      </c>
      <c r="H810" s="181">
        <v>-5.6768999999999998</v>
      </c>
      <c r="I810" s="181">
        <v>-8.2957000000000001</v>
      </c>
      <c r="J810" s="181">
        <v>-6.2487000000000004</v>
      </c>
      <c r="K810" s="181">
        <v>-6.7945000000000002</v>
      </c>
      <c r="L810" s="181">
        <v>0.71789999999999998</v>
      </c>
      <c r="M810" s="181">
        <v>9.2222000000000008</v>
      </c>
      <c r="N810" s="181">
        <v>15.273199999999999</v>
      </c>
      <c r="O810" s="181">
        <v>14.6988</v>
      </c>
      <c r="P810" s="181">
        <v>11.1028</v>
      </c>
      <c r="Q810" s="181">
        <v>14.1751</v>
      </c>
      <c r="R810" s="181">
        <v>13.9411</v>
      </c>
      <c r="S810" s="124"/>
      <c r="T810" s="127"/>
      <c r="U810" s="128"/>
      <c r="V810" s="128"/>
      <c r="W810" s="128"/>
      <c r="X810" s="128"/>
      <c r="Y810" s="128"/>
      <c r="Z810" s="128"/>
      <c r="AA810" s="128"/>
      <c r="AB810" s="128"/>
      <c r="AC810" s="128"/>
      <c r="AD810" s="128"/>
      <c r="AE810" s="128"/>
      <c r="AF810" s="128"/>
      <c r="AG810" s="128"/>
      <c r="AH810" s="128"/>
    </row>
    <row r="811" spans="1:34" x14ac:dyDescent="0.3">
      <c r="A811" s="177" t="s">
        <v>1731</v>
      </c>
      <c r="B811" s="177" t="s">
        <v>1774</v>
      </c>
      <c r="C811" s="177">
        <v>108594</v>
      </c>
      <c r="D811" s="180">
        <v>44616</v>
      </c>
      <c r="E811" s="181">
        <v>127.53</v>
      </c>
      <c r="F811" s="181">
        <v>-4.6005000000000003</v>
      </c>
      <c r="G811" s="181">
        <v>-5.0621999999999998</v>
      </c>
      <c r="H811" s="181">
        <v>-5.6870000000000003</v>
      </c>
      <c r="I811" s="181">
        <v>-8.3178000000000001</v>
      </c>
      <c r="J811" s="181">
        <v>-6.3037000000000001</v>
      </c>
      <c r="K811" s="181">
        <v>-6.9599000000000002</v>
      </c>
      <c r="L811" s="181">
        <v>0.36199999999999999</v>
      </c>
      <c r="M811" s="181">
        <v>8.6471</v>
      </c>
      <c r="N811" s="181">
        <v>14.469099999999999</v>
      </c>
      <c r="O811" s="181">
        <v>13.9148</v>
      </c>
      <c r="P811" s="181">
        <v>10.313700000000001</v>
      </c>
      <c r="Q811" s="181">
        <v>16.7714</v>
      </c>
      <c r="R811" s="181">
        <v>13.1479</v>
      </c>
      <c r="S811" s="124"/>
      <c r="T811" s="127"/>
      <c r="U811" s="128"/>
      <c r="V811" s="128"/>
      <c r="W811" s="128"/>
      <c r="X811" s="128"/>
      <c r="Y811" s="128"/>
      <c r="Z811" s="128"/>
      <c r="AA811" s="128"/>
      <c r="AB811" s="128"/>
      <c r="AC811" s="128"/>
      <c r="AD811" s="128"/>
      <c r="AE811" s="128"/>
      <c r="AF811" s="128"/>
      <c r="AG811" s="128"/>
      <c r="AH811" s="128"/>
    </row>
    <row r="812" spans="1:34" x14ac:dyDescent="0.3">
      <c r="A812" s="177" t="s">
        <v>1731</v>
      </c>
      <c r="B812" s="177" t="s">
        <v>1752</v>
      </c>
      <c r="C812" s="177">
        <v>109522</v>
      </c>
      <c r="D812" s="180">
        <v>44616</v>
      </c>
      <c r="E812" s="181">
        <v>47.971499999999999</v>
      </c>
      <c r="F812" s="181">
        <v>-4.6002000000000001</v>
      </c>
      <c r="G812" s="181">
        <v>-5.5716000000000001</v>
      </c>
      <c r="H812" s="181">
        <v>-6.5269000000000004</v>
      </c>
      <c r="I812" s="181">
        <v>-8.4013000000000009</v>
      </c>
      <c r="J812" s="181">
        <v>-6.3368000000000002</v>
      </c>
      <c r="K812" s="181">
        <v>-7.2911000000000001</v>
      </c>
      <c r="L812" s="181">
        <v>-6.9000000000000006E-2</v>
      </c>
      <c r="M812" s="181">
        <v>9.7628000000000004</v>
      </c>
      <c r="N812" s="181">
        <v>11.895200000000001</v>
      </c>
      <c r="O812" s="181">
        <v>18.027000000000001</v>
      </c>
      <c r="P812" s="181">
        <v>13.1113</v>
      </c>
      <c r="Q812" s="181">
        <v>12.3843</v>
      </c>
      <c r="R812" s="181">
        <v>16.583100000000002</v>
      </c>
      <c r="S812" s="124"/>
      <c r="T812" s="127"/>
      <c r="U812" s="128"/>
      <c r="V812" s="128"/>
      <c r="W812" s="128"/>
      <c r="X812" s="128"/>
      <c r="Y812" s="128"/>
      <c r="Z812" s="128"/>
      <c r="AA812" s="128"/>
      <c r="AB812" s="128"/>
      <c r="AC812" s="128"/>
      <c r="AD812" s="128"/>
      <c r="AE812" s="128"/>
      <c r="AF812" s="128"/>
      <c r="AG812" s="128"/>
      <c r="AH812" s="128"/>
    </row>
    <row r="813" spans="1:34" x14ac:dyDescent="0.3">
      <c r="A813" s="177" t="s">
        <v>1731</v>
      </c>
      <c r="B813" s="177" t="s">
        <v>1753</v>
      </c>
      <c r="C813" s="177">
        <v>120492</v>
      </c>
      <c r="D813" s="180">
        <v>44616</v>
      </c>
      <c r="E813" s="181">
        <v>52.470500000000001</v>
      </c>
      <c r="F813" s="181">
        <v>-4.5983999999999998</v>
      </c>
      <c r="G813" s="181">
        <v>-5.5663</v>
      </c>
      <c r="H813" s="181">
        <v>-6.5141999999999998</v>
      </c>
      <c r="I813" s="181">
        <v>-8.3765000000000001</v>
      </c>
      <c r="J813" s="181">
        <v>-6.2706999999999997</v>
      </c>
      <c r="K813" s="181">
        <v>-7.0937000000000001</v>
      </c>
      <c r="L813" s="181">
        <v>0.34100000000000003</v>
      </c>
      <c r="M813" s="181">
        <v>10.4298</v>
      </c>
      <c r="N813" s="181">
        <v>12.7896</v>
      </c>
      <c r="O813" s="181">
        <v>18.956600000000002</v>
      </c>
      <c r="P813" s="181">
        <v>14.023999999999999</v>
      </c>
      <c r="Q813" s="181">
        <v>15.7704</v>
      </c>
      <c r="R813" s="181">
        <v>17.505099999999999</v>
      </c>
      <c r="S813" s="124"/>
      <c r="T813" s="127"/>
      <c r="U813" s="128"/>
      <c r="V813" s="128"/>
      <c r="W813" s="128"/>
      <c r="X813" s="128"/>
      <c r="Y813" s="128"/>
      <c r="Z813" s="128"/>
      <c r="AA813" s="128"/>
      <c r="AB813" s="128"/>
      <c r="AC813" s="128"/>
      <c r="AD813" s="128"/>
      <c r="AE813" s="128"/>
      <c r="AF813" s="128"/>
      <c r="AG813" s="128"/>
      <c r="AH813" s="128"/>
    </row>
    <row r="814" spans="1:34" x14ac:dyDescent="0.3">
      <c r="A814" s="177" t="s">
        <v>1731</v>
      </c>
      <c r="B814" s="177" t="s">
        <v>1760</v>
      </c>
      <c r="C814" s="177">
        <v>112090</v>
      </c>
      <c r="D814" s="180">
        <v>44616</v>
      </c>
      <c r="E814" s="181">
        <v>48.192</v>
      </c>
      <c r="F814" s="181">
        <v>-5.0254000000000003</v>
      </c>
      <c r="G814" s="181">
        <v>-5.8879000000000001</v>
      </c>
      <c r="H814" s="181">
        <v>-6.9275000000000002</v>
      </c>
      <c r="I814" s="181">
        <v>-9.9870999999999999</v>
      </c>
      <c r="J814" s="181">
        <v>-7.0030000000000001</v>
      </c>
      <c r="K814" s="181">
        <v>-8.0165000000000006</v>
      </c>
      <c r="L814" s="181">
        <v>-4.0879000000000003</v>
      </c>
      <c r="M814" s="181">
        <v>3.3919000000000001</v>
      </c>
      <c r="N814" s="181">
        <v>5.6864999999999997</v>
      </c>
      <c r="O814" s="181">
        <v>14.068</v>
      </c>
      <c r="P814" s="181">
        <v>11.585000000000001</v>
      </c>
      <c r="Q814" s="181">
        <v>13.4489</v>
      </c>
      <c r="R814" s="181">
        <v>13.242699999999999</v>
      </c>
      <c r="S814" s="124"/>
      <c r="T814" s="127"/>
      <c r="U814" s="128"/>
      <c r="V814" s="128"/>
      <c r="W814" s="128"/>
      <c r="X814" s="128"/>
      <c r="Y814" s="128"/>
      <c r="Z814" s="128"/>
      <c r="AA814" s="128"/>
      <c r="AB814" s="128"/>
      <c r="AC814" s="128"/>
      <c r="AD814" s="128"/>
      <c r="AE814" s="128"/>
      <c r="AF814" s="128"/>
      <c r="AG814" s="128"/>
      <c r="AH814" s="128"/>
    </row>
    <row r="815" spans="1:34" x14ac:dyDescent="0.3">
      <c r="A815" s="177" t="s">
        <v>1731</v>
      </c>
      <c r="B815" s="177" t="s">
        <v>1761</v>
      </c>
      <c r="C815" s="177">
        <v>120166</v>
      </c>
      <c r="D815" s="180">
        <v>44616</v>
      </c>
      <c r="E815" s="181">
        <v>52.680999999999997</v>
      </c>
      <c r="F815" s="181">
        <v>-5.0228000000000002</v>
      </c>
      <c r="G815" s="181">
        <v>-5.8796999999999997</v>
      </c>
      <c r="H815" s="181">
        <v>-6.9092000000000002</v>
      </c>
      <c r="I815" s="181">
        <v>-9.9532000000000007</v>
      </c>
      <c r="J815" s="181">
        <v>-6.9290000000000003</v>
      </c>
      <c r="K815" s="181">
        <v>-7.7972000000000001</v>
      </c>
      <c r="L815" s="181">
        <v>-3.6311</v>
      </c>
      <c r="M815" s="181">
        <v>4.1271000000000004</v>
      </c>
      <c r="N815" s="181">
        <v>6.7022000000000004</v>
      </c>
      <c r="O815" s="181">
        <v>15.1694</v>
      </c>
      <c r="P815" s="181">
        <v>12.720800000000001</v>
      </c>
      <c r="Q815" s="181">
        <v>16.150500000000001</v>
      </c>
      <c r="R815" s="181">
        <v>14.3553</v>
      </c>
      <c r="S815" s="124"/>
      <c r="T815" s="127"/>
      <c r="U815" s="128"/>
      <c r="V815" s="128"/>
      <c r="W815" s="128"/>
      <c r="X815" s="128"/>
      <c r="Y815" s="128"/>
      <c r="Z815" s="128"/>
      <c r="AA815" s="128"/>
      <c r="AB815" s="128"/>
      <c r="AC815" s="128"/>
      <c r="AD815" s="128"/>
      <c r="AE815" s="128"/>
      <c r="AF815" s="128"/>
      <c r="AG815" s="128"/>
      <c r="AH815" s="128"/>
    </row>
    <row r="816" spans="1:34" x14ac:dyDescent="0.3">
      <c r="A816" s="177" t="s">
        <v>1731</v>
      </c>
      <c r="B816" s="177" t="s">
        <v>1775</v>
      </c>
      <c r="C816" s="177">
        <v>119291</v>
      </c>
      <c r="D816" s="180">
        <v>44616</v>
      </c>
      <c r="E816" s="181">
        <v>116.758</v>
      </c>
      <c r="F816" s="181">
        <v>-4.7961999999999998</v>
      </c>
      <c r="G816" s="181">
        <v>-5.7050000000000001</v>
      </c>
      <c r="H816" s="181">
        <v>-6.7369000000000003</v>
      </c>
      <c r="I816" s="181">
        <v>-8.7536000000000005</v>
      </c>
      <c r="J816" s="181">
        <v>-5.8752000000000004</v>
      </c>
      <c r="K816" s="181">
        <v>-9.4099000000000004</v>
      </c>
      <c r="L816" s="181">
        <v>-2.9798</v>
      </c>
      <c r="M816" s="181">
        <v>4.3432000000000004</v>
      </c>
      <c r="N816" s="181">
        <v>8.9841999999999995</v>
      </c>
      <c r="O816" s="181">
        <v>13.603</v>
      </c>
      <c r="P816" s="181">
        <v>10.341200000000001</v>
      </c>
      <c r="Q816" s="181">
        <v>13.035299999999999</v>
      </c>
      <c r="R816" s="181">
        <v>15.5406</v>
      </c>
      <c r="S816" s="124"/>
      <c r="T816" s="127"/>
      <c r="U816" s="128"/>
      <c r="V816" s="128"/>
      <c r="W816" s="128"/>
      <c r="X816" s="128"/>
      <c r="Y816" s="128"/>
      <c r="Z816" s="128"/>
      <c r="AA816" s="128"/>
      <c r="AB816" s="128"/>
      <c r="AC816" s="128"/>
      <c r="AD816" s="128"/>
      <c r="AE816" s="128"/>
      <c r="AF816" s="128"/>
      <c r="AG816" s="128"/>
      <c r="AH816" s="128"/>
    </row>
    <row r="817" spans="1:34" x14ac:dyDescent="0.3">
      <c r="A817" s="177" t="s">
        <v>1731</v>
      </c>
      <c r="B817" s="177" t="s">
        <v>1776</v>
      </c>
      <c r="C817" s="177">
        <v>118043</v>
      </c>
      <c r="D817" s="180">
        <v>44616</v>
      </c>
      <c r="E817" s="181">
        <v>109.58799999999999</v>
      </c>
      <c r="F817" s="181">
        <v>-4.798</v>
      </c>
      <c r="G817" s="181">
        <v>-5.7104999999999997</v>
      </c>
      <c r="H817" s="181">
        <v>-6.7495000000000003</v>
      </c>
      <c r="I817" s="181">
        <v>-8.7777999999999992</v>
      </c>
      <c r="J817" s="181">
        <v>-5.9314</v>
      </c>
      <c r="K817" s="181">
        <v>-9.5696999999999992</v>
      </c>
      <c r="L817" s="181">
        <v>-3.3325999999999998</v>
      </c>
      <c r="M817" s="181">
        <v>3.7667000000000002</v>
      </c>
      <c r="N817" s="181">
        <v>8.1913</v>
      </c>
      <c r="O817" s="181">
        <v>12.8065</v>
      </c>
      <c r="P817" s="181">
        <v>9.5531000000000006</v>
      </c>
      <c r="Q817" s="181">
        <v>15.327</v>
      </c>
      <c r="R817" s="181">
        <v>14.7255</v>
      </c>
      <c r="S817" s="124"/>
      <c r="T817" s="127"/>
      <c r="U817" s="128"/>
      <c r="V817" s="128"/>
      <c r="W817" s="128"/>
      <c r="X817" s="128"/>
      <c r="Y817" s="128"/>
      <c r="Z817" s="128"/>
      <c r="AA817" s="128"/>
      <c r="AB817" s="128"/>
      <c r="AC817" s="128"/>
      <c r="AD817" s="128"/>
      <c r="AE817" s="128"/>
      <c r="AF817" s="128"/>
      <c r="AG817" s="128"/>
      <c r="AH817" s="128"/>
    </row>
    <row r="818" spans="1:34" x14ac:dyDescent="0.3">
      <c r="A818" s="177" t="s">
        <v>1731</v>
      </c>
      <c r="B818" s="177" t="s">
        <v>1777</v>
      </c>
      <c r="C818" s="177">
        <v>120264</v>
      </c>
      <c r="D818" s="180">
        <v>44616</v>
      </c>
      <c r="E818" s="181">
        <v>65.658000000000001</v>
      </c>
      <c r="F818" s="181">
        <v>-4.7522000000000002</v>
      </c>
      <c r="G818" s="181">
        <v>-5.4010999999999996</v>
      </c>
      <c r="H818" s="181">
        <v>-6.3901000000000003</v>
      </c>
      <c r="I818" s="181">
        <v>-8.7398000000000007</v>
      </c>
      <c r="J818" s="181">
        <v>-7.2969999999999997</v>
      </c>
      <c r="K818" s="181">
        <v>-8.6691000000000003</v>
      </c>
      <c r="L818" s="181">
        <v>-4.5217999999999998</v>
      </c>
      <c r="M818" s="181">
        <v>5.5641999999999996</v>
      </c>
      <c r="N818" s="181">
        <v>7.7740999999999998</v>
      </c>
      <c r="O818" s="181">
        <v>13.032999999999999</v>
      </c>
      <c r="P818" s="181">
        <v>9.0611999999999995</v>
      </c>
      <c r="Q818" s="181">
        <v>9.9855999999999998</v>
      </c>
      <c r="R818" s="181">
        <v>10.672499999999999</v>
      </c>
      <c r="S818" s="124"/>
      <c r="T818" s="127"/>
      <c r="U818" s="128"/>
      <c r="V818" s="128"/>
      <c r="W818" s="128"/>
      <c r="X818" s="128"/>
      <c r="Y818" s="128"/>
      <c r="Z818" s="128"/>
      <c r="AA818" s="128"/>
      <c r="AB818" s="128"/>
      <c r="AC818" s="128"/>
      <c r="AD818" s="128"/>
      <c r="AE818" s="128"/>
      <c r="AF818" s="128"/>
      <c r="AG818" s="128"/>
      <c r="AH818" s="128"/>
    </row>
    <row r="819" spans="1:34" x14ac:dyDescent="0.3">
      <c r="A819" s="177" t="s">
        <v>1731</v>
      </c>
      <c r="B819" s="177" t="s">
        <v>1975</v>
      </c>
      <c r="C819" s="177">
        <v>100313</v>
      </c>
      <c r="D819" s="180">
        <v>44616</v>
      </c>
      <c r="E819" s="181">
        <v>61.392299999999999</v>
      </c>
      <c r="F819" s="181">
        <v>-4.7548000000000004</v>
      </c>
      <c r="G819" s="181">
        <v>-5.4085999999999999</v>
      </c>
      <c r="H819" s="181">
        <v>-6.4074999999999998</v>
      </c>
      <c r="I819" s="181">
        <v>-8.7736999999999998</v>
      </c>
      <c r="J819" s="181">
        <v>-7.3718000000000004</v>
      </c>
      <c r="K819" s="181">
        <v>-8.8870000000000005</v>
      </c>
      <c r="L819" s="181">
        <v>-4.9852999999999996</v>
      </c>
      <c r="M819" s="181">
        <v>4.7918000000000003</v>
      </c>
      <c r="N819" s="181">
        <v>6.7289000000000003</v>
      </c>
      <c r="O819" s="181">
        <v>12.095499999999999</v>
      </c>
      <c r="P819" s="181">
        <v>8.1030999999999995</v>
      </c>
      <c r="Q819" s="181">
        <v>8.8248999999999995</v>
      </c>
      <c r="R819" s="181">
        <v>9.6364999999999998</v>
      </c>
      <c r="S819" s="124"/>
      <c r="T819" s="127"/>
      <c r="U819" s="128"/>
      <c r="V819" s="128"/>
      <c r="W819" s="128"/>
      <c r="X819" s="128"/>
      <c r="Y819" s="128"/>
      <c r="Z819" s="128"/>
      <c r="AA819" s="128"/>
      <c r="AB819" s="128"/>
      <c r="AC819" s="128"/>
      <c r="AD819" s="128"/>
      <c r="AE819" s="128"/>
      <c r="AF819" s="128"/>
      <c r="AG819" s="128"/>
      <c r="AH819" s="128"/>
    </row>
    <row r="820" spans="1:34" x14ac:dyDescent="0.3">
      <c r="A820" s="177" t="s">
        <v>1731</v>
      </c>
      <c r="B820" s="177" t="s">
        <v>1771</v>
      </c>
      <c r="C820" s="177">
        <v>129046</v>
      </c>
      <c r="D820" s="180">
        <v>44616</v>
      </c>
      <c r="E820" s="181">
        <v>33.354100000000003</v>
      </c>
      <c r="F820" s="181">
        <v>-4.6974</v>
      </c>
      <c r="G820" s="181">
        <v>-5.1557000000000004</v>
      </c>
      <c r="H820" s="181">
        <v>-6.2694999999999999</v>
      </c>
      <c r="I820" s="181">
        <v>-8.8917000000000002</v>
      </c>
      <c r="J820" s="181">
        <v>-7.3936999999999999</v>
      </c>
      <c r="K820" s="181">
        <v>-10.513999999999999</v>
      </c>
      <c r="L820" s="181">
        <v>-10.9833</v>
      </c>
      <c r="M820" s="181">
        <v>-2.7633999999999999</v>
      </c>
      <c r="N820" s="181">
        <v>-1.5197000000000001</v>
      </c>
      <c r="O820" s="181">
        <v>9.5643999999999991</v>
      </c>
      <c r="P820" s="181">
        <v>8.2308000000000003</v>
      </c>
      <c r="Q820" s="181">
        <v>16.624300000000002</v>
      </c>
      <c r="R820" s="181">
        <v>7.7881</v>
      </c>
      <c r="S820" s="124"/>
      <c r="T820" s="127"/>
      <c r="U820" s="128"/>
      <c r="V820" s="128"/>
      <c r="W820" s="128"/>
      <c r="X820" s="128"/>
      <c r="Y820" s="128"/>
      <c r="Z820" s="128"/>
      <c r="AA820" s="128"/>
      <c r="AB820" s="128"/>
      <c r="AC820" s="128"/>
      <c r="AD820" s="128"/>
      <c r="AE820" s="128"/>
      <c r="AF820" s="128"/>
      <c r="AG820" s="128"/>
      <c r="AH820" s="128"/>
    </row>
    <row r="821" spans="1:34" x14ac:dyDescent="0.3">
      <c r="A821" s="177" t="s">
        <v>1731</v>
      </c>
      <c r="B821" s="177" t="s">
        <v>1772</v>
      </c>
      <c r="C821" s="177">
        <v>129048</v>
      </c>
      <c r="D821" s="180">
        <v>44616</v>
      </c>
      <c r="E821" s="181">
        <v>30.981999999999999</v>
      </c>
      <c r="F821" s="181">
        <v>-4.6994999999999996</v>
      </c>
      <c r="G821" s="181">
        <v>-5.1624999999999996</v>
      </c>
      <c r="H821" s="181">
        <v>-6.2853000000000003</v>
      </c>
      <c r="I821" s="181">
        <v>-8.9228000000000005</v>
      </c>
      <c r="J821" s="181">
        <v>-7.4634</v>
      </c>
      <c r="K821" s="181">
        <v>-10.711600000000001</v>
      </c>
      <c r="L821" s="181">
        <v>-11.3797</v>
      </c>
      <c r="M821" s="181">
        <v>-3.4163999999999999</v>
      </c>
      <c r="N821" s="181">
        <v>-2.3974000000000002</v>
      </c>
      <c r="O821" s="181">
        <v>8.5815000000000001</v>
      </c>
      <c r="P821" s="181">
        <v>7.2374999999999998</v>
      </c>
      <c r="Q821" s="181">
        <v>15.531000000000001</v>
      </c>
      <c r="R821" s="181">
        <v>6.7934000000000001</v>
      </c>
      <c r="S821" s="124"/>
      <c r="T821" s="127"/>
      <c r="U821" s="128"/>
      <c r="V821" s="128"/>
      <c r="W821" s="128"/>
      <c r="X821" s="128"/>
      <c r="Y821" s="128"/>
      <c r="Z821" s="128"/>
      <c r="AA821" s="128"/>
      <c r="AB821" s="128"/>
      <c r="AC821" s="128"/>
      <c r="AD821" s="128"/>
      <c r="AE821" s="128"/>
      <c r="AF821" s="128"/>
      <c r="AG821" s="128"/>
      <c r="AH821" s="128"/>
    </row>
    <row r="822" spans="1:34" x14ac:dyDescent="0.3">
      <c r="A822" s="177" t="s">
        <v>1731</v>
      </c>
      <c r="B822" s="177" t="s">
        <v>1960</v>
      </c>
      <c r="C822" s="177">
        <v>143793</v>
      </c>
      <c r="D822" s="180">
        <v>44616</v>
      </c>
      <c r="E822" s="181">
        <v>15.6768</v>
      </c>
      <c r="F822" s="181">
        <v>-5.0018000000000002</v>
      </c>
      <c r="G822" s="181">
        <v>-5.8167999999999997</v>
      </c>
      <c r="H822" s="181">
        <v>-6.7328999999999999</v>
      </c>
      <c r="I822" s="181">
        <v>-8.9717000000000002</v>
      </c>
      <c r="J822" s="181">
        <v>-6.5728</v>
      </c>
      <c r="K822" s="181">
        <v>-8.6311</v>
      </c>
      <c r="L822" s="181">
        <v>-1.246</v>
      </c>
      <c r="M822" s="181">
        <v>8.5959000000000003</v>
      </c>
      <c r="N822" s="181">
        <v>12.8306</v>
      </c>
      <c r="O822" s="181">
        <v>16.2712</v>
      </c>
      <c r="P822" s="181"/>
      <c r="Q822" s="181">
        <v>13.174200000000001</v>
      </c>
      <c r="R822" s="181">
        <v>15.938800000000001</v>
      </c>
      <c r="S822" s="124"/>
      <c r="T822" s="127"/>
      <c r="U822" s="128"/>
      <c r="V822" s="128"/>
      <c r="W822" s="128"/>
      <c r="X822" s="128"/>
      <c r="Y822" s="128"/>
      <c r="Z822" s="128"/>
      <c r="AA822" s="128"/>
      <c r="AB822" s="128"/>
      <c r="AC822" s="128"/>
      <c r="AD822" s="128"/>
      <c r="AE822" s="128"/>
      <c r="AF822" s="128"/>
      <c r="AG822" s="128"/>
      <c r="AH822" s="128"/>
    </row>
    <row r="823" spans="1:34" x14ac:dyDescent="0.3">
      <c r="A823" s="177" t="s">
        <v>1731</v>
      </c>
      <c r="B823" s="177" t="s">
        <v>1961</v>
      </c>
      <c r="C823" s="177">
        <v>143787</v>
      </c>
      <c r="D823" s="180">
        <v>44616</v>
      </c>
      <c r="E823" s="181">
        <v>14.551399999999999</v>
      </c>
      <c r="F823" s="181">
        <v>-5.0071000000000003</v>
      </c>
      <c r="G823" s="181">
        <v>-5.8314000000000004</v>
      </c>
      <c r="H823" s="181">
        <v>-6.7666000000000004</v>
      </c>
      <c r="I823" s="181">
        <v>-9.0366999999999997</v>
      </c>
      <c r="J823" s="181">
        <v>-6.7206000000000001</v>
      </c>
      <c r="K823" s="181">
        <v>-9.0582999999999991</v>
      </c>
      <c r="L823" s="181">
        <v>-2.1438999999999999</v>
      </c>
      <c r="M823" s="181">
        <v>7.1082000000000001</v>
      </c>
      <c r="N823" s="181">
        <v>10.710900000000001</v>
      </c>
      <c r="O823" s="181">
        <v>13.9977</v>
      </c>
      <c r="P823" s="181"/>
      <c r="Q823" s="181">
        <v>10.8771</v>
      </c>
      <c r="R823" s="181">
        <v>13.7204</v>
      </c>
      <c r="S823" s="124"/>
      <c r="T823" s="127"/>
      <c r="U823" s="128"/>
      <c r="V823" s="128"/>
      <c r="W823" s="128"/>
      <c r="X823" s="128"/>
      <c r="Y823" s="128"/>
      <c r="Z823" s="128"/>
      <c r="AA823" s="128"/>
      <c r="AB823" s="128"/>
      <c r="AC823" s="128"/>
      <c r="AD823" s="128"/>
      <c r="AE823" s="128"/>
      <c r="AF823" s="128"/>
      <c r="AG823" s="128"/>
      <c r="AH823" s="128"/>
    </row>
    <row r="824" spans="1:34" x14ac:dyDescent="0.3">
      <c r="A824" s="177" t="s">
        <v>1731</v>
      </c>
      <c r="B824" s="177" t="s">
        <v>1733</v>
      </c>
      <c r="C824" s="177">
        <v>122639</v>
      </c>
      <c r="D824" s="180">
        <v>44616</v>
      </c>
      <c r="E824" s="181">
        <v>48.389800000000001</v>
      </c>
      <c r="F824" s="181">
        <v>-3.8294000000000001</v>
      </c>
      <c r="G824" s="181">
        <v>-4.8909000000000002</v>
      </c>
      <c r="H824" s="181">
        <v>-6.7442000000000002</v>
      </c>
      <c r="I824" s="181">
        <v>-8.9632000000000005</v>
      </c>
      <c r="J824" s="181">
        <v>-6.5328999999999997</v>
      </c>
      <c r="K824" s="181">
        <v>-10.331</v>
      </c>
      <c r="L824" s="181">
        <v>-0.90980000000000005</v>
      </c>
      <c r="M824" s="181">
        <v>12.061400000000001</v>
      </c>
      <c r="N824" s="181">
        <v>21.958100000000002</v>
      </c>
      <c r="O824" s="181">
        <v>25.089500000000001</v>
      </c>
      <c r="P824" s="181">
        <v>19.786300000000001</v>
      </c>
      <c r="Q824" s="181">
        <v>19.744499999999999</v>
      </c>
      <c r="R824" s="181">
        <v>29.5474</v>
      </c>
      <c r="S824" s="124"/>
      <c r="T824" s="127"/>
      <c r="U824" s="128"/>
      <c r="V824" s="128"/>
      <c r="W824" s="128"/>
      <c r="X824" s="128"/>
      <c r="Y824" s="128"/>
      <c r="Z824" s="128"/>
      <c r="AA824" s="128"/>
      <c r="AB824" s="128"/>
      <c r="AC824" s="128"/>
      <c r="AD824" s="128"/>
      <c r="AE824" s="128"/>
      <c r="AF824" s="128"/>
      <c r="AG824" s="128"/>
      <c r="AH824" s="128"/>
    </row>
    <row r="825" spans="1:34" x14ac:dyDescent="0.3">
      <c r="A825" s="177" t="s">
        <v>1731</v>
      </c>
      <c r="B825" s="177" t="s">
        <v>1732</v>
      </c>
      <c r="C825" s="177">
        <v>122640</v>
      </c>
      <c r="D825" s="180">
        <v>44616</v>
      </c>
      <c r="E825" s="181">
        <v>45.633099999999999</v>
      </c>
      <c r="F825" s="181">
        <v>-3.8319000000000001</v>
      </c>
      <c r="G825" s="181">
        <v>-4.8986999999999998</v>
      </c>
      <c r="H825" s="181">
        <v>-6.7624000000000004</v>
      </c>
      <c r="I825" s="181">
        <v>-8.9971999999999994</v>
      </c>
      <c r="J825" s="181">
        <v>-6.6071</v>
      </c>
      <c r="K825" s="181">
        <v>-10.5458</v>
      </c>
      <c r="L825" s="181">
        <v>-1.3888</v>
      </c>
      <c r="M825" s="181">
        <v>11.2227</v>
      </c>
      <c r="N825" s="181">
        <v>20.7394</v>
      </c>
      <c r="O825" s="181">
        <v>23.947299999999998</v>
      </c>
      <c r="P825" s="181">
        <v>18.8443</v>
      </c>
      <c r="Q825" s="181">
        <v>18.944600000000001</v>
      </c>
      <c r="R825" s="181">
        <v>28.2852</v>
      </c>
      <c r="S825" s="124"/>
      <c r="T825" s="127"/>
      <c r="U825" s="128"/>
      <c r="V825" s="128"/>
      <c r="W825" s="128"/>
      <c r="X825" s="128"/>
      <c r="Y825" s="128"/>
      <c r="Z825" s="128"/>
      <c r="AA825" s="128"/>
      <c r="AB825" s="128"/>
      <c r="AC825" s="128"/>
      <c r="AD825" s="128"/>
      <c r="AE825" s="128"/>
      <c r="AF825" s="128"/>
      <c r="AG825" s="128"/>
      <c r="AH825" s="128"/>
    </row>
    <row r="826" spans="1:34" x14ac:dyDescent="0.3">
      <c r="A826" s="177" t="s">
        <v>1731</v>
      </c>
      <c r="B826" s="177" t="s">
        <v>1762</v>
      </c>
      <c r="C826" s="177">
        <v>133839</v>
      </c>
      <c r="D826" s="180">
        <v>44616</v>
      </c>
      <c r="E826" s="181">
        <v>26.84</v>
      </c>
      <c r="F826" s="181">
        <v>-4.5179999999999998</v>
      </c>
      <c r="G826" s="181">
        <v>-5.2594000000000003</v>
      </c>
      <c r="H826" s="181">
        <v>-6.4156000000000004</v>
      </c>
      <c r="I826" s="181">
        <v>-9.4161000000000001</v>
      </c>
      <c r="J826" s="181">
        <v>-7.4482999999999997</v>
      </c>
      <c r="K826" s="181">
        <v>-9.8421000000000003</v>
      </c>
      <c r="L826" s="181">
        <v>-3.4531999999999998</v>
      </c>
      <c r="M826" s="181">
        <v>10</v>
      </c>
      <c r="N826" s="181">
        <v>20.683499999999999</v>
      </c>
      <c r="O826" s="181">
        <v>28.141500000000001</v>
      </c>
      <c r="P826" s="181">
        <v>18.740600000000001</v>
      </c>
      <c r="Q826" s="181">
        <v>15.1858</v>
      </c>
      <c r="R826" s="181">
        <v>32.483600000000003</v>
      </c>
      <c r="S826" s="124"/>
      <c r="T826" s="127"/>
      <c r="U826" s="128"/>
      <c r="V826" s="128"/>
      <c r="W826" s="128"/>
      <c r="X826" s="128"/>
      <c r="Y826" s="128"/>
      <c r="Z826" s="128"/>
      <c r="AA826" s="128"/>
      <c r="AB826" s="128"/>
      <c r="AC826" s="128"/>
      <c r="AD826" s="128"/>
      <c r="AE826" s="128"/>
      <c r="AF826" s="128"/>
      <c r="AG826" s="128"/>
      <c r="AH826" s="128"/>
    </row>
    <row r="827" spans="1:34" x14ac:dyDescent="0.3">
      <c r="A827" s="177" t="s">
        <v>1731</v>
      </c>
      <c r="B827" s="177" t="s">
        <v>1763</v>
      </c>
      <c r="C827" s="177">
        <v>133836</v>
      </c>
      <c r="D827" s="180">
        <v>44616</v>
      </c>
      <c r="E827" s="181">
        <v>24.11</v>
      </c>
      <c r="F827" s="181">
        <v>-4.5148999999999999</v>
      </c>
      <c r="G827" s="181">
        <v>-5.3023999999999996</v>
      </c>
      <c r="H827" s="181">
        <v>-6.4416000000000002</v>
      </c>
      <c r="I827" s="181">
        <v>-9.4969999999999999</v>
      </c>
      <c r="J827" s="181">
        <v>-7.5891000000000002</v>
      </c>
      <c r="K827" s="181">
        <v>-10.238300000000001</v>
      </c>
      <c r="L827" s="181">
        <v>-4.3632999999999997</v>
      </c>
      <c r="M827" s="181">
        <v>8.3596000000000004</v>
      </c>
      <c r="N827" s="181">
        <v>18.302299999999999</v>
      </c>
      <c r="O827" s="181">
        <v>25.6877</v>
      </c>
      <c r="P827" s="181">
        <v>16.511299999999999</v>
      </c>
      <c r="Q827" s="181">
        <v>13.43</v>
      </c>
      <c r="R827" s="181">
        <v>29.890999999999998</v>
      </c>
      <c r="S827" s="124"/>
      <c r="T827" s="127"/>
      <c r="U827" s="128"/>
      <c r="V827" s="128"/>
      <c r="W827" s="128"/>
      <c r="X827" s="128"/>
      <c r="Y827" s="128"/>
      <c r="Z827" s="128"/>
      <c r="AA827" s="128"/>
      <c r="AB827" s="128"/>
      <c r="AC827" s="128"/>
      <c r="AD827" s="128"/>
      <c r="AE827" s="128"/>
      <c r="AF827" s="128"/>
      <c r="AG827" s="128"/>
      <c r="AH827" s="128"/>
    </row>
    <row r="828" spans="1:34" x14ac:dyDescent="0.3">
      <c r="A828" s="177" t="s">
        <v>1731</v>
      </c>
      <c r="B828" s="177" t="s">
        <v>1764</v>
      </c>
      <c r="C828" s="177">
        <v>119718</v>
      </c>
      <c r="D828" s="180">
        <v>44616</v>
      </c>
      <c r="E828" s="181">
        <v>76.418400000000005</v>
      </c>
      <c r="F828" s="181">
        <v>-4.3846999999999996</v>
      </c>
      <c r="G828" s="181">
        <v>-5.1407999999999996</v>
      </c>
      <c r="H828" s="181">
        <v>-6.3103999999999996</v>
      </c>
      <c r="I828" s="181">
        <v>-8.9060000000000006</v>
      </c>
      <c r="J828" s="181">
        <v>-5.4612999999999996</v>
      </c>
      <c r="K828" s="181">
        <v>-7.8945999999999996</v>
      </c>
      <c r="L828" s="181">
        <v>-1.5449999999999999</v>
      </c>
      <c r="M828" s="181">
        <v>6.9339000000000004</v>
      </c>
      <c r="N828" s="181">
        <v>11.1311</v>
      </c>
      <c r="O828" s="181">
        <v>17.287500000000001</v>
      </c>
      <c r="P828" s="181">
        <v>13.454800000000001</v>
      </c>
      <c r="Q828" s="181">
        <v>16.424399999999999</v>
      </c>
      <c r="R828" s="181">
        <v>18.0611</v>
      </c>
      <c r="S828" s="124"/>
      <c r="T828" s="127"/>
      <c r="U828" s="128"/>
      <c r="V828" s="128"/>
      <c r="W828" s="128"/>
      <c r="X828" s="128"/>
      <c r="Y828" s="128"/>
      <c r="Z828" s="128"/>
      <c r="AA828" s="128"/>
      <c r="AB828" s="128"/>
      <c r="AC828" s="128"/>
      <c r="AD828" s="128"/>
      <c r="AE828" s="128"/>
      <c r="AF828" s="128"/>
      <c r="AG828" s="128"/>
      <c r="AH828" s="128"/>
    </row>
    <row r="829" spans="1:34" x14ac:dyDescent="0.3">
      <c r="A829" s="177" t="s">
        <v>1731</v>
      </c>
      <c r="B829" s="177" t="s">
        <v>1765</v>
      </c>
      <c r="C829" s="177">
        <v>103215</v>
      </c>
      <c r="D829" s="180">
        <v>44616</v>
      </c>
      <c r="E829" s="181">
        <v>70.447100000000006</v>
      </c>
      <c r="F829" s="181">
        <v>-4.3878000000000004</v>
      </c>
      <c r="G829" s="181">
        <v>-5.1497000000000002</v>
      </c>
      <c r="H829" s="181">
        <v>-6.3288000000000002</v>
      </c>
      <c r="I829" s="181">
        <v>-8.9405000000000001</v>
      </c>
      <c r="J829" s="181">
        <v>-5.5373000000000001</v>
      </c>
      <c r="K829" s="181">
        <v>-8.1081000000000003</v>
      </c>
      <c r="L829" s="181">
        <v>-2.0093000000000001</v>
      </c>
      <c r="M829" s="181">
        <v>6.1691000000000003</v>
      </c>
      <c r="N829" s="181">
        <v>10.0679</v>
      </c>
      <c r="O829" s="181">
        <v>16.196999999999999</v>
      </c>
      <c r="P829" s="181">
        <v>12.311500000000001</v>
      </c>
      <c r="Q829" s="181">
        <v>12.5992</v>
      </c>
      <c r="R829" s="181">
        <v>16.938199999999998</v>
      </c>
      <c r="S829" s="124"/>
      <c r="T829" s="127"/>
      <c r="U829" s="128"/>
      <c r="V829" s="128"/>
      <c r="W829" s="128"/>
      <c r="X829" s="128"/>
      <c r="Y829" s="128"/>
      <c r="Z829" s="128"/>
      <c r="AA829" s="128"/>
      <c r="AB829" s="128"/>
      <c r="AC829" s="128"/>
      <c r="AD829" s="128"/>
      <c r="AE829" s="128"/>
      <c r="AF829" s="128"/>
      <c r="AG829" s="128"/>
      <c r="AH829" s="128"/>
    </row>
    <row r="830" spans="1:34" x14ac:dyDescent="0.3">
      <c r="A830" s="177" t="s">
        <v>1731</v>
      </c>
      <c r="B830" s="177" t="s">
        <v>1766</v>
      </c>
      <c r="C830" s="177">
        <v>144905</v>
      </c>
      <c r="D830" s="180">
        <v>44616</v>
      </c>
      <c r="E830" s="181">
        <v>14.4777</v>
      </c>
      <c r="F830" s="181">
        <v>-4.6642000000000001</v>
      </c>
      <c r="G830" s="181">
        <v>-5.4702999999999999</v>
      </c>
      <c r="H830" s="181">
        <v>-6.2367999999999997</v>
      </c>
      <c r="I830" s="181">
        <v>-8.5860000000000003</v>
      </c>
      <c r="J830" s="181">
        <v>-6.1844999999999999</v>
      </c>
      <c r="K830" s="181">
        <v>-7.6212</v>
      </c>
      <c r="L830" s="181">
        <v>-0.56589999999999996</v>
      </c>
      <c r="M830" s="181">
        <v>7.2518000000000002</v>
      </c>
      <c r="N830" s="181">
        <v>9.4283999999999999</v>
      </c>
      <c r="O830" s="181">
        <v>13.3719</v>
      </c>
      <c r="P830" s="181"/>
      <c r="Q830" s="181">
        <v>11.458399999999999</v>
      </c>
      <c r="R830" s="181">
        <v>14.411799999999999</v>
      </c>
      <c r="S830" s="124"/>
      <c r="T830" s="127"/>
      <c r="U830" s="128"/>
      <c r="V830" s="128"/>
      <c r="W830" s="128"/>
      <c r="X830" s="128"/>
      <c r="Y830" s="128"/>
      <c r="Z830" s="128"/>
      <c r="AA830" s="128"/>
      <c r="AB830" s="128"/>
      <c r="AC830" s="128"/>
      <c r="AD830" s="128"/>
      <c r="AE830" s="128"/>
      <c r="AF830" s="128"/>
      <c r="AG830" s="128"/>
      <c r="AH830" s="128"/>
    </row>
    <row r="831" spans="1:34" x14ac:dyDescent="0.3">
      <c r="A831" s="177" t="s">
        <v>1731</v>
      </c>
      <c r="B831" s="177" t="s">
        <v>1767</v>
      </c>
      <c r="C831" s="177">
        <v>144902</v>
      </c>
      <c r="D831" s="180">
        <v>44616</v>
      </c>
      <c r="E831" s="181">
        <v>13.6084</v>
      </c>
      <c r="F831" s="181">
        <v>-4.6689999999999996</v>
      </c>
      <c r="G831" s="181">
        <v>-5.4847999999999999</v>
      </c>
      <c r="H831" s="181">
        <v>-6.2698</v>
      </c>
      <c r="I831" s="181">
        <v>-8.6507000000000005</v>
      </c>
      <c r="J831" s="181">
        <v>-6.3311000000000002</v>
      </c>
      <c r="K831" s="181">
        <v>-8.0433000000000003</v>
      </c>
      <c r="L831" s="181">
        <v>-1.4804999999999999</v>
      </c>
      <c r="M831" s="181">
        <v>5.7785000000000002</v>
      </c>
      <c r="N831" s="181">
        <v>7.4438000000000004</v>
      </c>
      <c r="O831" s="181">
        <v>11.3162</v>
      </c>
      <c r="P831" s="181"/>
      <c r="Q831" s="181">
        <v>9.4532000000000007</v>
      </c>
      <c r="R831" s="181">
        <v>12.3558</v>
      </c>
      <c r="S831" s="124"/>
      <c r="T831" s="127"/>
      <c r="U831" s="128"/>
      <c r="V831" s="128"/>
      <c r="W831" s="128"/>
      <c r="X831" s="128"/>
      <c r="Y831" s="128"/>
      <c r="Z831" s="128"/>
      <c r="AA831" s="128"/>
      <c r="AB831" s="128"/>
      <c r="AC831" s="128"/>
      <c r="AD831" s="128"/>
      <c r="AE831" s="128"/>
      <c r="AF831" s="128"/>
      <c r="AG831" s="128"/>
      <c r="AH831" s="128"/>
    </row>
    <row r="832" spans="1:34" x14ac:dyDescent="0.3">
      <c r="A832" s="177" t="s">
        <v>1731</v>
      </c>
      <c r="B832" s="177" t="s">
        <v>1744</v>
      </c>
      <c r="C832" s="177">
        <v>144546</v>
      </c>
      <c r="D832" s="180">
        <v>44616</v>
      </c>
      <c r="E832" s="181">
        <v>15.4133</v>
      </c>
      <c r="F832" s="181">
        <v>-4.3940999999999999</v>
      </c>
      <c r="G832" s="181">
        <v>-4.7314999999999996</v>
      </c>
      <c r="H832" s="181">
        <v>-5.8056999999999999</v>
      </c>
      <c r="I832" s="181">
        <v>-8.5068999999999999</v>
      </c>
      <c r="J832" s="181">
        <v>-7.3396999999999997</v>
      </c>
      <c r="K832" s="181">
        <v>-10.409700000000001</v>
      </c>
      <c r="L832" s="181">
        <v>-3.2532999999999999</v>
      </c>
      <c r="M832" s="181">
        <v>5.3973000000000004</v>
      </c>
      <c r="N832" s="181">
        <v>9.3257999999999992</v>
      </c>
      <c r="O832" s="181">
        <v>16.232800000000001</v>
      </c>
      <c r="P832" s="181"/>
      <c r="Q832" s="181">
        <v>13.2738</v>
      </c>
      <c r="R832" s="181">
        <v>15.509600000000001</v>
      </c>
      <c r="S832" s="124"/>
      <c r="T832" s="127"/>
      <c r="U832" s="128"/>
      <c r="V832" s="128"/>
      <c r="W832" s="128"/>
      <c r="X832" s="128"/>
      <c r="Y832" s="128"/>
      <c r="Z832" s="128"/>
      <c r="AA832" s="128"/>
      <c r="AB832" s="128"/>
      <c r="AC832" s="128"/>
      <c r="AD832" s="128"/>
      <c r="AE832" s="128"/>
      <c r="AF832" s="128"/>
      <c r="AG832" s="128"/>
      <c r="AH832" s="128"/>
    </row>
    <row r="833" spans="1:34" x14ac:dyDescent="0.3">
      <c r="A833" s="177" t="s">
        <v>1731</v>
      </c>
      <c r="B833" s="177" t="s">
        <v>1745</v>
      </c>
      <c r="C833" s="177">
        <v>144548</v>
      </c>
      <c r="D833" s="180">
        <v>44616</v>
      </c>
      <c r="E833" s="181">
        <v>14.5114</v>
      </c>
      <c r="F833" s="181">
        <v>-4.3987999999999996</v>
      </c>
      <c r="G833" s="181">
        <v>-4.7432999999999996</v>
      </c>
      <c r="H833" s="181">
        <v>-5.8319000000000001</v>
      </c>
      <c r="I833" s="181">
        <v>-8.5562000000000005</v>
      </c>
      <c r="J833" s="181">
        <v>-7.4509999999999996</v>
      </c>
      <c r="K833" s="181">
        <v>-10.7271</v>
      </c>
      <c r="L833" s="181">
        <v>-3.9355000000000002</v>
      </c>
      <c r="M833" s="181">
        <v>4.2912999999999997</v>
      </c>
      <c r="N833" s="181">
        <v>7.8201000000000001</v>
      </c>
      <c r="O833" s="181">
        <v>14.209300000000001</v>
      </c>
      <c r="P833" s="181"/>
      <c r="Q833" s="181">
        <v>11.3232</v>
      </c>
      <c r="R833" s="181">
        <v>13.6692</v>
      </c>
      <c r="S833" s="124"/>
      <c r="T833" s="127"/>
      <c r="U833" s="128"/>
      <c r="V833" s="128"/>
      <c r="W833" s="128"/>
      <c r="X833" s="128"/>
      <c r="Y833" s="128"/>
      <c r="Z833" s="128"/>
      <c r="AA833" s="128"/>
      <c r="AB833" s="128"/>
      <c r="AC833" s="128"/>
      <c r="AD833" s="128"/>
      <c r="AE833" s="128"/>
      <c r="AF833" s="128"/>
      <c r="AG833" s="128"/>
      <c r="AH833" s="128"/>
    </row>
    <row r="834" spans="1:34" x14ac:dyDescent="0.3">
      <c r="A834" s="177" t="s">
        <v>1731</v>
      </c>
      <c r="B834" s="177" t="s">
        <v>1768</v>
      </c>
      <c r="C834" s="177">
        <v>118883</v>
      </c>
      <c r="D834" s="180">
        <v>44616</v>
      </c>
      <c r="E834" s="181">
        <v>141.66999999999999</v>
      </c>
      <c r="F834" s="181">
        <v>-5.0214999999999996</v>
      </c>
      <c r="G834" s="181">
        <v>-5.5659000000000001</v>
      </c>
      <c r="H834" s="181">
        <v>-6.7838000000000003</v>
      </c>
      <c r="I834" s="181">
        <v>-9.7413000000000007</v>
      </c>
      <c r="J834" s="181">
        <v>-5.7794999999999996</v>
      </c>
      <c r="K834" s="181">
        <v>-8.3398000000000003</v>
      </c>
      <c r="L834" s="181">
        <v>-2.5787</v>
      </c>
      <c r="M834" s="181">
        <v>3.1377000000000002</v>
      </c>
      <c r="N834" s="181">
        <v>7.5130999999999997</v>
      </c>
      <c r="O834" s="181">
        <v>8.9925999999999995</v>
      </c>
      <c r="P834" s="181">
        <v>6.8883999999999999</v>
      </c>
      <c r="Q834" s="181">
        <v>9.0653000000000006</v>
      </c>
      <c r="R834" s="181">
        <v>11.0143</v>
      </c>
      <c r="S834" s="124"/>
      <c r="T834" s="127"/>
      <c r="U834" s="128"/>
      <c r="V834" s="128"/>
      <c r="W834" s="128"/>
      <c r="X834" s="128"/>
      <c r="Y834" s="128"/>
      <c r="Z834" s="128"/>
      <c r="AA834" s="128"/>
      <c r="AB834" s="128"/>
      <c r="AC834" s="128"/>
      <c r="AD834" s="128"/>
      <c r="AE834" s="128"/>
      <c r="AF834" s="128"/>
      <c r="AG834" s="128"/>
      <c r="AH834" s="128"/>
    </row>
    <row r="835" spans="1:34" x14ac:dyDescent="0.3">
      <c r="A835" s="177" t="s">
        <v>1731</v>
      </c>
      <c r="B835" s="177" t="s">
        <v>1769</v>
      </c>
      <c r="C835" s="177">
        <v>100476</v>
      </c>
      <c r="D835" s="180">
        <v>44616</v>
      </c>
      <c r="E835" s="181">
        <v>136.41</v>
      </c>
      <c r="F835" s="181">
        <v>-5.0202</v>
      </c>
      <c r="G835" s="181">
        <v>-5.5659000000000001</v>
      </c>
      <c r="H835" s="181">
        <v>-6.7855999999999996</v>
      </c>
      <c r="I835" s="181">
        <v>-9.7459000000000007</v>
      </c>
      <c r="J835" s="181">
        <v>-5.7812000000000001</v>
      </c>
      <c r="K835" s="181">
        <v>-8.3451000000000004</v>
      </c>
      <c r="L835" s="181">
        <v>-2.5991</v>
      </c>
      <c r="M835" s="181">
        <v>3.0988000000000002</v>
      </c>
      <c r="N835" s="181">
        <v>7.4602000000000004</v>
      </c>
      <c r="O835" s="181">
        <v>8.8931000000000004</v>
      </c>
      <c r="P835" s="181">
        <v>6.7690000000000001</v>
      </c>
      <c r="Q835" s="181">
        <v>9.7487999999999992</v>
      </c>
      <c r="R835" s="181">
        <v>10.905900000000001</v>
      </c>
      <c r="S835" s="124"/>
      <c r="T835" s="127"/>
      <c r="U835" s="128"/>
      <c r="V835" s="128"/>
      <c r="W835" s="128"/>
      <c r="X835" s="128"/>
      <c r="Y835" s="128"/>
      <c r="Z835" s="128"/>
      <c r="AA835" s="128"/>
      <c r="AB835" s="128"/>
      <c r="AC835" s="128"/>
      <c r="AD835" s="128"/>
      <c r="AE835" s="128"/>
      <c r="AF835" s="128"/>
      <c r="AG835" s="128"/>
      <c r="AH835" s="128"/>
    </row>
    <row r="836" spans="1:34" x14ac:dyDescent="0.3">
      <c r="A836" s="177" t="s">
        <v>1731</v>
      </c>
      <c r="B836" s="177" t="s">
        <v>1754</v>
      </c>
      <c r="C836" s="177">
        <v>119292</v>
      </c>
      <c r="D836" s="180">
        <v>44616</v>
      </c>
      <c r="E836" s="181">
        <v>33.130000000000003</v>
      </c>
      <c r="F836" s="181">
        <v>-4.3038999999999996</v>
      </c>
      <c r="G836" s="181">
        <v>-4.7714999999999996</v>
      </c>
      <c r="H836" s="181">
        <v>-5.6124999999999998</v>
      </c>
      <c r="I836" s="181">
        <v>-8.0744000000000007</v>
      </c>
      <c r="J836" s="181">
        <v>-6.4653</v>
      </c>
      <c r="K836" s="181">
        <v>-9.1333000000000002</v>
      </c>
      <c r="L836" s="181">
        <v>-2.2136999999999998</v>
      </c>
      <c r="M836" s="181">
        <v>11.9635</v>
      </c>
      <c r="N836" s="181">
        <v>14.7956</v>
      </c>
      <c r="O836" s="181">
        <v>20.5123</v>
      </c>
      <c r="P836" s="181">
        <v>14.570499999999999</v>
      </c>
      <c r="Q836" s="181">
        <v>12.9245</v>
      </c>
      <c r="R836" s="181">
        <v>22.348400000000002</v>
      </c>
      <c r="S836" s="124"/>
      <c r="T836" s="127"/>
      <c r="U836" s="128"/>
      <c r="V836" s="128"/>
      <c r="W836" s="128"/>
      <c r="X836" s="128"/>
      <c r="Y836" s="128"/>
      <c r="Z836" s="128"/>
      <c r="AA836" s="128"/>
      <c r="AB836" s="128"/>
      <c r="AC836" s="128"/>
      <c r="AD836" s="128"/>
      <c r="AE836" s="128"/>
      <c r="AF836" s="128"/>
      <c r="AG836" s="128"/>
      <c r="AH836" s="128"/>
    </row>
    <row r="837" spans="1:34" x14ac:dyDescent="0.3">
      <c r="A837" s="177" t="s">
        <v>1731</v>
      </c>
      <c r="B837" s="177" t="s">
        <v>1755</v>
      </c>
      <c r="C837" s="177">
        <v>115270</v>
      </c>
      <c r="D837" s="180">
        <v>44616</v>
      </c>
      <c r="E837" s="181">
        <v>30.96</v>
      </c>
      <c r="F837" s="181">
        <v>-4.2968000000000002</v>
      </c>
      <c r="G837" s="181">
        <v>-4.7678000000000003</v>
      </c>
      <c r="H837" s="181">
        <v>-5.6384999999999996</v>
      </c>
      <c r="I837" s="181">
        <v>-8.1033000000000008</v>
      </c>
      <c r="J837" s="181">
        <v>-6.55</v>
      </c>
      <c r="K837" s="181">
        <v>-9.3676999999999992</v>
      </c>
      <c r="L837" s="181">
        <v>-2.6720999999999999</v>
      </c>
      <c r="M837" s="181">
        <v>11.206899999999999</v>
      </c>
      <c r="N837" s="181">
        <v>13.781700000000001</v>
      </c>
      <c r="O837" s="181">
        <v>19.600899999999999</v>
      </c>
      <c r="P837" s="181">
        <v>13.7719</v>
      </c>
      <c r="Q837" s="181">
        <v>11.120200000000001</v>
      </c>
      <c r="R837" s="181">
        <v>21.359100000000002</v>
      </c>
      <c r="S837" s="124"/>
      <c r="T837" s="127"/>
      <c r="U837" s="128"/>
      <c r="V837" s="128"/>
      <c r="W837" s="128"/>
      <c r="X837" s="128"/>
      <c r="Y837" s="128"/>
      <c r="Z837" s="128"/>
      <c r="AA837" s="128"/>
      <c r="AB837" s="128"/>
      <c r="AC837" s="128"/>
      <c r="AD837" s="128"/>
      <c r="AE837" s="128"/>
      <c r="AF837" s="128"/>
      <c r="AG837" s="128"/>
      <c r="AH837" s="128"/>
    </row>
    <row r="838" spans="1:34" x14ac:dyDescent="0.3">
      <c r="A838" s="177" t="s">
        <v>1731</v>
      </c>
      <c r="B838" s="177" t="s">
        <v>1826</v>
      </c>
      <c r="C838" s="177">
        <v>120662</v>
      </c>
      <c r="D838" s="180">
        <v>44616</v>
      </c>
      <c r="E838" s="181">
        <v>244.13890000000001</v>
      </c>
      <c r="F838" s="181">
        <v>-4.3422999999999998</v>
      </c>
      <c r="G838" s="181">
        <v>-4.0693000000000001</v>
      </c>
      <c r="H838" s="181">
        <v>-4.9622999999999999</v>
      </c>
      <c r="I838" s="181">
        <v>-8.0532000000000004</v>
      </c>
      <c r="J838" s="181">
        <v>-7.1124999999999998</v>
      </c>
      <c r="K838" s="181">
        <v>-12.5867</v>
      </c>
      <c r="L838" s="181">
        <v>-5.7981999999999996</v>
      </c>
      <c r="M838" s="181">
        <v>7.5416999999999996</v>
      </c>
      <c r="N838" s="181">
        <v>11.2181</v>
      </c>
      <c r="O838" s="181">
        <v>21.4039</v>
      </c>
      <c r="P838" s="181">
        <v>16.8231</v>
      </c>
      <c r="Q838" s="181">
        <v>15.8809</v>
      </c>
      <c r="R838" s="181">
        <v>22.0489</v>
      </c>
      <c r="S838" s="124"/>
      <c r="T838" s="127"/>
      <c r="U838" s="128"/>
      <c r="V838" s="128"/>
      <c r="W838" s="128"/>
      <c r="X838" s="128"/>
      <c r="Y838" s="128"/>
      <c r="Z838" s="128"/>
      <c r="AA838" s="128"/>
      <c r="AB838" s="128"/>
      <c r="AC838" s="128"/>
      <c r="AD838" s="128"/>
      <c r="AE838" s="128"/>
      <c r="AF838" s="128"/>
      <c r="AG838" s="128"/>
      <c r="AH838" s="128"/>
    </row>
    <row r="839" spans="1:34" x14ac:dyDescent="0.3">
      <c r="A839" s="177" t="s">
        <v>1731</v>
      </c>
      <c r="B839" s="177" t="s">
        <v>1931</v>
      </c>
      <c r="C839" s="177">
        <v>120663</v>
      </c>
      <c r="D839" s="180">
        <v>44616</v>
      </c>
      <c r="E839" s="181">
        <v>214.362717182495</v>
      </c>
      <c r="F839" s="181">
        <v>-4.3422999999999998</v>
      </c>
      <c r="G839" s="181">
        <v>-4.0693000000000001</v>
      </c>
      <c r="H839" s="181">
        <v>-4.9622999999999999</v>
      </c>
      <c r="I839" s="181">
        <v>-8.0532000000000004</v>
      </c>
      <c r="J839" s="181">
        <v>-7.1124999999999998</v>
      </c>
      <c r="K839" s="181">
        <v>-12.5867</v>
      </c>
      <c r="L839" s="181">
        <v>-5.7981999999999996</v>
      </c>
      <c r="M839" s="181">
        <v>7.5454999999999997</v>
      </c>
      <c r="N839" s="181">
        <v>11.222</v>
      </c>
      <c r="O839" s="181">
        <v>21.268699999999999</v>
      </c>
      <c r="P839" s="181">
        <v>16.669599999999999</v>
      </c>
      <c r="Q839" s="181">
        <v>15.7905</v>
      </c>
      <c r="R839" s="181">
        <v>22.051100000000002</v>
      </c>
      <c r="S839" s="124"/>
      <c r="T839" s="127"/>
      <c r="U839" s="128"/>
      <c r="V839" s="128"/>
      <c r="W839" s="128"/>
      <c r="X839" s="128"/>
      <c r="Y839" s="128"/>
      <c r="Z839" s="128"/>
      <c r="AA839" s="128"/>
      <c r="AB839" s="128"/>
      <c r="AC839" s="128"/>
      <c r="AD839" s="128"/>
      <c r="AE839" s="128"/>
      <c r="AF839" s="128"/>
      <c r="AG839" s="128"/>
      <c r="AH839" s="128"/>
    </row>
    <row r="840" spans="1:34" x14ac:dyDescent="0.3">
      <c r="A840" s="177" t="s">
        <v>1731</v>
      </c>
      <c r="B840" s="177" t="s">
        <v>1827</v>
      </c>
      <c r="C840" s="177">
        <v>100669</v>
      </c>
      <c r="D840" s="180">
        <v>44616</v>
      </c>
      <c r="E840" s="181">
        <v>233.44579999999999</v>
      </c>
      <c r="F840" s="181">
        <v>-4.3446999999999996</v>
      </c>
      <c r="G840" s="181">
        <v>-4.0768000000000004</v>
      </c>
      <c r="H840" s="181">
        <v>-4.9793000000000003</v>
      </c>
      <c r="I840" s="181">
        <v>-8.0860000000000003</v>
      </c>
      <c r="J840" s="181">
        <v>-7.1856999999999998</v>
      </c>
      <c r="K840" s="181">
        <v>-12.7804</v>
      </c>
      <c r="L840" s="181">
        <v>-6.1951000000000001</v>
      </c>
      <c r="M840" s="181">
        <v>6.8803999999999998</v>
      </c>
      <c r="N840" s="181">
        <v>10.34</v>
      </c>
      <c r="O840" s="181">
        <v>20.593800000000002</v>
      </c>
      <c r="P840" s="181">
        <v>16.125299999999999</v>
      </c>
      <c r="Q840" s="181">
        <v>15.4397</v>
      </c>
      <c r="R840" s="181">
        <v>21.146799999999999</v>
      </c>
      <c r="S840" s="124"/>
      <c r="T840" s="127"/>
      <c r="U840" s="128"/>
      <c r="V840" s="128"/>
      <c r="W840" s="128"/>
      <c r="X840" s="128"/>
      <c r="Y840" s="128"/>
      <c r="Z840" s="128"/>
      <c r="AA840" s="128"/>
      <c r="AB840" s="128"/>
      <c r="AC840" s="128"/>
      <c r="AD840" s="128"/>
      <c r="AE840" s="128"/>
      <c r="AF840" s="128"/>
      <c r="AG840" s="128"/>
      <c r="AH840" s="128"/>
    </row>
    <row r="841" spans="1:34" x14ac:dyDescent="0.3">
      <c r="A841" s="177" t="s">
        <v>1731</v>
      </c>
      <c r="B841" s="177" t="s">
        <v>1932</v>
      </c>
      <c r="C841" s="177">
        <v>100668</v>
      </c>
      <c r="D841" s="180">
        <v>44616</v>
      </c>
      <c r="E841" s="181">
        <v>373.78484355158997</v>
      </c>
      <c r="F841" s="181">
        <v>-4.3446999999999996</v>
      </c>
      <c r="G841" s="181">
        <v>-4.0766999999999998</v>
      </c>
      <c r="H841" s="181">
        <v>-4.9793000000000003</v>
      </c>
      <c r="I841" s="181">
        <v>-8.0860000000000003</v>
      </c>
      <c r="J841" s="181">
        <v>-7.1856</v>
      </c>
      <c r="K841" s="181">
        <v>-12.7803</v>
      </c>
      <c r="L841" s="181">
        <v>-6.1954000000000002</v>
      </c>
      <c r="M841" s="181">
        <v>6.8800999999999997</v>
      </c>
      <c r="N841" s="181">
        <v>10.339399999999999</v>
      </c>
      <c r="O841" s="181">
        <v>20.453800000000001</v>
      </c>
      <c r="P841" s="181">
        <v>15.967499999999999</v>
      </c>
      <c r="Q841" s="181">
        <v>12.924200000000001</v>
      </c>
      <c r="R841" s="181">
        <v>21.1465</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-4.6656944444444424</v>
      </c>
      <c r="G842" s="183">
        <v>-5.2454240740740756</v>
      </c>
      <c r="H842" s="183">
        <v>-6.222262962962966</v>
      </c>
      <c r="I842" s="183">
        <v>-8.8894037037037066</v>
      </c>
      <c r="J842" s="183">
        <v>-6.657629629629632</v>
      </c>
      <c r="K842" s="183">
        <v>-8.9581092592592615</v>
      </c>
      <c r="L842" s="183">
        <v>-2.5522425925925925</v>
      </c>
      <c r="M842" s="183">
        <v>7.3119444444444435</v>
      </c>
      <c r="N842" s="183">
        <v>11.901588888888888</v>
      </c>
      <c r="O842" s="183">
        <v>16.933599999999998</v>
      </c>
      <c r="P842" s="183">
        <v>13.072206818181819</v>
      </c>
      <c r="Q842" s="183">
        <v>15.544385185185183</v>
      </c>
      <c r="R842" s="183">
        <v>17.614542307692311</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408</v>
      </c>
      <c r="B843" s="177"/>
      <c r="C843" s="177"/>
      <c r="D843" s="177"/>
      <c r="E843" s="177"/>
      <c r="F843" s="183">
        <v>-4.6665999999999999</v>
      </c>
      <c r="G843" s="183">
        <v>-5.3666999999999998</v>
      </c>
      <c r="H843" s="183">
        <v>-6.2875499999999995</v>
      </c>
      <c r="I843" s="183">
        <v>-8.8834999999999997</v>
      </c>
      <c r="J843" s="183">
        <v>-6.4991000000000003</v>
      </c>
      <c r="K843" s="183">
        <v>-8.6942500000000003</v>
      </c>
      <c r="L843" s="183">
        <v>-2.3961999999999999</v>
      </c>
      <c r="M843" s="183">
        <v>7.5623000000000005</v>
      </c>
      <c r="N843" s="183">
        <v>11.220050000000001</v>
      </c>
      <c r="O843" s="183">
        <v>16.850999999999999</v>
      </c>
      <c r="P843" s="183">
        <v>13.0899</v>
      </c>
      <c r="Q843" s="183">
        <v>14.8713</v>
      </c>
      <c r="R843" s="183">
        <v>16.696649999999998</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787</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788</v>
      </c>
      <c r="B846" s="177" t="s">
        <v>789</v>
      </c>
      <c r="C846" s="177">
        <v>122644</v>
      </c>
      <c r="D846" s="180">
        <v>44616</v>
      </c>
      <c r="E846" s="181">
        <v>276.16160000000002</v>
      </c>
      <c r="F846" s="181">
        <v>0.72689999999999999</v>
      </c>
      <c r="G846" s="181">
        <v>3.1817000000000002</v>
      </c>
      <c r="H846" s="181">
        <v>4.3841000000000001</v>
      </c>
      <c r="I846" s="181">
        <v>3.5640000000000001</v>
      </c>
      <c r="J846" s="181">
        <v>3.0541999999999998</v>
      </c>
      <c r="K846" s="181">
        <v>3.1711999999999998</v>
      </c>
      <c r="L846" s="181">
        <v>2.9015</v>
      </c>
      <c r="M846" s="181">
        <v>3.7153999999999998</v>
      </c>
      <c r="N846" s="181">
        <v>4.6162000000000001</v>
      </c>
      <c r="O846" s="181">
        <v>6.7023999999999999</v>
      </c>
      <c r="P846" s="181">
        <v>6.9303999999999997</v>
      </c>
      <c r="Q846" s="181">
        <v>8.1722000000000001</v>
      </c>
      <c r="R846" s="181">
        <v>5.6901000000000002</v>
      </c>
      <c r="S846" s="124" t="s">
        <v>1951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788</v>
      </c>
      <c r="B847" s="177" t="s">
        <v>790</v>
      </c>
      <c r="C847" s="177">
        <v>122646</v>
      </c>
      <c r="D847" s="180">
        <v>44616</v>
      </c>
      <c r="E847" s="181">
        <v>281.69310000000002</v>
      </c>
      <c r="F847" s="181">
        <v>0.95889999999999997</v>
      </c>
      <c r="G847" s="181">
        <v>3.4131</v>
      </c>
      <c r="H847" s="181">
        <v>4.6169000000000002</v>
      </c>
      <c r="I847" s="181">
        <v>3.7955000000000001</v>
      </c>
      <c r="J847" s="181">
        <v>3.2852999999999999</v>
      </c>
      <c r="K847" s="181">
        <v>3.4013</v>
      </c>
      <c r="L847" s="181">
        <v>3.1137999999999999</v>
      </c>
      <c r="M847" s="181">
        <v>3.9144000000000001</v>
      </c>
      <c r="N847" s="181">
        <v>4.8078000000000003</v>
      </c>
      <c r="O847" s="181">
        <v>6.9088000000000003</v>
      </c>
      <c r="P847" s="181">
        <v>7.1581999999999999</v>
      </c>
      <c r="Q847" s="181">
        <v>8.2341999999999995</v>
      </c>
      <c r="R847" s="181">
        <v>5.8807</v>
      </c>
      <c r="S847" s="124" t="s">
        <v>1951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788</v>
      </c>
      <c r="B848" s="177" t="s">
        <v>1828</v>
      </c>
      <c r="C848" s="177">
        <v>148771</v>
      </c>
      <c r="D848" s="180">
        <v>44616</v>
      </c>
      <c r="E848" s="181">
        <v>10.4566</v>
      </c>
      <c r="F848" s="181">
        <v>-18.142199999999999</v>
      </c>
      <c r="G848" s="181">
        <v>-6.0473999999999997</v>
      </c>
      <c r="H848" s="181">
        <v>-5.4794999999999998</v>
      </c>
      <c r="I848" s="181">
        <v>-5.0019</v>
      </c>
      <c r="J848" s="181">
        <v>1.4882</v>
      </c>
      <c r="K848" s="181">
        <v>-0.37530000000000002</v>
      </c>
      <c r="L848" s="181">
        <v>2.7017000000000002</v>
      </c>
      <c r="M848" s="181">
        <v>3.5811999999999999</v>
      </c>
      <c r="N848" s="181"/>
      <c r="O848" s="181"/>
      <c r="P848" s="181"/>
      <c r="Q848" s="181">
        <v>4.8731</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788</v>
      </c>
      <c r="B849" s="177" t="s">
        <v>1829</v>
      </c>
      <c r="C849" s="177">
        <v>148768</v>
      </c>
      <c r="D849" s="180">
        <v>44616</v>
      </c>
      <c r="E849" s="181">
        <v>10.428599999999999</v>
      </c>
      <c r="F849" s="181">
        <v>-18.540500000000002</v>
      </c>
      <c r="G849" s="181">
        <v>-6.4132999999999996</v>
      </c>
      <c r="H849" s="181">
        <v>-5.7934999999999999</v>
      </c>
      <c r="I849" s="181">
        <v>-5.3140999999999998</v>
      </c>
      <c r="J849" s="181">
        <v>1.1867000000000001</v>
      </c>
      <c r="K849" s="181">
        <v>-0.67220000000000002</v>
      </c>
      <c r="L849" s="181">
        <v>2.4220999999999999</v>
      </c>
      <c r="M849" s="181">
        <v>3.2907999999999999</v>
      </c>
      <c r="N849" s="181"/>
      <c r="O849" s="181"/>
      <c r="P849" s="181"/>
      <c r="Q849" s="181">
        <v>4.5742000000000003</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788</v>
      </c>
      <c r="B850" s="177" t="s">
        <v>791</v>
      </c>
      <c r="C850" s="177">
        <v>101048</v>
      </c>
      <c r="D850" s="180">
        <v>44616</v>
      </c>
      <c r="E850" s="181">
        <v>32.343000000000004</v>
      </c>
      <c r="F850" s="181">
        <v>-1.5799000000000001</v>
      </c>
      <c r="G850" s="181">
        <v>-2.1438000000000001</v>
      </c>
      <c r="H850" s="181">
        <v>1.9676</v>
      </c>
      <c r="I850" s="181">
        <v>0.24990000000000001</v>
      </c>
      <c r="J850" s="181">
        <v>1.6587000000000001</v>
      </c>
      <c r="K850" s="181">
        <v>1.7483</v>
      </c>
      <c r="L850" s="181">
        <v>2.3307000000000002</v>
      </c>
      <c r="M850" s="181">
        <v>3.1274999999999999</v>
      </c>
      <c r="N850" s="181">
        <v>3.5022000000000002</v>
      </c>
      <c r="O850" s="181">
        <v>5.3368000000000002</v>
      </c>
      <c r="P850" s="181">
        <v>5.7557</v>
      </c>
      <c r="Q850" s="181">
        <v>5.7899000000000003</v>
      </c>
      <c r="R850" s="181">
        <v>4.1576000000000004</v>
      </c>
      <c r="S850" s="124" t="s">
        <v>1951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788</v>
      </c>
      <c r="B851" s="177" t="s">
        <v>792</v>
      </c>
      <c r="C851" s="177">
        <v>118508</v>
      </c>
      <c r="D851" s="180">
        <v>44616</v>
      </c>
      <c r="E851" s="181">
        <v>34.466799999999999</v>
      </c>
      <c r="F851" s="181">
        <v>-1.0589999999999999</v>
      </c>
      <c r="G851" s="181">
        <v>-1.5177</v>
      </c>
      <c r="H851" s="181">
        <v>2.6185</v>
      </c>
      <c r="I851" s="181">
        <v>0.90800000000000003</v>
      </c>
      <c r="J851" s="181">
        <v>2.3207</v>
      </c>
      <c r="K851" s="181">
        <v>2.4076</v>
      </c>
      <c r="L851" s="181">
        <v>2.9988999999999999</v>
      </c>
      <c r="M851" s="181">
        <v>3.8100999999999998</v>
      </c>
      <c r="N851" s="181">
        <v>4.1828000000000003</v>
      </c>
      <c r="O851" s="181">
        <v>6.0072000000000001</v>
      </c>
      <c r="P851" s="181">
        <v>6.3906999999999998</v>
      </c>
      <c r="Q851" s="181">
        <v>6.8573000000000004</v>
      </c>
      <c r="R851" s="181">
        <v>4.8832000000000004</v>
      </c>
      <c r="S851" s="124" t="s">
        <v>1951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788</v>
      </c>
      <c r="B852" s="177" t="s">
        <v>793</v>
      </c>
      <c r="C852" s="177">
        <v>106841</v>
      </c>
      <c r="D852" s="180">
        <v>44616</v>
      </c>
      <c r="E852" s="181">
        <v>39.441699999999997</v>
      </c>
      <c r="F852" s="181">
        <v>-11.101599999999999</v>
      </c>
      <c r="G852" s="181">
        <v>-0.67859999999999998</v>
      </c>
      <c r="H852" s="181">
        <v>2.4866000000000001</v>
      </c>
      <c r="I852" s="181">
        <v>1.0779000000000001</v>
      </c>
      <c r="J852" s="181">
        <v>2.0245000000000002</v>
      </c>
      <c r="K852" s="181">
        <v>2.5552000000000001</v>
      </c>
      <c r="L852" s="181">
        <v>2.9916999999999998</v>
      </c>
      <c r="M852" s="181">
        <v>3.9674</v>
      </c>
      <c r="N852" s="181">
        <v>4.4694000000000003</v>
      </c>
      <c r="O852" s="181">
        <v>7.0002000000000004</v>
      </c>
      <c r="P852" s="181">
        <v>7.0418000000000003</v>
      </c>
      <c r="Q852" s="181">
        <v>7.9362000000000004</v>
      </c>
      <c r="R852" s="181">
        <v>6.2176</v>
      </c>
      <c r="S852" s="124"/>
      <c r="T852" s="127"/>
      <c r="U852" s="128"/>
      <c r="V852" s="128"/>
      <c r="W852" s="128"/>
      <c r="X852" s="128"/>
      <c r="Y852" s="128"/>
      <c r="Z852" s="128"/>
      <c r="AA852" s="128"/>
      <c r="AB852" s="128"/>
      <c r="AC852" s="128"/>
      <c r="AD852" s="128"/>
      <c r="AE852" s="128"/>
      <c r="AF852" s="128"/>
      <c r="AG852" s="128"/>
      <c r="AH852" s="128"/>
    </row>
    <row r="853" spans="1:34" x14ac:dyDescent="0.3">
      <c r="A853" s="177" t="s">
        <v>788</v>
      </c>
      <c r="B853" s="177" t="s">
        <v>794</v>
      </c>
      <c r="C853" s="177">
        <v>118961</v>
      </c>
      <c r="D853" s="180">
        <v>44616</v>
      </c>
      <c r="E853" s="181">
        <v>39.926200000000001</v>
      </c>
      <c r="F853" s="181">
        <v>-10.8756</v>
      </c>
      <c r="G853" s="181">
        <v>-0.42659999999999998</v>
      </c>
      <c r="H853" s="181">
        <v>2.7309000000000001</v>
      </c>
      <c r="I853" s="181">
        <v>1.3328</v>
      </c>
      <c r="J853" s="181">
        <v>2.2751000000000001</v>
      </c>
      <c r="K853" s="181">
        <v>2.8069999999999999</v>
      </c>
      <c r="L853" s="181">
        <v>3.246</v>
      </c>
      <c r="M853" s="181">
        <v>4.2255000000000003</v>
      </c>
      <c r="N853" s="181">
        <v>4.7310999999999996</v>
      </c>
      <c r="O853" s="181">
        <v>7.2210999999999999</v>
      </c>
      <c r="P853" s="181">
        <v>7.2374000000000001</v>
      </c>
      <c r="Q853" s="181">
        <v>8.0649999999999995</v>
      </c>
      <c r="R853" s="181">
        <v>6.4671000000000003</v>
      </c>
      <c r="S853" s="124"/>
      <c r="T853" s="127"/>
      <c r="U853" s="128"/>
      <c r="V853" s="128"/>
      <c r="W853" s="128"/>
      <c r="X853" s="128"/>
      <c r="Y853" s="128"/>
      <c r="Z853" s="128"/>
      <c r="AA853" s="128"/>
      <c r="AB853" s="128"/>
      <c r="AC853" s="128"/>
      <c r="AD853" s="128"/>
      <c r="AE853" s="128"/>
      <c r="AF853" s="128"/>
      <c r="AG853" s="128"/>
      <c r="AH853" s="128"/>
    </row>
    <row r="854" spans="1:34" x14ac:dyDescent="0.3">
      <c r="A854" s="177" t="s">
        <v>788</v>
      </c>
      <c r="B854" s="177" t="s">
        <v>795</v>
      </c>
      <c r="C854" s="177">
        <v>101802</v>
      </c>
      <c r="D854" s="180">
        <v>44616</v>
      </c>
      <c r="E854" s="181">
        <v>335.5421</v>
      </c>
      <c r="F854" s="181">
        <v>-30.030999999999999</v>
      </c>
      <c r="G854" s="181">
        <v>-10.719799999999999</v>
      </c>
      <c r="H854" s="181">
        <v>-2.7786</v>
      </c>
      <c r="I854" s="181">
        <v>-6.9480000000000004</v>
      </c>
      <c r="J854" s="181">
        <v>-2.7925</v>
      </c>
      <c r="K854" s="181">
        <v>-1.1528</v>
      </c>
      <c r="L854" s="181">
        <v>1.0293000000000001</v>
      </c>
      <c r="M854" s="181">
        <v>3.3553000000000002</v>
      </c>
      <c r="N854" s="181">
        <v>3.3511000000000002</v>
      </c>
      <c r="O854" s="181">
        <v>6.7945000000000002</v>
      </c>
      <c r="P854" s="181">
        <v>6.6752000000000002</v>
      </c>
      <c r="Q854" s="181">
        <v>7.7183999999999999</v>
      </c>
      <c r="R854" s="181">
        <v>5.7637999999999998</v>
      </c>
      <c r="S854" s="124"/>
      <c r="T854" s="127"/>
      <c r="U854" s="128"/>
      <c r="V854" s="128"/>
      <c r="W854" s="128"/>
      <c r="X854" s="128"/>
      <c r="Y854" s="128"/>
      <c r="Z854" s="128"/>
      <c r="AA854" s="128"/>
      <c r="AB854" s="128"/>
      <c r="AC854" s="128"/>
      <c r="AD854" s="128"/>
      <c r="AE854" s="128"/>
      <c r="AF854" s="128"/>
      <c r="AG854" s="128"/>
      <c r="AH854" s="128"/>
    </row>
    <row r="855" spans="1:34" x14ac:dyDescent="0.3">
      <c r="A855" s="177" t="s">
        <v>788</v>
      </c>
      <c r="B855" s="177" t="s">
        <v>796</v>
      </c>
      <c r="C855" s="177">
        <v>120425</v>
      </c>
      <c r="D855" s="180">
        <v>44616</v>
      </c>
      <c r="E855" s="181">
        <v>358.49700000000001</v>
      </c>
      <c r="F855" s="181">
        <v>-29.2989</v>
      </c>
      <c r="G855" s="181">
        <v>-10.0001</v>
      </c>
      <c r="H855" s="181">
        <v>-2.0573000000000001</v>
      </c>
      <c r="I855" s="181">
        <v>-6.2305999999999999</v>
      </c>
      <c r="J855" s="181">
        <v>-2.0739999999999998</v>
      </c>
      <c r="K855" s="181">
        <v>-0.43419999999999997</v>
      </c>
      <c r="L855" s="181">
        <v>1.7544</v>
      </c>
      <c r="M855" s="181">
        <v>4.0956999999999999</v>
      </c>
      <c r="N855" s="181">
        <v>4.0979999999999999</v>
      </c>
      <c r="O855" s="181">
        <v>7.5842000000000001</v>
      </c>
      <c r="P855" s="181">
        <v>7.484</v>
      </c>
      <c r="Q855" s="181">
        <v>8.4515999999999991</v>
      </c>
      <c r="R855" s="181">
        <v>6.5294999999999996</v>
      </c>
      <c r="S855" s="124"/>
      <c r="T855" s="127"/>
      <c r="U855" s="128"/>
      <c r="V855" s="128"/>
      <c r="W855" s="128"/>
      <c r="X855" s="128"/>
      <c r="Y855" s="128"/>
      <c r="Z855" s="128"/>
      <c r="AA855" s="128"/>
      <c r="AB855" s="128"/>
      <c r="AC855" s="128"/>
      <c r="AD855" s="128"/>
      <c r="AE855" s="128"/>
      <c r="AF855" s="128"/>
      <c r="AG855" s="128"/>
      <c r="AH855" s="128"/>
    </row>
    <row r="856" spans="1:34" x14ac:dyDescent="0.3">
      <c r="A856" s="177" t="s">
        <v>788</v>
      </c>
      <c r="B856" s="177" t="s">
        <v>1830</v>
      </c>
      <c r="C856" s="177">
        <v>148711</v>
      </c>
      <c r="D856" s="180">
        <v>44616</v>
      </c>
      <c r="E856" s="181">
        <v>10.4247</v>
      </c>
      <c r="F856" s="181">
        <v>2.8012999999999999</v>
      </c>
      <c r="G856" s="181">
        <v>3.5023</v>
      </c>
      <c r="H856" s="181">
        <v>4.1048</v>
      </c>
      <c r="I856" s="181">
        <v>5.2625999999999999</v>
      </c>
      <c r="J856" s="181">
        <v>5.2755000000000001</v>
      </c>
      <c r="K856" s="181">
        <v>3.9396</v>
      </c>
      <c r="L856" s="181">
        <v>3.649</v>
      </c>
      <c r="M856" s="181">
        <v>3.9615999999999998</v>
      </c>
      <c r="N856" s="181">
        <v>4.1761999999999997</v>
      </c>
      <c r="O856" s="181"/>
      <c r="P856" s="181"/>
      <c r="Q856" s="181">
        <v>4.1768999999999998</v>
      </c>
      <c r="R856" s="181"/>
      <c r="S856" s="124" t="s">
        <v>1950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788</v>
      </c>
      <c r="B857" s="177" t="s">
        <v>1831</v>
      </c>
      <c r="C857" s="177">
        <v>148705</v>
      </c>
      <c r="D857" s="180">
        <v>44616</v>
      </c>
      <c r="E857" s="181">
        <v>10.373200000000001</v>
      </c>
      <c r="F857" s="181">
        <v>2.1113</v>
      </c>
      <c r="G857" s="181">
        <v>2.9329000000000001</v>
      </c>
      <c r="H857" s="181">
        <v>3.5714000000000001</v>
      </c>
      <c r="I857" s="181">
        <v>4.7588999999999997</v>
      </c>
      <c r="J857" s="181">
        <v>4.7637</v>
      </c>
      <c r="K857" s="181">
        <v>3.4411999999999998</v>
      </c>
      <c r="L857" s="181">
        <v>3.1511</v>
      </c>
      <c r="M857" s="181">
        <v>3.4590000000000001</v>
      </c>
      <c r="N857" s="181">
        <v>3.6707999999999998</v>
      </c>
      <c r="O857" s="181"/>
      <c r="P857" s="181"/>
      <c r="Q857" s="181">
        <v>3.6705000000000001</v>
      </c>
      <c r="R857" s="181"/>
      <c r="S857" s="124" t="s">
        <v>1950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788</v>
      </c>
      <c r="B858" s="177" t="s">
        <v>797</v>
      </c>
      <c r="C858" s="177">
        <v>147269</v>
      </c>
      <c r="D858" s="180">
        <v>44616</v>
      </c>
      <c r="E858" s="181">
        <v>1222.2164</v>
      </c>
      <c r="F858" s="181">
        <v>-10.165800000000001</v>
      </c>
      <c r="G858" s="181">
        <v>1.58</v>
      </c>
      <c r="H858" s="181">
        <v>3.8035999999999999</v>
      </c>
      <c r="I858" s="181">
        <v>2.8273000000000001</v>
      </c>
      <c r="J858" s="181">
        <v>4.0652999999999997</v>
      </c>
      <c r="K858" s="181">
        <v>3.3071999999999999</v>
      </c>
      <c r="L858" s="181">
        <v>3.7355999999999998</v>
      </c>
      <c r="M858" s="181">
        <v>4.9009999999999998</v>
      </c>
      <c r="N858" s="181">
        <v>6.3510999999999997</v>
      </c>
      <c r="O858" s="181"/>
      <c r="P858" s="181"/>
      <c r="Q858" s="181">
        <v>7.4675000000000002</v>
      </c>
      <c r="R858" s="181">
        <v>7.4055</v>
      </c>
      <c r="S858" s="124"/>
      <c r="T858" s="127"/>
      <c r="U858" s="128"/>
      <c r="V858" s="128"/>
      <c r="W858" s="128"/>
      <c r="X858" s="128"/>
      <c r="Y858" s="128"/>
      <c r="Z858" s="128"/>
      <c r="AA858" s="128"/>
      <c r="AB858" s="128"/>
      <c r="AC858" s="128"/>
      <c r="AD858" s="128"/>
      <c r="AE858" s="128"/>
      <c r="AF858" s="128"/>
      <c r="AG858" s="128"/>
      <c r="AH858" s="128"/>
    </row>
    <row r="859" spans="1:34" x14ac:dyDescent="0.3">
      <c r="A859" s="177" t="s">
        <v>788</v>
      </c>
      <c r="B859" s="177" t="s">
        <v>798</v>
      </c>
      <c r="C859" s="177">
        <v>147266</v>
      </c>
      <c r="D859" s="180">
        <v>44616</v>
      </c>
      <c r="E859" s="181">
        <v>1210.2224000000001</v>
      </c>
      <c r="F859" s="181">
        <v>-10.5679</v>
      </c>
      <c r="G859" s="181">
        <v>1.1794</v>
      </c>
      <c r="H859" s="181">
        <v>3.4028999999999998</v>
      </c>
      <c r="I859" s="181">
        <v>2.4266999999999999</v>
      </c>
      <c r="J859" s="181">
        <v>3.6638000000000002</v>
      </c>
      <c r="K859" s="181">
        <v>2.9039999999999999</v>
      </c>
      <c r="L859" s="181">
        <v>3.3292000000000002</v>
      </c>
      <c r="M859" s="181">
        <v>4.4874000000000001</v>
      </c>
      <c r="N859" s="181">
        <v>5.9268000000000001</v>
      </c>
      <c r="O859" s="181"/>
      <c r="P859" s="181"/>
      <c r="Q859" s="181">
        <v>7.0879000000000003</v>
      </c>
      <c r="R859" s="181">
        <v>6.9763000000000002</v>
      </c>
      <c r="S859" s="124"/>
      <c r="T859" s="127"/>
      <c r="U859" s="128"/>
      <c r="V859" s="128"/>
      <c r="W859" s="128"/>
      <c r="X859" s="128"/>
      <c r="Y859" s="128"/>
      <c r="Z859" s="128"/>
      <c r="AA859" s="128"/>
      <c r="AB859" s="128"/>
      <c r="AC859" s="128"/>
      <c r="AD859" s="128"/>
      <c r="AE859" s="128"/>
      <c r="AF859" s="128"/>
      <c r="AG859" s="128"/>
      <c r="AH859" s="128"/>
    </row>
    <row r="860" spans="1:34" x14ac:dyDescent="0.3">
      <c r="A860" s="177" t="s">
        <v>788</v>
      </c>
      <c r="B860" s="177" t="s">
        <v>799</v>
      </c>
      <c r="C860" s="177">
        <v>102673</v>
      </c>
      <c r="D860" s="180">
        <v>44616</v>
      </c>
      <c r="E860" s="181">
        <v>36.116999999999997</v>
      </c>
      <c r="F860" s="181">
        <v>-1.7179</v>
      </c>
      <c r="G860" s="181">
        <v>3.8077999999999999</v>
      </c>
      <c r="H860" s="181">
        <v>4.3925999999999998</v>
      </c>
      <c r="I860" s="181">
        <v>4.8888999999999996</v>
      </c>
      <c r="J860" s="181">
        <v>4.7000999999999999</v>
      </c>
      <c r="K860" s="181">
        <v>3.4281000000000001</v>
      </c>
      <c r="L860" s="181">
        <v>2.9798</v>
      </c>
      <c r="M860" s="181">
        <v>3.9676</v>
      </c>
      <c r="N860" s="181">
        <v>5.0731000000000002</v>
      </c>
      <c r="O860" s="181">
        <v>7.7337999999999996</v>
      </c>
      <c r="P860" s="181">
        <v>7.1128</v>
      </c>
      <c r="Q860" s="181">
        <v>7.6184000000000003</v>
      </c>
      <c r="R860" s="181">
        <v>6.7923</v>
      </c>
      <c r="S860" s="124"/>
      <c r="T860" s="127"/>
      <c r="U860" s="128"/>
      <c r="V860" s="128"/>
      <c r="W860" s="128"/>
      <c r="X860" s="128"/>
      <c r="Y860" s="128"/>
      <c r="Z860" s="128"/>
      <c r="AA860" s="128"/>
      <c r="AB860" s="128"/>
      <c r="AC860" s="128"/>
      <c r="AD860" s="128"/>
      <c r="AE860" s="128"/>
      <c r="AF860" s="128"/>
      <c r="AG860" s="128"/>
      <c r="AH860" s="128"/>
    </row>
    <row r="861" spans="1:34" x14ac:dyDescent="0.3">
      <c r="A861" s="177" t="s">
        <v>788</v>
      </c>
      <c r="B861" s="177" t="s">
        <v>800</v>
      </c>
      <c r="C861" s="177">
        <v>118656</v>
      </c>
      <c r="D861" s="180">
        <v>44616</v>
      </c>
      <c r="E861" s="181">
        <v>37.615000000000002</v>
      </c>
      <c r="F861" s="181">
        <v>-1.3585</v>
      </c>
      <c r="G861" s="181">
        <v>4.1416000000000004</v>
      </c>
      <c r="H861" s="181">
        <v>4.7173999999999996</v>
      </c>
      <c r="I861" s="181">
        <v>5.2225999999999999</v>
      </c>
      <c r="J861" s="181">
        <v>5.0327999999999999</v>
      </c>
      <c r="K861" s="181">
        <v>3.7616999999999998</v>
      </c>
      <c r="L861" s="181">
        <v>3.3151999999999999</v>
      </c>
      <c r="M861" s="181">
        <v>4.3080999999999996</v>
      </c>
      <c r="N861" s="181">
        <v>5.4207999999999998</v>
      </c>
      <c r="O861" s="181">
        <v>8.1395</v>
      </c>
      <c r="P861" s="181">
        <v>7.5477999999999996</v>
      </c>
      <c r="Q861" s="181">
        <v>8.2995000000000001</v>
      </c>
      <c r="R861" s="181">
        <v>7.1550000000000002</v>
      </c>
      <c r="S861" s="124"/>
      <c r="T861" s="127"/>
      <c r="U861" s="128"/>
      <c r="V861" s="128"/>
      <c r="W861" s="128"/>
      <c r="X861" s="128"/>
      <c r="Y861" s="128"/>
      <c r="Z861" s="128"/>
      <c r="AA861" s="128"/>
      <c r="AB861" s="128"/>
      <c r="AC861" s="128"/>
      <c r="AD861" s="128"/>
      <c r="AE861" s="128"/>
      <c r="AF861" s="128"/>
      <c r="AG861" s="128"/>
      <c r="AH861" s="128"/>
    </row>
    <row r="862" spans="1:34" x14ac:dyDescent="0.3">
      <c r="A862" s="177" t="s">
        <v>788</v>
      </c>
      <c r="B862" s="177" t="s">
        <v>1832</v>
      </c>
      <c r="C862" s="177">
        <v>148550</v>
      </c>
      <c r="D862" s="180">
        <v>44616</v>
      </c>
      <c r="E862" s="181">
        <v>10.6061</v>
      </c>
      <c r="F862" s="181">
        <v>4.1302000000000003</v>
      </c>
      <c r="G862" s="181">
        <v>0.80310000000000004</v>
      </c>
      <c r="H862" s="181">
        <v>0.24579999999999999</v>
      </c>
      <c r="I862" s="181">
        <v>2.9777999999999998</v>
      </c>
      <c r="J862" s="181">
        <v>3.7530999999999999</v>
      </c>
      <c r="K862" s="181">
        <v>3.1863000000000001</v>
      </c>
      <c r="L862" s="181">
        <v>3.4073000000000002</v>
      </c>
      <c r="M862" s="181">
        <v>4.3052999999999999</v>
      </c>
      <c r="N862" s="181">
        <v>3.9325000000000001</v>
      </c>
      <c r="O862" s="181"/>
      <c r="P862" s="181"/>
      <c r="Q862" s="181">
        <v>4.5279999999999996</v>
      </c>
      <c r="R862" s="181"/>
      <c r="S862" s="124" t="s">
        <v>1951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788</v>
      </c>
      <c r="B863" s="177" t="s">
        <v>1833</v>
      </c>
      <c r="C863" s="177">
        <v>148543</v>
      </c>
      <c r="D863" s="180">
        <v>44616</v>
      </c>
      <c r="E863" s="181">
        <v>10.577199999999999</v>
      </c>
      <c r="F863" s="181">
        <v>3.7963</v>
      </c>
      <c r="G863" s="181">
        <v>0.57520000000000004</v>
      </c>
      <c r="H863" s="181">
        <v>0</v>
      </c>
      <c r="I863" s="181">
        <v>2.7389000000000001</v>
      </c>
      <c r="J863" s="181">
        <v>3.5505</v>
      </c>
      <c r="K863" s="181">
        <v>2.9817</v>
      </c>
      <c r="L863" s="181">
        <v>3.1997</v>
      </c>
      <c r="M863" s="181">
        <v>4.0938999999999997</v>
      </c>
      <c r="N863" s="181">
        <v>3.7214</v>
      </c>
      <c r="O863" s="181"/>
      <c r="P863" s="181"/>
      <c r="Q863" s="181">
        <v>4.3136000000000001</v>
      </c>
      <c r="R863" s="181"/>
      <c r="S863" s="124" t="s">
        <v>1951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788</v>
      </c>
      <c r="B864" s="177" t="s">
        <v>801</v>
      </c>
      <c r="C864" s="177">
        <v>145295</v>
      </c>
      <c r="D864" s="180">
        <v>44616</v>
      </c>
      <c r="E864" s="181">
        <v>1252.8882000000001</v>
      </c>
      <c r="F864" s="181">
        <v>-3.9207999999999998</v>
      </c>
      <c r="G864" s="181">
        <v>0.10199999999999999</v>
      </c>
      <c r="H864" s="181">
        <v>2.4758</v>
      </c>
      <c r="I864" s="181">
        <v>0.47139999999999999</v>
      </c>
      <c r="J864" s="181">
        <v>0.996</v>
      </c>
      <c r="K864" s="181">
        <v>1.9644999999999999</v>
      </c>
      <c r="L864" s="181">
        <v>2.6398999999999999</v>
      </c>
      <c r="M864" s="181">
        <v>3.6646999999999998</v>
      </c>
      <c r="N864" s="181">
        <v>4.2037000000000004</v>
      </c>
      <c r="O864" s="181">
        <v>6.9977999999999998</v>
      </c>
      <c r="P864" s="181"/>
      <c r="Q864" s="181">
        <v>7.0194000000000001</v>
      </c>
      <c r="R864" s="181">
        <v>5.7272999999999996</v>
      </c>
      <c r="S864" s="124"/>
      <c r="T864" s="127"/>
      <c r="U864" s="128"/>
      <c r="V864" s="128"/>
      <c r="W864" s="128"/>
      <c r="X864" s="128"/>
      <c r="Y864" s="128"/>
      <c r="Z864" s="128"/>
      <c r="AA864" s="128"/>
      <c r="AB864" s="128"/>
      <c r="AC864" s="128"/>
      <c r="AD864" s="128"/>
      <c r="AE864" s="128"/>
      <c r="AF864" s="128"/>
      <c r="AG864" s="128"/>
      <c r="AH864" s="128"/>
    </row>
    <row r="865" spans="1:34" x14ac:dyDescent="0.3">
      <c r="A865" s="177" t="s">
        <v>788</v>
      </c>
      <c r="B865" s="177" t="s">
        <v>802</v>
      </c>
      <c r="C865" s="177">
        <v>145287</v>
      </c>
      <c r="D865" s="180">
        <v>44616</v>
      </c>
      <c r="E865" s="181">
        <v>1216.5182</v>
      </c>
      <c r="F865" s="181">
        <v>-4.4219999999999997</v>
      </c>
      <c r="G865" s="181">
        <v>-0.39900000000000002</v>
      </c>
      <c r="H865" s="181">
        <v>1.9750000000000001</v>
      </c>
      <c r="I865" s="181">
        <v>-2.8899999999999999E-2</v>
      </c>
      <c r="J865" s="181">
        <v>0.49559999999999998</v>
      </c>
      <c r="K865" s="181">
        <v>1.4623999999999999</v>
      </c>
      <c r="L865" s="181">
        <v>2.1208999999999998</v>
      </c>
      <c r="M865" s="181">
        <v>3.0226999999999999</v>
      </c>
      <c r="N865" s="181">
        <v>3.4904000000000002</v>
      </c>
      <c r="O865" s="181">
        <v>6.0739000000000001</v>
      </c>
      <c r="P865" s="181"/>
      <c r="Q865" s="181">
        <v>6.0749000000000004</v>
      </c>
      <c r="R865" s="181">
        <v>4.8760000000000003</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-6.9128349999999994</v>
      </c>
      <c r="G866" s="183">
        <v>-0.65635999999999939</v>
      </c>
      <c r="H866" s="183">
        <v>1.56925</v>
      </c>
      <c r="I866" s="183">
        <v>0.94898499999999986</v>
      </c>
      <c r="J866" s="183">
        <v>2.4361650000000004</v>
      </c>
      <c r="K866" s="183">
        <v>2.1916400000000005</v>
      </c>
      <c r="L866" s="183">
        <v>2.8508899999999993</v>
      </c>
      <c r="M866" s="183">
        <v>3.86273</v>
      </c>
      <c r="N866" s="183">
        <v>4.4291888888888895</v>
      </c>
      <c r="O866" s="183">
        <v>6.8750166666666672</v>
      </c>
      <c r="P866" s="183">
        <v>6.9334000000000007</v>
      </c>
      <c r="Q866" s="183">
        <v>6.5464350000000007</v>
      </c>
      <c r="R866" s="183">
        <v>6.0372857142857157</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408</v>
      </c>
      <c r="B867" s="177"/>
      <c r="C867" s="177"/>
      <c r="D867" s="177"/>
      <c r="E867" s="177"/>
      <c r="F867" s="183">
        <v>-2.81935</v>
      </c>
      <c r="G867" s="183">
        <v>0.33860000000000001</v>
      </c>
      <c r="H867" s="183">
        <v>2.5525500000000001</v>
      </c>
      <c r="I867" s="183">
        <v>1.87975</v>
      </c>
      <c r="J867" s="183">
        <v>2.6874500000000001</v>
      </c>
      <c r="K867" s="183">
        <v>2.8555000000000001</v>
      </c>
      <c r="L867" s="183">
        <v>2.9952999999999999</v>
      </c>
      <c r="M867" s="183">
        <v>3.9379999999999997</v>
      </c>
      <c r="N867" s="183">
        <v>4.1932500000000008</v>
      </c>
      <c r="O867" s="183">
        <v>6.9533000000000005</v>
      </c>
      <c r="P867" s="183">
        <v>7.0773000000000001</v>
      </c>
      <c r="Q867" s="183">
        <v>7.0536500000000002</v>
      </c>
      <c r="R867" s="183">
        <v>6.04915</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803</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804</v>
      </c>
      <c r="B870" s="177" t="s">
        <v>805</v>
      </c>
      <c r="C870" s="177">
        <v>103309</v>
      </c>
      <c r="D870" s="180">
        <v>44616</v>
      </c>
      <c r="E870" s="181">
        <v>85.239800000000002</v>
      </c>
      <c r="F870" s="181">
        <v>-4.1848999999999998</v>
      </c>
      <c r="G870" s="181">
        <v>-4.8018000000000001</v>
      </c>
      <c r="H870" s="181">
        <v>-5.2619999999999996</v>
      </c>
      <c r="I870" s="181">
        <v>-7.5633999999999997</v>
      </c>
      <c r="J870" s="181">
        <v>-5.4657999999999998</v>
      </c>
      <c r="K870" s="181">
        <v>-7.9261999999999997</v>
      </c>
      <c r="L870" s="181">
        <v>-2.4988000000000001</v>
      </c>
      <c r="M870" s="181">
        <v>8.1869999999999994</v>
      </c>
      <c r="N870" s="181">
        <v>10.5291</v>
      </c>
      <c r="O870" s="181">
        <v>15.6599</v>
      </c>
      <c r="P870" s="181">
        <v>11.387499999999999</v>
      </c>
      <c r="Q870" s="181">
        <v>14.0059</v>
      </c>
      <c r="R870" s="181">
        <v>16.2758</v>
      </c>
      <c r="S870" s="124"/>
      <c r="T870" s="127"/>
      <c r="U870" s="128"/>
      <c r="V870" s="128"/>
      <c r="W870" s="128"/>
      <c r="X870" s="128"/>
      <c r="Y870" s="128"/>
      <c r="Z870" s="128"/>
      <c r="AA870" s="128"/>
      <c r="AB870" s="128"/>
      <c r="AC870" s="128"/>
      <c r="AD870" s="128"/>
      <c r="AE870" s="128"/>
      <c r="AF870" s="128"/>
      <c r="AG870" s="128"/>
      <c r="AH870" s="128"/>
    </row>
    <row r="871" spans="1:34" x14ac:dyDescent="0.3">
      <c r="A871" s="177" t="s">
        <v>804</v>
      </c>
      <c r="B871" s="177" t="s">
        <v>806</v>
      </c>
      <c r="C871" s="177">
        <v>119564</v>
      </c>
      <c r="D871" s="180">
        <v>44616</v>
      </c>
      <c r="E871" s="181">
        <v>92.943200000000004</v>
      </c>
      <c r="F871" s="181">
        <v>-4.1826999999999996</v>
      </c>
      <c r="G871" s="181">
        <v>-4.7964000000000002</v>
      </c>
      <c r="H871" s="181">
        <v>-5.2473000000000001</v>
      </c>
      <c r="I871" s="181">
        <v>-7.5334000000000003</v>
      </c>
      <c r="J871" s="181">
        <v>-5.3962000000000003</v>
      </c>
      <c r="K871" s="181">
        <v>-7.7161999999999997</v>
      </c>
      <c r="L871" s="181">
        <v>-2.0592999999999999</v>
      </c>
      <c r="M871" s="181">
        <v>8.9158000000000008</v>
      </c>
      <c r="N871" s="181">
        <v>11.5002</v>
      </c>
      <c r="O871" s="181">
        <v>16.686699999999998</v>
      </c>
      <c r="P871" s="181">
        <v>12.491199999999999</v>
      </c>
      <c r="Q871" s="181">
        <v>14.822800000000001</v>
      </c>
      <c r="R871" s="181">
        <v>17.317799999999998</v>
      </c>
      <c r="S871" s="124"/>
      <c r="T871" s="127"/>
      <c r="U871" s="128"/>
      <c r="V871" s="128"/>
      <c r="W871" s="128"/>
      <c r="X871" s="128"/>
      <c r="Y871" s="128"/>
      <c r="Z871" s="128"/>
      <c r="AA871" s="128"/>
      <c r="AB871" s="128"/>
      <c r="AC871" s="128"/>
      <c r="AD871" s="128"/>
      <c r="AE871" s="128"/>
      <c r="AF871" s="128"/>
      <c r="AG871" s="128"/>
      <c r="AH871" s="128"/>
    </row>
    <row r="872" spans="1:34" x14ac:dyDescent="0.3">
      <c r="A872" s="177" t="s">
        <v>804</v>
      </c>
      <c r="B872" s="177" t="s">
        <v>807</v>
      </c>
      <c r="C872" s="177">
        <v>120468</v>
      </c>
      <c r="D872" s="180">
        <v>44616</v>
      </c>
      <c r="E872" s="181">
        <v>45.4</v>
      </c>
      <c r="F872" s="181">
        <v>-4.6218000000000004</v>
      </c>
      <c r="G872" s="181">
        <v>-4.8418000000000001</v>
      </c>
      <c r="H872" s="181">
        <v>-5.8872</v>
      </c>
      <c r="I872" s="181">
        <v>-7.7236000000000002</v>
      </c>
      <c r="J872" s="181">
        <v>-6.1402000000000001</v>
      </c>
      <c r="K872" s="181">
        <v>-12.8766</v>
      </c>
      <c r="L872" s="181">
        <v>-7.0815000000000001</v>
      </c>
      <c r="M872" s="181">
        <v>4.2958999999999996</v>
      </c>
      <c r="N872" s="181">
        <v>6.1492000000000004</v>
      </c>
      <c r="O872" s="181">
        <v>18.479099999999999</v>
      </c>
      <c r="P872" s="181">
        <v>16.224399999999999</v>
      </c>
      <c r="Q872" s="181">
        <v>16.010100000000001</v>
      </c>
      <c r="R872" s="181">
        <v>14.5604</v>
      </c>
      <c r="S872" s="124"/>
      <c r="T872" s="127"/>
      <c r="U872" s="128"/>
      <c r="V872" s="128"/>
      <c r="W872" s="128"/>
      <c r="X872" s="128"/>
      <c r="Y872" s="128"/>
      <c r="Z872" s="128"/>
      <c r="AA872" s="128"/>
      <c r="AB872" s="128"/>
      <c r="AC872" s="128"/>
      <c r="AD872" s="128"/>
      <c r="AE872" s="128"/>
      <c r="AF872" s="128"/>
      <c r="AG872" s="128"/>
      <c r="AH872" s="128"/>
    </row>
    <row r="873" spans="1:34" x14ac:dyDescent="0.3">
      <c r="A873" s="177" t="s">
        <v>804</v>
      </c>
      <c r="B873" s="177" t="s">
        <v>808</v>
      </c>
      <c r="C873" s="177">
        <v>117560</v>
      </c>
      <c r="D873" s="180">
        <v>44616</v>
      </c>
      <c r="E873" s="181">
        <v>40.659999999999997</v>
      </c>
      <c r="F873" s="181">
        <v>-4.6212</v>
      </c>
      <c r="G873" s="181">
        <v>-4.8666</v>
      </c>
      <c r="H873" s="181">
        <v>-5.9231999999999996</v>
      </c>
      <c r="I873" s="181">
        <v>-7.7794999999999996</v>
      </c>
      <c r="J873" s="181">
        <v>-6.2485999999999997</v>
      </c>
      <c r="K873" s="181">
        <v>-13.138199999999999</v>
      </c>
      <c r="L873" s="181">
        <v>-7.6119000000000003</v>
      </c>
      <c r="M873" s="181">
        <v>3.3553999999999999</v>
      </c>
      <c r="N873" s="181">
        <v>4.9561000000000002</v>
      </c>
      <c r="O873" s="181">
        <v>17.052499999999998</v>
      </c>
      <c r="P873" s="181">
        <v>14.841100000000001</v>
      </c>
      <c r="Q873" s="181">
        <v>15.622199999999999</v>
      </c>
      <c r="R873" s="181">
        <v>13.2349</v>
      </c>
      <c r="S873" s="124"/>
      <c r="T873" s="127"/>
      <c r="U873" s="128"/>
      <c r="V873" s="128"/>
      <c r="W873" s="128"/>
      <c r="X873" s="128"/>
      <c r="Y873" s="128"/>
      <c r="Z873" s="128"/>
      <c r="AA873" s="128"/>
      <c r="AB873" s="128"/>
      <c r="AC873" s="128"/>
      <c r="AD873" s="128"/>
      <c r="AE873" s="128"/>
      <c r="AF873" s="128"/>
      <c r="AG873" s="128"/>
      <c r="AH873" s="128"/>
    </row>
    <row r="874" spans="1:34" x14ac:dyDescent="0.3">
      <c r="A874" s="177" t="s">
        <v>804</v>
      </c>
      <c r="B874" s="177" t="s">
        <v>809</v>
      </c>
      <c r="C874" s="177">
        <v>141813</v>
      </c>
      <c r="D874" s="180">
        <v>44616</v>
      </c>
      <c r="E874" s="181">
        <v>14.180999999999999</v>
      </c>
      <c r="F874" s="181">
        <v>-5.1627999999999998</v>
      </c>
      <c r="G874" s="181">
        <v>-5.8803999999999998</v>
      </c>
      <c r="H874" s="181">
        <v>-6.4885999999999999</v>
      </c>
      <c r="I874" s="181">
        <v>-8.8976000000000006</v>
      </c>
      <c r="J874" s="181">
        <v>-6.9244000000000003</v>
      </c>
      <c r="K874" s="181">
        <v>-8.8096999999999994</v>
      </c>
      <c r="L874" s="181">
        <v>-2.1393</v>
      </c>
      <c r="M874" s="181">
        <v>6.6882000000000001</v>
      </c>
      <c r="N874" s="181">
        <v>7.9962999999999997</v>
      </c>
      <c r="O874" s="181">
        <v>16.4544</v>
      </c>
      <c r="P874" s="181"/>
      <c r="Q874" s="181">
        <v>8.2842000000000002</v>
      </c>
      <c r="R874" s="181">
        <v>14.551399999999999</v>
      </c>
      <c r="S874" s="124"/>
      <c r="T874" s="127"/>
      <c r="U874" s="128"/>
      <c r="V874" s="128"/>
      <c r="W874" s="128"/>
      <c r="X874" s="128"/>
      <c r="Y874" s="128"/>
      <c r="Z874" s="128"/>
      <c r="AA874" s="128"/>
      <c r="AB874" s="128"/>
      <c r="AC874" s="128"/>
      <c r="AD874" s="128"/>
      <c r="AE874" s="128"/>
      <c r="AF874" s="128"/>
      <c r="AG874" s="128"/>
      <c r="AH874" s="128"/>
    </row>
    <row r="875" spans="1:34" x14ac:dyDescent="0.3">
      <c r="A875" s="177" t="s">
        <v>804</v>
      </c>
      <c r="B875" s="177" t="s">
        <v>810</v>
      </c>
      <c r="C875" s="177">
        <v>141812</v>
      </c>
      <c r="D875" s="180">
        <v>44616</v>
      </c>
      <c r="E875" s="181">
        <v>13.308999999999999</v>
      </c>
      <c r="F875" s="181">
        <v>-5.1593</v>
      </c>
      <c r="G875" s="181">
        <v>-5.8902999999999999</v>
      </c>
      <c r="H875" s="181">
        <v>-6.5182000000000002</v>
      </c>
      <c r="I875" s="181">
        <v>-8.9547000000000008</v>
      </c>
      <c r="J875" s="181">
        <v>-7.0536000000000003</v>
      </c>
      <c r="K875" s="181">
        <v>-9.1845999999999997</v>
      </c>
      <c r="L875" s="181">
        <v>-2.9390000000000001</v>
      </c>
      <c r="M875" s="181">
        <v>5.3761000000000001</v>
      </c>
      <c r="N875" s="181">
        <v>6.2424999999999997</v>
      </c>
      <c r="O875" s="181">
        <v>14.764099999999999</v>
      </c>
      <c r="P875" s="181"/>
      <c r="Q875" s="181">
        <v>6.7297000000000002</v>
      </c>
      <c r="R875" s="181">
        <v>12.8078</v>
      </c>
      <c r="S875" s="124"/>
      <c r="T875" s="127"/>
      <c r="U875" s="128"/>
      <c r="V875" s="128"/>
      <c r="W875" s="128"/>
      <c r="X875" s="128"/>
      <c r="Y875" s="128"/>
      <c r="Z875" s="128"/>
      <c r="AA875" s="128"/>
      <c r="AB875" s="128"/>
      <c r="AC875" s="128"/>
      <c r="AD875" s="128"/>
      <c r="AE875" s="128"/>
      <c r="AF875" s="128"/>
      <c r="AG875" s="128"/>
      <c r="AH875" s="128"/>
    </row>
    <row r="876" spans="1:34" x14ac:dyDescent="0.3">
      <c r="A876" s="177" t="s">
        <v>804</v>
      </c>
      <c r="B876" s="177" t="s">
        <v>811</v>
      </c>
      <c r="C876" s="177">
        <v>119096</v>
      </c>
      <c r="D876" s="180">
        <v>44616</v>
      </c>
      <c r="E876" s="181">
        <v>33.289000000000001</v>
      </c>
      <c r="F876" s="181">
        <v>-4.2374000000000001</v>
      </c>
      <c r="G876" s="181">
        <v>-5.0621999999999998</v>
      </c>
      <c r="H876" s="181">
        <v>-5.7476000000000003</v>
      </c>
      <c r="I876" s="181">
        <v>-9.2472999999999992</v>
      </c>
      <c r="J876" s="181">
        <v>-8.6621000000000006</v>
      </c>
      <c r="K876" s="181">
        <v>-9.4694000000000003</v>
      </c>
      <c r="L876" s="181">
        <v>-8.4939</v>
      </c>
      <c r="M876" s="181">
        <v>1.4754</v>
      </c>
      <c r="N876" s="181">
        <v>6.0632000000000001</v>
      </c>
      <c r="O876" s="181">
        <v>14.869</v>
      </c>
      <c r="P876" s="181">
        <v>10.4796</v>
      </c>
      <c r="Q876" s="181">
        <v>12.778499999999999</v>
      </c>
      <c r="R876" s="181">
        <v>11.6195</v>
      </c>
      <c r="S876" s="124"/>
      <c r="T876" s="127"/>
      <c r="U876" s="128"/>
      <c r="V876" s="128"/>
      <c r="W876" s="128"/>
      <c r="X876" s="128"/>
      <c r="Y876" s="128"/>
      <c r="Z876" s="128"/>
      <c r="AA876" s="128"/>
      <c r="AB876" s="128"/>
      <c r="AC876" s="128"/>
      <c r="AD876" s="128"/>
      <c r="AE876" s="128"/>
      <c r="AF876" s="128"/>
      <c r="AG876" s="128"/>
      <c r="AH876" s="128"/>
    </row>
    <row r="877" spans="1:34" x14ac:dyDescent="0.3">
      <c r="A877" s="177" t="s">
        <v>804</v>
      </c>
      <c r="B877" s="177" t="s">
        <v>812</v>
      </c>
      <c r="C877" s="177">
        <v>112901</v>
      </c>
      <c r="D877" s="180">
        <v>44616</v>
      </c>
      <c r="E877" s="181">
        <v>30.901</v>
      </c>
      <c r="F877" s="181">
        <v>-4.2393999999999998</v>
      </c>
      <c r="G877" s="181">
        <v>-5.069</v>
      </c>
      <c r="H877" s="181">
        <v>-5.7667000000000002</v>
      </c>
      <c r="I877" s="181">
        <v>-9.2855000000000008</v>
      </c>
      <c r="J877" s="181">
        <v>-8.7416</v>
      </c>
      <c r="K877" s="181">
        <v>-9.7121999999999993</v>
      </c>
      <c r="L877" s="181">
        <v>-8.9809000000000001</v>
      </c>
      <c r="M877" s="181">
        <v>0.66779999999999995</v>
      </c>
      <c r="N877" s="181">
        <v>4.9484000000000004</v>
      </c>
      <c r="O877" s="181">
        <v>13.6472</v>
      </c>
      <c r="P877" s="181">
        <v>9.4291999999999998</v>
      </c>
      <c r="Q877" s="181">
        <v>10.1069</v>
      </c>
      <c r="R877" s="181">
        <v>10.4314</v>
      </c>
      <c r="S877" s="124"/>
      <c r="T877" s="127"/>
      <c r="U877" s="128"/>
      <c r="V877" s="128"/>
      <c r="W877" s="128"/>
      <c r="X877" s="128"/>
      <c r="Y877" s="128"/>
      <c r="Z877" s="128"/>
      <c r="AA877" s="128"/>
      <c r="AB877" s="128"/>
      <c r="AC877" s="128"/>
      <c r="AD877" s="128"/>
      <c r="AE877" s="128"/>
      <c r="AF877" s="128"/>
      <c r="AG877" s="128"/>
      <c r="AH877" s="128"/>
    </row>
    <row r="878" spans="1:34" x14ac:dyDescent="0.3">
      <c r="A878" s="177" t="s">
        <v>804</v>
      </c>
      <c r="B878" s="177" t="s">
        <v>813</v>
      </c>
      <c r="C878" s="177">
        <v>105817</v>
      </c>
      <c r="D878" s="180">
        <v>44616</v>
      </c>
      <c r="E878" s="181">
        <v>61.580500000000001</v>
      </c>
      <c r="F878" s="181">
        <v>-4.9520999999999997</v>
      </c>
      <c r="G878" s="181">
        <v>-5.7184999999999997</v>
      </c>
      <c r="H878" s="181">
        <v>-6.4055</v>
      </c>
      <c r="I878" s="181">
        <v>-9.3417999999999992</v>
      </c>
      <c r="J878" s="181">
        <v>-6.0053999999999998</v>
      </c>
      <c r="K878" s="181">
        <v>-7.7339000000000002</v>
      </c>
      <c r="L878" s="181">
        <v>1.778</v>
      </c>
      <c r="M878" s="181">
        <v>7.3581000000000003</v>
      </c>
      <c r="N878" s="181">
        <v>13.311500000000001</v>
      </c>
      <c r="O878" s="181">
        <v>18.223099999999999</v>
      </c>
      <c r="P878" s="181">
        <v>12.488099999999999</v>
      </c>
      <c r="Q878" s="181">
        <v>13.263999999999999</v>
      </c>
      <c r="R878" s="181">
        <v>22.167999999999999</v>
      </c>
      <c r="S878" s="124"/>
      <c r="T878" s="127"/>
      <c r="U878" s="128"/>
      <c r="V878" s="128"/>
      <c r="W878" s="128"/>
      <c r="X878" s="128"/>
      <c r="Y878" s="128"/>
      <c r="Z878" s="128"/>
      <c r="AA878" s="128"/>
      <c r="AB878" s="128"/>
      <c r="AC878" s="128"/>
      <c r="AD878" s="128"/>
      <c r="AE878" s="128"/>
      <c r="AF878" s="128"/>
      <c r="AG878" s="128"/>
      <c r="AH878" s="128"/>
    </row>
    <row r="879" spans="1:34" x14ac:dyDescent="0.3">
      <c r="A879" s="177" t="s">
        <v>804</v>
      </c>
      <c r="B879" s="177" t="s">
        <v>814</v>
      </c>
      <c r="C879" s="177">
        <v>118564</v>
      </c>
      <c r="D879" s="180">
        <v>44616</v>
      </c>
      <c r="E879" s="181">
        <v>67.472300000000004</v>
      </c>
      <c r="F879" s="181">
        <v>-4.9500999999999999</v>
      </c>
      <c r="G879" s="181">
        <v>-5.7126999999999999</v>
      </c>
      <c r="H879" s="181">
        <v>-6.3917999999999999</v>
      </c>
      <c r="I879" s="181">
        <v>-9.3153000000000006</v>
      </c>
      <c r="J879" s="181">
        <v>-5.9446000000000003</v>
      </c>
      <c r="K879" s="181">
        <v>-7.5564</v>
      </c>
      <c r="L879" s="181">
        <v>2.1701000000000001</v>
      </c>
      <c r="M879" s="181">
        <v>7.9861000000000004</v>
      </c>
      <c r="N879" s="181">
        <v>14.202500000000001</v>
      </c>
      <c r="O879" s="181">
        <v>19.2286</v>
      </c>
      <c r="P879" s="181">
        <v>13.5642</v>
      </c>
      <c r="Q879" s="181">
        <v>18.186299999999999</v>
      </c>
      <c r="R879" s="181">
        <v>23.160699999999999</v>
      </c>
      <c r="S879" s="124"/>
      <c r="T879" s="127"/>
      <c r="U879" s="128"/>
      <c r="V879" s="128"/>
      <c r="W879" s="128"/>
      <c r="X879" s="128"/>
      <c r="Y879" s="128"/>
      <c r="Z879" s="128"/>
      <c r="AA879" s="128"/>
      <c r="AB879" s="128"/>
      <c r="AC879" s="128"/>
      <c r="AD879" s="128"/>
      <c r="AE879" s="128"/>
      <c r="AF879" s="128"/>
      <c r="AG879" s="128"/>
      <c r="AH879" s="128"/>
    </row>
    <row r="880" spans="1:34" x14ac:dyDescent="0.3">
      <c r="A880" s="177" t="s">
        <v>804</v>
      </c>
      <c r="B880" s="177" t="s">
        <v>815</v>
      </c>
      <c r="C880" s="177">
        <v>102760</v>
      </c>
      <c r="D880" s="180">
        <v>44616</v>
      </c>
      <c r="E880" s="181">
        <v>106.747</v>
      </c>
      <c r="F880" s="181">
        <v>-4.4119000000000002</v>
      </c>
      <c r="G880" s="181">
        <v>-5.3560999999999996</v>
      </c>
      <c r="H880" s="181">
        <v>-6.0168999999999997</v>
      </c>
      <c r="I880" s="181">
        <v>-8.3268000000000004</v>
      </c>
      <c r="J880" s="181">
        <v>-5.4055</v>
      </c>
      <c r="K880" s="181">
        <v>-6.0614999999999997</v>
      </c>
      <c r="L880" s="181">
        <v>5.8935000000000004</v>
      </c>
      <c r="M880" s="181">
        <v>12.7034</v>
      </c>
      <c r="N880" s="181">
        <v>17.665099999999999</v>
      </c>
      <c r="O880" s="181">
        <v>14.6495</v>
      </c>
      <c r="P880" s="181">
        <v>9.2064000000000004</v>
      </c>
      <c r="Q880" s="181">
        <v>14.533899999999999</v>
      </c>
      <c r="R880" s="181">
        <v>19.7805</v>
      </c>
      <c r="S880" s="124"/>
      <c r="T880" s="127"/>
      <c r="U880" s="128"/>
      <c r="V880" s="128"/>
      <c r="W880" s="128"/>
      <c r="X880" s="128"/>
      <c r="Y880" s="128"/>
      <c r="Z880" s="128"/>
      <c r="AA880" s="128"/>
      <c r="AB880" s="128"/>
      <c r="AC880" s="128"/>
      <c r="AD880" s="128"/>
      <c r="AE880" s="128"/>
      <c r="AF880" s="128"/>
      <c r="AG880" s="128"/>
      <c r="AH880" s="128"/>
    </row>
    <row r="881" spans="1:34" x14ac:dyDescent="0.3">
      <c r="A881" s="177" t="s">
        <v>804</v>
      </c>
      <c r="B881" s="177" t="s">
        <v>816</v>
      </c>
      <c r="C881" s="177">
        <v>118950</v>
      </c>
      <c r="D881" s="180">
        <v>44616</v>
      </c>
      <c r="E881" s="181">
        <v>116.051</v>
      </c>
      <c r="F881" s="181">
        <v>-4.4077000000000002</v>
      </c>
      <c r="G881" s="181">
        <v>-5.3441000000000001</v>
      </c>
      <c r="H881" s="181">
        <v>-5.9882</v>
      </c>
      <c r="I881" s="181">
        <v>-8.2730999999999995</v>
      </c>
      <c r="J881" s="181">
        <v>-5.2830000000000004</v>
      </c>
      <c r="K881" s="181">
        <v>-5.7102000000000004</v>
      </c>
      <c r="L881" s="181">
        <v>6.6037999999999997</v>
      </c>
      <c r="M881" s="181">
        <v>13.771000000000001</v>
      </c>
      <c r="N881" s="181">
        <v>19.132999999999999</v>
      </c>
      <c r="O881" s="181">
        <v>15.835000000000001</v>
      </c>
      <c r="P881" s="181">
        <v>10.343999999999999</v>
      </c>
      <c r="Q881" s="181">
        <v>12.404500000000001</v>
      </c>
      <c r="R881" s="181">
        <v>21.135999999999999</v>
      </c>
      <c r="S881" s="124"/>
      <c r="T881" s="127"/>
      <c r="U881" s="128"/>
      <c r="V881" s="128"/>
      <c r="W881" s="128"/>
      <c r="X881" s="128"/>
      <c r="Y881" s="128"/>
      <c r="Z881" s="128"/>
      <c r="AA881" s="128"/>
      <c r="AB881" s="128"/>
      <c r="AC881" s="128"/>
      <c r="AD881" s="128"/>
      <c r="AE881" s="128"/>
      <c r="AF881" s="128"/>
      <c r="AG881" s="128"/>
      <c r="AH881" s="128"/>
    </row>
    <row r="882" spans="1:34" x14ac:dyDescent="0.3">
      <c r="A882" s="177" t="s">
        <v>804</v>
      </c>
      <c r="B882" s="177" t="s">
        <v>1834</v>
      </c>
      <c r="C882" s="177">
        <v>148411</v>
      </c>
      <c r="D882" s="180">
        <v>44616</v>
      </c>
      <c r="E882" s="181">
        <v>15.2303</v>
      </c>
      <c r="F882" s="181">
        <v>-5.0171999999999999</v>
      </c>
      <c r="G882" s="181">
        <v>-5.83</v>
      </c>
      <c r="H882" s="181">
        <v>-6.5133000000000001</v>
      </c>
      <c r="I882" s="181">
        <v>-9.4285999999999994</v>
      </c>
      <c r="J882" s="181">
        <v>-7.2256999999999998</v>
      </c>
      <c r="K882" s="181">
        <v>-7.8910999999999998</v>
      </c>
      <c r="L882" s="181">
        <v>-0.70479999999999998</v>
      </c>
      <c r="M882" s="181">
        <v>11.198499999999999</v>
      </c>
      <c r="N882" s="181">
        <v>12.1937</v>
      </c>
      <c r="O882" s="181"/>
      <c r="P882" s="181"/>
      <c r="Q882" s="181">
        <v>30.192299999999999</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804</v>
      </c>
      <c r="B883" s="177" t="s">
        <v>817</v>
      </c>
      <c r="C883" s="177">
        <v>148409</v>
      </c>
      <c r="D883" s="180">
        <v>44616</v>
      </c>
      <c r="E883" s="181">
        <v>14.837300000000001</v>
      </c>
      <c r="F883" s="181">
        <v>-5.0212000000000003</v>
      </c>
      <c r="G883" s="181">
        <v>-5.8426999999999998</v>
      </c>
      <c r="H883" s="181">
        <v>-6.5438000000000001</v>
      </c>
      <c r="I883" s="181">
        <v>-9.4872999999999994</v>
      </c>
      <c r="J883" s="181">
        <v>-7.3566000000000003</v>
      </c>
      <c r="K883" s="181">
        <v>-8.2746999999999993</v>
      </c>
      <c r="L883" s="181">
        <v>-1.5213000000000001</v>
      </c>
      <c r="M883" s="181">
        <v>9.8351000000000006</v>
      </c>
      <c r="N883" s="181">
        <v>10.3711</v>
      </c>
      <c r="O883" s="181"/>
      <c r="P883" s="181"/>
      <c r="Q883" s="181">
        <v>28.075099999999999</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804</v>
      </c>
      <c r="B884" s="177" t="s">
        <v>818</v>
      </c>
      <c r="C884" s="177">
        <v>111957</v>
      </c>
      <c r="D884" s="180">
        <v>44616</v>
      </c>
      <c r="E884" s="181">
        <v>45.8</v>
      </c>
      <c r="F884" s="181">
        <v>-4.2241999999999997</v>
      </c>
      <c r="G884" s="181">
        <v>-5.0974000000000004</v>
      </c>
      <c r="H884" s="181">
        <v>-5.9934000000000003</v>
      </c>
      <c r="I884" s="181">
        <v>-8.3450000000000006</v>
      </c>
      <c r="J884" s="181">
        <v>-5.3719000000000001</v>
      </c>
      <c r="K884" s="181">
        <v>-7.4747000000000003</v>
      </c>
      <c r="L884" s="181">
        <v>-1.0585</v>
      </c>
      <c r="M884" s="181">
        <v>8.5823</v>
      </c>
      <c r="N884" s="181">
        <v>13.8171</v>
      </c>
      <c r="O884" s="181">
        <v>17.7578</v>
      </c>
      <c r="P884" s="181">
        <v>12.0535</v>
      </c>
      <c r="Q884" s="181">
        <v>12.672700000000001</v>
      </c>
      <c r="R884" s="181">
        <v>26.549800000000001</v>
      </c>
      <c r="S884" s="124"/>
      <c r="T884" s="127"/>
      <c r="U884" s="128"/>
      <c r="V884" s="128"/>
      <c r="W884" s="128"/>
      <c r="X884" s="128"/>
      <c r="Y884" s="128"/>
      <c r="Z884" s="128"/>
      <c r="AA884" s="128"/>
      <c r="AB884" s="128"/>
      <c r="AC884" s="128"/>
      <c r="AD884" s="128"/>
      <c r="AE884" s="128"/>
      <c r="AF884" s="128"/>
      <c r="AG884" s="128"/>
      <c r="AH884" s="128"/>
    </row>
    <row r="885" spans="1:34" x14ac:dyDescent="0.3">
      <c r="A885" s="177" t="s">
        <v>804</v>
      </c>
      <c r="B885" s="177" t="s">
        <v>819</v>
      </c>
      <c r="C885" s="177">
        <v>120722</v>
      </c>
      <c r="D885" s="180">
        <v>44616</v>
      </c>
      <c r="E885" s="181">
        <v>50.35</v>
      </c>
      <c r="F885" s="181">
        <v>-4.2412000000000001</v>
      </c>
      <c r="G885" s="181">
        <v>-5.0895000000000001</v>
      </c>
      <c r="H885" s="181">
        <v>-5.9756999999999998</v>
      </c>
      <c r="I885" s="181">
        <v>-8.3045000000000009</v>
      </c>
      <c r="J885" s="181">
        <v>-5.2680999999999996</v>
      </c>
      <c r="K885" s="181">
        <v>-7.1718000000000002</v>
      </c>
      <c r="L885" s="181">
        <v>-0.4153</v>
      </c>
      <c r="M885" s="181">
        <v>9.6233000000000004</v>
      </c>
      <c r="N885" s="181">
        <v>15.2174</v>
      </c>
      <c r="O885" s="181">
        <v>19.087399999999999</v>
      </c>
      <c r="P885" s="181">
        <v>13.2997</v>
      </c>
      <c r="Q885" s="181">
        <v>13.8927</v>
      </c>
      <c r="R885" s="181">
        <v>28.084199999999999</v>
      </c>
      <c r="S885" s="124"/>
      <c r="T885" s="127"/>
      <c r="U885" s="128"/>
      <c r="V885" s="128"/>
      <c r="W885" s="128"/>
      <c r="X885" s="128"/>
      <c r="Y885" s="128"/>
      <c r="Z885" s="128"/>
      <c r="AA885" s="128"/>
      <c r="AB885" s="128"/>
      <c r="AC885" s="128"/>
      <c r="AD885" s="128"/>
      <c r="AE885" s="128"/>
      <c r="AF885" s="128"/>
      <c r="AG885" s="128"/>
      <c r="AH885" s="128"/>
    </row>
    <row r="886" spans="1:34" x14ac:dyDescent="0.3">
      <c r="A886" s="177" t="s">
        <v>804</v>
      </c>
      <c r="B886" s="177" t="s">
        <v>820</v>
      </c>
      <c r="C886" s="177">
        <v>141920</v>
      </c>
      <c r="D886" s="180">
        <v>44616</v>
      </c>
      <c r="E886" s="181">
        <v>15.2</v>
      </c>
      <c r="F886" s="181">
        <v>-4.7022000000000004</v>
      </c>
      <c r="G886" s="181">
        <v>-5.0593000000000004</v>
      </c>
      <c r="H886" s="181">
        <v>-5.6486999999999998</v>
      </c>
      <c r="I886" s="181">
        <v>-7.5987999999999998</v>
      </c>
      <c r="J886" s="181">
        <v>-5.2960000000000003</v>
      </c>
      <c r="K886" s="181">
        <v>-7.9903000000000004</v>
      </c>
      <c r="L886" s="181">
        <v>0.59560000000000002</v>
      </c>
      <c r="M886" s="181">
        <v>12.426</v>
      </c>
      <c r="N886" s="181">
        <v>13.857699999999999</v>
      </c>
      <c r="O886" s="181">
        <v>16.263400000000001</v>
      </c>
      <c r="P886" s="181"/>
      <c r="Q886" s="181">
        <v>10.2927</v>
      </c>
      <c r="R886" s="181">
        <v>19.381699999999999</v>
      </c>
      <c r="S886" s="124"/>
      <c r="T886" s="127"/>
      <c r="U886" s="128"/>
      <c r="V886" s="128"/>
      <c r="W886" s="128"/>
      <c r="X886" s="128"/>
      <c r="Y886" s="128"/>
      <c r="Z886" s="128"/>
      <c r="AA886" s="128"/>
      <c r="AB886" s="128"/>
      <c r="AC886" s="128"/>
      <c r="AD886" s="128"/>
      <c r="AE886" s="128"/>
      <c r="AF886" s="128"/>
      <c r="AG886" s="128"/>
      <c r="AH886" s="128"/>
    </row>
    <row r="887" spans="1:34" x14ac:dyDescent="0.3">
      <c r="A887" s="177" t="s">
        <v>804</v>
      </c>
      <c r="B887" s="177" t="s">
        <v>821</v>
      </c>
      <c r="C887" s="177">
        <v>141919</v>
      </c>
      <c r="D887" s="180">
        <v>44616</v>
      </c>
      <c r="E887" s="181">
        <v>14.27</v>
      </c>
      <c r="F887" s="181">
        <v>-4.6760000000000002</v>
      </c>
      <c r="G887" s="181">
        <v>-5.0566000000000004</v>
      </c>
      <c r="H887" s="181">
        <v>-5.6216999999999997</v>
      </c>
      <c r="I887" s="181">
        <v>-7.5777000000000001</v>
      </c>
      <c r="J887" s="181">
        <v>-5.3714000000000004</v>
      </c>
      <c r="K887" s="181">
        <v>-8.2315000000000005</v>
      </c>
      <c r="L887" s="181">
        <v>0.1404</v>
      </c>
      <c r="M887" s="181">
        <v>11.658799999999999</v>
      </c>
      <c r="N887" s="181">
        <v>12.8063</v>
      </c>
      <c r="O887" s="181">
        <v>15.130800000000001</v>
      </c>
      <c r="P887" s="181"/>
      <c r="Q887" s="181">
        <v>8.6753999999999998</v>
      </c>
      <c r="R887" s="181">
        <v>18.3689</v>
      </c>
      <c r="S887" s="124"/>
      <c r="T887" s="127"/>
      <c r="U887" s="128"/>
      <c r="V887" s="128"/>
      <c r="W887" s="128"/>
      <c r="X887" s="128"/>
      <c r="Y887" s="128"/>
      <c r="Z887" s="128"/>
      <c r="AA887" s="128"/>
      <c r="AB887" s="128"/>
      <c r="AC887" s="128"/>
      <c r="AD887" s="128"/>
      <c r="AE887" s="128"/>
      <c r="AF887" s="128"/>
      <c r="AG887" s="128"/>
      <c r="AH887" s="128"/>
    </row>
    <row r="888" spans="1:34" x14ac:dyDescent="0.3">
      <c r="A888" s="177" t="s">
        <v>804</v>
      </c>
      <c r="B888" s="177" t="s">
        <v>822</v>
      </c>
      <c r="C888" s="177">
        <v>118421</v>
      </c>
      <c r="D888" s="180">
        <v>44616</v>
      </c>
      <c r="E888" s="181">
        <v>56.9</v>
      </c>
      <c r="F888" s="181">
        <v>-4.4179000000000004</v>
      </c>
      <c r="G888" s="181">
        <v>-4.8494999999999999</v>
      </c>
      <c r="H888" s="181">
        <v>-5.8570000000000002</v>
      </c>
      <c r="I888" s="181">
        <v>-8.6236999999999995</v>
      </c>
      <c r="J888" s="181">
        <v>-5.8570000000000002</v>
      </c>
      <c r="K888" s="181">
        <v>-6.0281000000000002</v>
      </c>
      <c r="L888" s="181">
        <v>0.35270000000000001</v>
      </c>
      <c r="M888" s="181">
        <v>7.1966999999999999</v>
      </c>
      <c r="N888" s="181">
        <v>7.5004999999999997</v>
      </c>
      <c r="O888" s="181">
        <v>15.463800000000001</v>
      </c>
      <c r="P888" s="181">
        <v>13.243600000000001</v>
      </c>
      <c r="Q888" s="181">
        <v>12.112399999999999</v>
      </c>
      <c r="R888" s="181">
        <v>13.724</v>
      </c>
      <c r="S888" s="124"/>
      <c r="T888" s="127"/>
      <c r="U888" s="128"/>
      <c r="V888" s="128"/>
      <c r="W888" s="128"/>
      <c r="X888" s="128"/>
      <c r="Y888" s="128"/>
      <c r="Z888" s="128"/>
      <c r="AA888" s="128"/>
      <c r="AB888" s="128"/>
      <c r="AC888" s="128"/>
      <c r="AD888" s="128"/>
      <c r="AE888" s="128"/>
      <c r="AF888" s="128"/>
      <c r="AG888" s="128"/>
      <c r="AH888" s="128"/>
    </row>
    <row r="889" spans="1:34" x14ac:dyDescent="0.3">
      <c r="A889" s="177" t="s">
        <v>804</v>
      </c>
      <c r="B889" s="177" t="s">
        <v>823</v>
      </c>
      <c r="C889" s="177">
        <v>108592</v>
      </c>
      <c r="D889" s="180">
        <v>44616</v>
      </c>
      <c r="E889" s="181">
        <v>50.51</v>
      </c>
      <c r="F889" s="181">
        <v>-4.4095000000000004</v>
      </c>
      <c r="G889" s="181">
        <v>-4.8597000000000001</v>
      </c>
      <c r="H889" s="181">
        <v>-5.8703000000000003</v>
      </c>
      <c r="I889" s="181">
        <v>-8.6783999999999999</v>
      </c>
      <c r="J889" s="181">
        <v>-5.9753999999999996</v>
      </c>
      <c r="K889" s="181">
        <v>-6.3415999999999997</v>
      </c>
      <c r="L889" s="181">
        <v>-0.33539999999999998</v>
      </c>
      <c r="M889" s="181">
        <v>6.1134000000000004</v>
      </c>
      <c r="N889" s="181">
        <v>6.0689000000000002</v>
      </c>
      <c r="O889" s="181">
        <v>13.917899999999999</v>
      </c>
      <c r="P889" s="181">
        <v>11.6111</v>
      </c>
      <c r="Q889" s="181">
        <v>10.683199999999999</v>
      </c>
      <c r="R889" s="181">
        <v>12.186299999999999</v>
      </c>
      <c r="S889" s="124"/>
      <c r="T889" s="127"/>
      <c r="U889" s="128"/>
      <c r="V889" s="128"/>
      <c r="W889" s="128"/>
      <c r="X889" s="128"/>
      <c r="Y889" s="128"/>
      <c r="Z889" s="128"/>
      <c r="AA889" s="128"/>
      <c r="AB889" s="128"/>
      <c r="AC889" s="128"/>
      <c r="AD889" s="128"/>
      <c r="AE889" s="128"/>
      <c r="AF889" s="128"/>
      <c r="AG889" s="128"/>
      <c r="AH889" s="128"/>
    </row>
    <row r="890" spans="1:34" x14ac:dyDescent="0.3">
      <c r="A890" s="177" t="s">
        <v>804</v>
      </c>
      <c r="B890" s="177" t="s">
        <v>824</v>
      </c>
      <c r="C890" s="177">
        <v>131580</v>
      </c>
      <c r="D890" s="180">
        <v>44616</v>
      </c>
      <c r="E890" s="181">
        <v>30.578399999999998</v>
      </c>
      <c r="F890" s="181">
        <v>-4.6075999999999997</v>
      </c>
      <c r="G890" s="181">
        <v>-5.3089000000000004</v>
      </c>
      <c r="H890" s="181">
        <v>-6.0098000000000003</v>
      </c>
      <c r="I890" s="181">
        <v>-8.7125000000000004</v>
      </c>
      <c r="J890" s="181">
        <v>-6.2012</v>
      </c>
      <c r="K890" s="181">
        <v>-8.2848000000000006</v>
      </c>
      <c r="L890" s="181">
        <v>-0.23230000000000001</v>
      </c>
      <c r="M890" s="181">
        <v>13.478199999999999</v>
      </c>
      <c r="N890" s="181">
        <v>16.324300000000001</v>
      </c>
      <c r="O890" s="181">
        <v>26.797699999999999</v>
      </c>
      <c r="P890" s="181">
        <v>17.7666</v>
      </c>
      <c r="Q890" s="181">
        <v>16.481999999999999</v>
      </c>
      <c r="R890" s="181">
        <v>21.538</v>
      </c>
      <c r="S890" s="124"/>
      <c r="T890" s="127"/>
      <c r="U890" s="128"/>
      <c r="V890" s="128"/>
      <c r="W890" s="128"/>
      <c r="X890" s="128"/>
      <c r="Y890" s="128"/>
      <c r="Z890" s="128"/>
      <c r="AA890" s="128"/>
      <c r="AB890" s="128"/>
      <c r="AC890" s="128"/>
      <c r="AD890" s="128"/>
      <c r="AE890" s="128"/>
      <c r="AF890" s="128"/>
      <c r="AG890" s="128"/>
      <c r="AH890" s="128"/>
    </row>
    <row r="891" spans="1:34" x14ac:dyDescent="0.3">
      <c r="A891" s="177" t="s">
        <v>804</v>
      </c>
      <c r="B891" s="177" t="s">
        <v>825</v>
      </c>
      <c r="C891" s="177">
        <v>131578</v>
      </c>
      <c r="D891" s="180">
        <v>44616</v>
      </c>
      <c r="E891" s="181">
        <v>27.903700000000001</v>
      </c>
      <c r="F891" s="181">
        <v>-4.6105999999999998</v>
      </c>
      <c r="G891" s="181">
        <v>-5.3209999999999997</v>
      </c>
      <c r="H891" s="181">
        <v>-6.0326000000000004</v>
      </c>
      <c r="I891" s="181">
        <v>-8.7536000000000005</v>
      </c>
      <c r="J891" s="181">
        <v>-6.2901999999999996</v>
      </c>
      <c r="K891" s="181">
        <v>-8.5375999999999994</v>
      </c>
      <c r="L891" s="181">
        <v>-0.7823</v>
      </c>
      <c r="M891" s="181">
        <v>12.5258</v>
      </c>
      <c r="N891" s="181">
        <v>15.0611</v>
      </c>
      <c r="O891" s="181">
        <v>25.177099999999999</v>
      </c>
      <c r="P891" s="181">
        <v>16.1678</v>
      </c>
      <c r="Q891" s="181">
        <v>15.0357</v>
      </c>
      <c r="R891" s="181">
        <v>20.104099999999999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77" t="s">
        <v>804</v>
      </c>
      <c r="B892" s="177" t="s">
        <v>1835</v>
      </c>
      <c r="C892" s="177">
        <v>148481</v>
      </c>
      <c r="D892" s="180">
        <v>44616</v>
      </c>
      <c r="E892" s="181">
        <v>14.83</v>
      </c>
      <c r="F892" s="181">
        <v>-4.0129000000000001</v>
      </c>
      <c r="G892" s="181">
        <v>-4.3842999999999996</v>
      </c>
      <c r="H892" s="181">
        <v>-5.4812000000000003</v>
      </c>
      <c r="I892" s="181">
        <v>-8.7385000000000002</v>
      </c>
      <c r="J892" s="181">
        <v>-7.0218999999999996</v>
      </c>
      <c r="K892" s="181">
        <v>-10.770200000000001</v>
      </c>
      <c r="L892" s="181">
        <v>0.81579999999999997</v>
      </c>
      <c r="M892" s="181">
        <v>13.465999999999999</v>
      </c>
      <c r="N892" s="181">
        <v>16.9558</v>
      </c>
      <c r="O892" s="181"/>
      <c r="P892" s="181"/>
      <c r="Q892" s="181">
        <v>32.363199999999999</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804</v>
      </c>
      <c r="B893" s="177" t="s">
        <v>1836</v>
      </c>
      <c r="C893" s="177">
        <v>148483</v>
      </c>
      <c r="D893" s="180">
        <v>44616</v>
      </c>
      <c r="E893" s="181">
        <v>14.46</v>
      </c>
      <c r="F893" s="181">
        <v>-4.0477999999999996</v>
      </c>
      <c r="G893" s="181">
        <v>-4.4283000000000001</v>
      </c>
      <c r="H893" s="181">
        <v>-5.5518999999999998</v>
      </c>
      <c r="I893" s="181">
        <v>-8.8271999999999995</v>
      </c>
      <c r="J893" s="181">
        <v>-7.1886999999999999</v>
      </c>
      <c r="K893" s="181">
        <v>-11.179399999999999</v>
      </c>
      <c r="L893" s="181">
        <v>-6.9099999999999995E-2</v>
      </c>
      <c r="M893" s="181">
        <v>11.919499999999999</v>
      </c>
      <c r="N893" s="181">
        <v>14.8531</v>
      </c>
      <c r="O893" s="181"/>
      <c r="P893" s="181"/>
      <c r="Q893" s="181">
        <v>30.004999999999999</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804</v>
      </c>
      <c r="B894" s="177" t="s">
        <v>826</v>
      </c>
      <c r="C894" s="177">
        <v>107410</v>
      </c>
      <c r="D894" s="180">
        <v>44616</v>
      </c>
      <c r="E894" s="181">
        <v>10.837999999999999</v>
      </c>
      <c r="F894" s="181">
        <v>-4.9557000000000002</v>
      </c>
      <c r="G894" s="181">
        <v>-5.5857999999999999</v>
      </c>
      <c r="H894" s="181">
        <v>-6.4649000000000001</v>
      </c>
      <c r="I894" s="181">
        <v>-8.4829000000000008</v>
      </c>
      <c r="J894" s="181">
        <v>-6.0563000000000002</v>
      </c>
      <c r="K894" s="181">
        <v>-7.3445999999999998</v>
      </c>
      <c r="L894" s="181">
        <v>-0.60619999999999996</v>
      </c>
      <c r="M894" s="181">
        <v>6.6826999999999996</v>
      </c>
      <c r="N894" s="181">
        <v>4.6017999999999999</v>
      </c>
      <c r="O894" s="181">
        <v>8.1958000000000002</v>
      </c>
      <c r="P894" s="181">
        <v>8.8148</v>
      </c>
      <c r="Q894" s="181">
        <v>0.57709999999999995</v>
      </c>
      <c r="R894" s="181">
        <v>6.4619999999999997</v>
      </c>
      <c r="S894" s="124"/>
      <c r="T894" s="127"/>
      <c r="U894" s="128"/>
      <c r="V894" s="128"/>
      <c r="W894" s="128"/>
      <c r="X894" s="128"/>
      <c r="Y894" s="128"/>
      <c r="Z894" s="128"/>
      <c r="AA894" s="128"/>
      <c r="AB894" s="128"/>
      <c r="AC894" s="128"/>
      <c r="AD894" s="128"/>
      <c r="AE894" s="128"/>
      <c r="AF894" s="128"/>
      <c r="AG894" s="128"/>
      <c r="AH894" s="128"/>
    </row>
    <row r="895" spans="1:34" x14ac:dyDescent="0.3">
      <c r="A895" s="177" t="s">
        <v>804</v>
      </c>
      <c r="B895" s="177" t="s">
        <v>827</v>
      </c>
      <c r="C895" s="177">
        <v>120488</v>
      </c>
      <c r="D895" s="180">
        <v>44616</v>
      </c>
      <c r="E895" s="181">
        <v>12.1632</v>
      </c>
      <c r="F895" s="181">
        <v>-4.9542000000000002</v>
      </c>
      <c r="G895" s="181">
        <v>-5.5805999999999996</v>
      </c>
      <c r="H895" s="181">
        <v>-6.4512999999999998</v>
      </c>
      <c r="I895" s="181">
        <v>-8.4550999999999998</v>
      </c>
      <c r="J895" s="181">
        <v>-5.9820000000000002</v>
      </c>
      <c r="K895" s="181">
        <v>-7.1058000000000003</v>
      </c>
      <c r="L895" s="181">
        <v>-7.3899999999999993E-2</v>
      </c>
      <c r="M895" s="181">
        <v>7.5514000000000001</v>
      </c>
      <c r="N895" s="181">
        <v>5.7374999999999998</v>
      </c>
      <c r="O895" s="181">
        <v>9.7545999999999999</v>
      </c>
      <c r="P895" s="181">
        <v>10.216900000000001</v>
      </c>
      <c r="Q895" s="181">
        <v>13.277200000000001</v>
      </c>
      <c r="R895" s="181">
        <v>7.7561</v>
      </c>
      <c r="S895" s="124"/>
      <c r="T895" s="127"/>
      <c r="U895" s="128"/>
      <c r="V895" s="128"/>
      <c r="W895" s="128"/>
      <c r="X895" s="128"/>
      <c r="Y895" s="128"/>
      <c r="Z895" s="128"/>
      <c r="AA895" s="128"/>
      <c r="AB895" s="128"/>
      <c r="AC895" s="128"/>
      <c r="AD895" s="128"/>
      <c r="AE895" s="128"/>
      <c r="AF895" s="128"/>
      <c r="AG895" s="128"/>
      <c r="AH895" s="128"/>
    </row>
    <row r="896" spans="1:34" x14ac:dyDescent="0.3">
      <c r="A896" s="177" t="s">
        <v>804</v>
      </c>
      <c r="B896" s="177" t="s">
        <v>828</v>
      </c>
      <c r="C896" s="177">
        <v>147473</v>
      </c>
      <c r="D896" s="180">
        <v>44616</v>
      </c>
      <c r="E896" s="181">
        <v>16.129000000000001</v>
      </c>
      <c r="F896" s="181">
        <v>-4.4943</v>
      </c>
      <c r="G896" s="181">
        <v>-5.1402999999999999</v>
      </c>
      <c r="H896" s="181">
        <v>-5.8434999999999997</v>
      </c>
      <c r="I896" s="181">
        <v>-8.0915999999999997</v>
      </c>
      <c r="J896" s="181">
        <v>-5.4461000000000004</v>
      </c>
      <c r="K896" s="181">
        <v>-6.1722000000000001</v>
      </c>
      <c r="L896" s="181">
        <v>0.97660000000000002</v>
      </c>
      <c r="M896" s="181">
        <v>12.4756</v>
      </c>
      <c r="N896" s="181">
        <v>14.260400000000001</v>
      </c>
      <c r="O896" s="181"/>
      <c r="P896" s="181"/>
      <c r="Q896" s="181">
        <v>20.068899999999999</v>
      </c>
      <c r="R896" s="181">
        <v>20.306799999999999</v>
      </c>
      <c r="S896" s="124"/>
      <c r="T896" s="127"/>
      <c r="U896" s="128"/>
      <c r="V896" s="128"/>
      <c r="W896" s="128"/>
      <c r="X896" s="128"/>
      <c r="Y896" s="128"/>
      <c r="Z896" s="128"/>
      <c r="AA896" s="128"/>
      <c r="AB896" s="128"/>
      <c r="AC896" s="128"/>
      <c r="AD896" s="128"/>
      <c r="AE896" s="128"/>
      <c r="AF896" s="128"/>
      <c r="AG896" s="128"/>
      <c r="AH896" s="128"/>
    </row>
    <row r="897" spans="1:34" x14ac:dyDescent="0.3">
      <c r="A897" s="177" t="s">
        <v>804</v>
      </c>
      <c r="B897" s="177" t="s">
        <v>829</v>
      </c>
      <c r="C897" s="177">
        <v>147477</v>
      </c>
      <c r="D897" s="180">
        <v>44616</v>
      </c>
      <c r="E897" s="181">
        <v>15.419</v>
      </c>
      <c r="F897" s="181">
        <v>-4.4966999999999997</v>
      </c>
      <c r="G897" s="181">
        <v>-5.1489000000000003</v>
      </c>
      <c r="H897" s="181">
        <v>-5.8669000000000002</v>
      </c>
      <c r="I897" s="181">
        <v>-8.1492000000000004</v>
      </c>
      <c r="J897" s="181">
        <v>-5.5728999999999997</v>
      </c>
      <c r="K897" s="181">
        <v>-6.5514999999999999</v>
      </c>
      <c r="L897" s="181">
        <v>0.14940000000000001</v>
      </c>
      <c r="M897" s="181">
        <v>11.0959</v>
      </c>
      <c r="N897" s="181">
        <v>12.3834</v>
      </c>
      <c r="O897" s="181"/>
      <c r="P897" s="181"/>
      <c r="Q897" s="181">
        <v>18.0185</v>
      </c>
      <c r="R897" s="181">
        <v>18.276</v>
      </c>
      <c r="S897" s="124"/>
      <c r="T897" s="127"/>
      <c r="U897" s="128"/>
      <c r="V897" s="128"/>
      <c r="W897" s="128"/>
      <c r="X897" s="128"/>
      <c r="Y897" s="128"/>
      <c r="Z897" s="128"/>
      <c r="AA897" s="128"/>
      <c r="AB897" s="128"/>
      <c r="AC897" s="128"/>
      <c r="AD897" s="128"/>
      <c r="AE897" s="128"/>
      <c r="AF897" s="128"/>
      <c r="AG897" s="128"/>
      <c r="AH897" s="128"/>
    </row>
    <row r="898" spans="1:34" x14ac:dyDescent="0.3">
      <c r="A898" s="177" t="s">
        <v>804</v>
      </c>
      <c r="B898" s="177" t="s">
        <v>830</v>
      </c>
      <c r="C898" s="177">
        <v>145376</v>
      </c>
      <c r="D898" s="180">
        <v>44616</v>
      </c>
      <c r="E898" s="181">
        <v>15.182</v>
      </c>
      <c r="F898" s="181">
        <v>-3.9296000000000002</v>
      </c>
      <c r="G898" s="181">
        <v>-4.8090999999999999</v>
      </c>
      <c r="H898" s="181">
        <v>-5.9821999999999997</v>
      </c>
      <c r="I898" s="181">
        <v>-8.2990999999999993</v>
      </c>
      <c r="J898" s="181">
        <v>-8.3213000000000008</v>
      </c>
      <c r="K898" s="181">
        <v>-8.9098000000000006</v>
      </c>
      <c r="L898" s="181">
        <v>-5.9297000000000004</v>
      </c>
      <c r="M898" s="181">
        <v>2.7338</v>
      </c>
      <c r="N898" s="181">
        <v>8.35</v>
      </c>
      <c r="O898" s="181">
        <v>14.8202</v>
      </c>
      <c r="P898" s="181"/>
      <c r="Q898" s="181">
        <v>13.457800000000001</v>
      </c>
      <c r="R898" s="181">
        <v>13.1844</v>
      </c>
      <c r="S898" s="124"/>
      <c r="T898" s="127"/>
      <c r="U898" s="128"/>
      <c r="V898" s="128"/>
      <c r="W898" s="128"/>
      <c r="X898" s="128"/>
      <c r="Y898" s="128"/>
      <c r="Z898" s="128"/>
      <c r="AA898" s="128"/>
      <c r="AB898" s="128"/>
      <c r="AC898" s="128"/>
      <c r="AD898" s="128"/>
      <c r="AE898" s="128"/>
      <c r="AF898" s="128"/>
      <c r="AG898" s="128"/>
      <c r="AH898" s="128"/>
    </row>
    <row r="899" spans="1:34" x14ac:dyDescent="0.3">
      <c r="A899" s="177" t="s">
        <v>804</v>
      </c>
      <c r="B899" s="177" t="s">
        <v>831</v>
      </c>
      <c r="C899" s="177">
        <v>145378</v>
      </c>
      <c r="D899" s="180">
        <v>44616</v>
      </c>
      <c r="E899" s="181">
        <v>14.616</v>
      </c>
      <c r="F899" s="181">
        <v>-3.9369000000000001</v>
      </c>
      <c r="G899" s="181">
        <v>-4.8251999999999997</v>
      </c>
      <c r="H899" s="181">
        <v>-6.0064000000000002</v>
      </c>
      <c r="I899" s="181">
        <v>-8.3463999999999992</v>
      </c>
      <c r="J899" s="181">
        <v>-8.4210999999999991</v>
      </c>
      <c r="K899" s="181">
        <v>-9.2004999999999999</v>
      </c>
      <c r="L899" s="181">
        <v>-6.5233999999999996</v>
      </c>
      <c r="M899" s="181">
        <v>1.7685999999999999</v>
      </c>
      <c r="N899" s="181">
        <v>7.0220000000000002</v>
      </c>
      <c r="O899" s="181">
        <v>13.4998</v>
      </c>
      <c r="P899" s="181"/>
      <c r="Q899" s="181">
        <v>12.1617</v>
      </c>
      <c r="R899" s="181">
        <v>11.8475</v>
      </c>
      <c r="S899" s="124"/>
      <c r="T899" s="127"/>
      <c r="U899" s="128"/>
      <c r="V899" s="128"/>
      <c r="W899" s="128"/>
      <c r="X899" s="128"/>
      <c r="Y899" s="128"/>
      <c r="Z899" s="128"/>
      <c r="AA899" s="128"/>
      <c r="AB899" s="128"/>
      <c r="AC899" s="128"/>
      <c r="AD899" s="128"/>
      <c r="AE899" s="128"/>
      <c r="AF899" s="128"/>
      <c r="AG899" s="128"/>
      <c r="AH899" s="128"/>
    </row>
    <row r="900" spans="1:34" x14ac:dyDescent="0.3">
      <c r="A900" s="177" t="s">
        <v>804</v>
      </c>
      <c r="B900" s="177" t="s">
        <v>1837</v>
      </c>
      <c r="C900" s="177">
        <v>148567</v>
      </c>
      <c r="D900" s="180">
        <v>44616</v>
      </c>
      <c r="E900" s="181">
        <v>14.5266</v>
      </c>
      <c r="F900" s="181">
        <v>-4.7461000000000002</v>
      </c>
      <c r="G900" s="181">
        <v>-5.2523999999999997</v>
      </c>
      <c r="H900" s="181">
        <v>-6.0406000000000004</v>
      </c>
      <c r="I900" s="181">
        <v>-8.6784999999999997</v>
      </c>
      <c r="J900" s="181">
        <v>-5.1535000000000002</v>
      </c>
      <c r="K900" s="181">
        <v>-6.3821000000000003</v>
      </c>
      <c r="L900" s="181">
        <v>0.21729999999999999</v>
      </c>
      <c r="M900" s="181">
        <v>12.2621</v>
      </c>
      <c r="N900" s="181">
        <v>19.835699999999999</v>
      </c>
      <c r="O900" s="181"/>
      <c r="P900" s="181"/>
      <c r="Q900" s="181">
        <v>34.1419</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804</v>
      </c>
      <c r="B901" s="177" t="s">
        <v>1838</v>
      </c>
      <c r="C901" s="177">
        <v>148571</v>
      </c>
      <c r="D901" s="180">
        <v>44616</v>
      </c>
      <c r="E901" s="181">
        <v>14.122999999999999</v>
      </c>
      <c r="F901" s="181">
        <v>-4.7512999999999996</v>
      </c>
      <c r="G901" s="181">
        <v>-5.2687999999999997</v>
      </c>
      <c r="H901" s="181">
        <v>-6.0796000000000001</v>
      </c>
      <c r="I901" s="181">
        <v>-8.7584999999999997</v>
      </c>
      <c r="J901" s="181">
        <v>-5.3418000000000001</v>
      </c>
      <c r="K901" s="181">
        <v>-6.9532999999999996</v>
      </c>
      <c r="L901" s="181">
        <v>-0.97050000000000003</v>
      </c>
      <c r="M901" s="181">
        <v>10.354900000000001</v>
      </c>
      <c r="N901" s="181">
        <v>17.202300000000001</v>
      </c>
      <c r="O901" s="181"/>
      <c r="P901" s="181"/>
      <c r="Q901" s="181">
        <v>31.2013</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804</v>
      </c>
      <c r="B902" s="177" t="s">
        <v>832</v>
      </c>
      <c r="C902" s="177">
        <v>147206</v>
      </c>
      <c r="D902" s="180">
        <v>44616</v>
      </c>
      <c r="E902" s="181">
        <v>18.917000000000002</v>
      </c>
      <c r="F902" s="181">
        <v>-4.5608000000000004</v>
      </c>
      <c r="G902" s="181">
        <v>-4.9779</v>
      </c>
      <c r="H902" s="181">
        <v>-5.5518999999999998</v>
      </c>
      <c r="I902" s="181">
        <v>-8.3923000000000005</v>
      </c>
      <c r="J902" s="181">
        <v>-6.7024999999999997</v>
      </c>
      <c r="K902" s="181">
        <v>-9.4404000000000003</v>
      </c>
      <c r="L902" s="181">
        <v>3.1699999999999999E-2</v>
      </c>
      <c r="M902" s="181">
        <v>12.1739</v>
      </c>
      <c r="N902" s="181">
        <v>16.362200000000001</v>
      </c>
      <c r="O902" s="181"/>
      <c r="P902" s="181"/>
      <c r="Q902" s="181">
        <v>25.707699999999999</v>
      </c>
      <c r="R902" s="181">
        <v>25.9099</v>
      </c>
      <c r="S902" s="124"/>
      <c r="T902" s="127"/>
      <c r="U902" s="128"/>
      <c r="V902" s="128"/>
      <c r="W902" s="128"/>
      <c r="X902" s="128"/>
      <c r="Y902" s="128"/>
      <c r="Z902" s="128"/>
      <c r="AA902" s="128"/>
      <c r="AB902" s="128"/>
      <c r="AC902" s="128"/>
      <c r="AD902" s="128"/>
      <c r="AE902" s="128"/>
      <c r="AF902" s="128"/>
      <c r="AG902" s="128"/>
      <c r="AH902" s="128"/>
    </row>
    <row r="903" spans="1:34" x14ac:dyDescent="0.3">
      <c r="A903" s="177" t="s">
        <v>804</v>
      </c>
      <c r="B903" s="177" t="s">
        <v>833</v>
      </c>
      <c r="C903" s="177">
        <v>147203</v>
      </c>
      <c r="D903" s="180">
        <v>44616</v>
      </c>
      <c r="E903" s="181">
        <v>18.108000000000001</v>
      </c>
      <c r="F903" s="181">
        <v>-4.5640999999999998</v>
      </c>
      <c r="G903" s="181">
        <v>-4.9847999999999999</v>
      </c>
      <c r="H903" s="181">
        <v>-5.5743999999999998</v>
      </c>
      <c r="I903" s="181">
        <v>-8.4390999999999998</v>
      </c>
      <c r="J903" s="181">
        <v>-6.8087</v>
      </c>
      <c r="K903" s="181">
        <v>-9.7487999999999992</v>
      </c>
      <c r="L903" s="181">
        <v>-0.67469999999999997</v>
      </c>
      <c r="M903" s="181">
        <v>10.9899</v>
      </c>
      <c r="N903" s="181">
        <v>14.702</v>
      </c>
      <c r="O903" s="181"/>
      <c r="P903" s="181"/>
      <c r="Q903" s="181">
        <v>23.751200000000001</v>
      </c>
      <c r="R903" s="181">
        <v>24.025600000000001</v>
      </c>
      <c r="S903" s="124"/>
      <c r="T903" s="127"/>
      <c r="U903" s="128"/>
      <c r="V903" s="128"/>
      <c r="W903" s="128"/>
      <c r="X903" s="128"/>
      <c r="Y903" s="128"/>
      <c r="Z903" s="128"/>
      <c r="AA903" s="128"/>
      <c r="AB903" s="128"/>
      <c r="AC903" s="128"/>
      <c r="AD903" s="128"/>
      <c r="AE903" s="128"/>
      <c r="AF903" s="128"/>
      <c r="AG903" s="128"/>
      <c r="AH903" s="128"/>
    </row>
    <row r="904" spans="1:34" x14ac:dyDescent="0.3">
      <c r="A904" s="177" t="s">
        <v>804</v>
      </c>
      <c r="B904" s="177" t="s">
        <v>834</v>
      </c>
      <c r="C904" s="177">
        <v>122389</v>
      </c>
      <c r="D904" s="180">
        <v>44616</v>
      </c>
      <c r="E904" s="181">
        <v>33.216200000000001</v>
      </c>
      <c r="F904" s="181">
        <v>-4.3099999999999996</v>
      </c>
      <c r="G904" s="181">
        <v>-4.6440000000000001</v>
      </c>
      <c r="H904" s="181">
        <v>-5.4141000000000004</v>
      </c>
      <c r="I904" s="181">
        <v>-8.1888000000000005</v>
      </c>
      <c r="J904" s="181">
        <v>-7.2626999999999997</v>
      </c>
      <c r="K904" s="181">
        <v>-11.043200000000001</v>
      </c>
      <c r="L904" s="181">
        <v>-8.2362000000000002</v>
      </c>
      <c r="M904" s="181">
        <v>-2.1133000000000002</v>
      </c>
      <c r="N904" s="181">
        <v>-1.7150000000000001</v>
      </c>
      <c r="O904" s="181">
        <v>15.387499999999999</v>
      </c>
      <c r="P904" s="181">
        <v>11.6457</v>
      </c>
      <c r="Q904" s="181">
        <v>14.6304</v>
      </c>
      <c r="R904" s="181">
        <v>11.4101</v>
      </c>
      <c r="S904" s="124"/>
      <c r="T904" s="127"/>
      <c r="U904" s="128"/>
      <c r="V904" s="128"/>
      <c r="W904" s="128"/>
      <c r="X904" s="128"/>
      <c r="Y904" s="128"/>
      <c r="Z904" s="128"/>
      <c r="AA904" s="128"/>
      <c r="AB904" s="128"/>
      <c r="AC904" s="128"/>
      <c r="AD904" s="128"/>
      <c r="AE904" s="128"/>
      <c r="AF904" s="128"/>
      <c r="AG904" s="128"/>
      <c r="AH904" s="128"/>
    </row>
    <row r="905" spans="1:34" x14ac:dyDescent="0.3">
      <c r="A905" s="177" t="s">
        <v>804</v>
      </c>
      <c r="B905" s="177" t="s">
        <v>835</v>
      </c>
      <c r="C905" s="177">
        <v>122387</v>
      </c>
      <c r="D905" s="180">
        <v>44616</v>
      </c>
      <c r="E905" s="181">
        <v>29.549099999999999</v>
      </c>
      <c r="F905" s="181">
        <v>-4.3129999999999997</v>
      </c>
      <c r="G905" s="181">
        <v>-4.6528999999999998</v>
      </c>
      <c r="H905" s="181">
        <v>-5.4349999999999996</v>
      </c>
      <c r="I905" s="181">
        <v>-8.2292000000000005</v>
      </c>
      <c r="J905" s="181">
        <v>-7.3532999999999999</v>
      </c>
      <c r="K905" s="181">
        <v>-11.301500000000001</v>
      </c>
      <c r="L905" s="181">
        <v>-8.7922999999999991</v>
      </c>
      <c r="M905" s="181">
        <v>-3.0137</v>
      </c>
      <c r="N905" s="181">
        <v>-2.8948</v>
      </c>
      <c r="O905" s="181">
        <v>14.0052</v>
      </c>
      <c r="P905" s="181">
        <v>10.2384</v>
      </c>
      <c r="Q905" s="181">
        <v>13.1152</v>
      </c>
      <c r="R905" s="181">
        <v>10.028499999999999</v>
      </c>
      <c r="S905" s="124"/>
      <c r="T905" s="127"/>
      <c r="U905" s="128"/>
      <c r="V905" s="128"/>
      <c r="W905" s="128"/>
      <c r="X905" s="128"/>
      <c r="Y905" s="128"/>
      <c r="Z905" s="128"/>
      <c r="AA905" s="128"/>
      <c r="AB905" s="128"/>
      <c r="AC905" s="128"/>
      <c r="AD905" s="128"/>
      <c r="AE905" s="128"/>
      <c r="AF905" s="128"/>
      <c r="AG905" s="128"/>
      <c r="AH905" s="128"/>
    </row>
    <row r="906" spans="1:34" x14ac:dyDescent="0.3">
      <c r="A906" s="177" t="s">
        <v>804</v>
      </c>
      <c r="B906" s="177" t="s">
        <v>836</v>
      </c>
      <c r="C906" s="177">
        <v>104637</v>
      </c>
      <c r="D906" s="180">
        <v>44616</v>
      </c>
      <c r="E906" s="181">
        <v>71.979900000000001</v>
      </c>
      <c r="F906" s="181">
        <v>-4.6783000000000001</v>
      </c>
      <c r="G906" s="181">
        <v>-5.7535999999999996</v>
      </c>
      <c r="H906" s="181">
        <v>-6.4805999999999999</v>
      </c>
      <c r="I906" s="181">
        <v>-9.4659999999999993</v>
      </c>
      <c r="J906" s="181">
        <v>-5.9135</v>
      </c>
      <c r="K906" s="181">
        <v>-7.8539000000000003</v>
      </c>
      <c r="L906" s="181">
        <v>0.70699999999999996</v>
      </c>
      <c r="M906" s="181">
        <v>7.7675999999999998</v>
      </c>
      <c r="N906" s="181">
        <v>9.3680000000000003</v>
      </c>
      <c r="O906" s="181">
        <v>18.847999999999999</v>
      </c>
      <c r="P906" s="181">
        <v>12.757999999999999</v>
      </c>
      <c r="Q906" s="181">
        <v>13.8904</v>
      </c>
      <c r="R906" s="181">
        <v>22.9328</v>
      </c>
      <c r="S906" s="124"/>
      <c r="T906" s="127"/>
      <c r="U906" s="128"/>
      <c r="V906" s="128"/>
      <c r="W906" s="128"/>
      <c r="X906" s="128"/>
      <c r="Y906" s="128"/>
      <c r="Z906" s="128"/>
      <c r="AA906" s="128"/>
      <c r="AB906" s="128"/>
      <c r="AC906" s="128"/>
      <c r="AD906" s="128"/>
      <c r="AE906" s="128"/>
      <c r="AF906" s="128"/>
      <c r="AG906" s="128"/>
      <c r="AH906" s="128"/>
    </row>
    <row r="907" spans="1:34" x14ac:dyDescent="0.3">
      <c r="A907" s="177" t="s">
        <v>804</v>
      </c>
      <c r="B907" s="177" t="s">
        <v>837</v>
      </c>
      <c r="C907" s="177">
        <v>118692</v>
      </c>
      <c r="D907" s="180">
        <v>44616</v>
      </c>
      <c r="E907" s="181">
        <v>77.345299999999995</v>
      </c>
      <c r="F907" s="181">
        <v>-4.6765999999999996</v>
      </c>
      <c r="G907" s="181">
        <v>-5.7485999999999997</v>
      </c>
      <c r="H907" s="181">
        <v>-6.4687000000000001</v>
      </c>
      <c r="I907" s="181">
        <v>-9.4420999999999999</v>
      </c>
      <c r="J907" s="181">
        <v>-5.859</v>
      </c>
      <c r="K907" s="181">
        <v>-7.6958000000000002</v>
      </c>
      <c r="L907" s="181">
        <v>1.05</v>
      </c>
      <c r="M907" s="181">
        <v>8.3190000000000008</v>
      </c>
      <c r="N907" s="181">
        <v>10.105399999999999</v>
      </c>
      <c r="O907" s="181">
        <v>19.644100000000002</v>
      </c>
      <c r="P907" s="181">
        <v>13.6493</v>
      </c>
      <c r="Q907" s="181">
        <v>17.784199999999998</v>
      </c>
      <c r="R907" s="181">
        <v>23.755600000000001</v>
      </c>
      <c r="S907" s="124"/>
      <c r="T907" s="127"/>
      <c r="U907" s="128"/>
      <c r="V907" s="128"/>
      <c r="W907" s="128"/>
      <c r="X907" s="128"/>
      <c r="Y907" s="128"/>
      <c r="Z907" s="128"/>
      <c r="AA907" s="128"/>
      <c r="AB907" s="128"/>
      <c r="AC907" s="128"/>
      <c r="AD907" s="128"/>
      <c r="AE907" s="128"/>
      <c r="AF907" s="128"/>
      <c r="AG907" s="128"/>
      <c r="AH907" s="128"/>
    </row>
    <row r="908" spans="1:34" x14ac:dyDescent="0.3">
      <c r="A908" s="177" t="s">
        <v>804</v>
      </c>
      <c r="B908" s="177" t="s">
        <v>838</v>
      </c>
      <c r="C908" s="177">
        <v>109275</v>
      </c>
      <c r="D908" s="180">
        <v>44616</v>
      </c>
      <c r="E908" s="181">
        <v>48.283000000000001</v>
      </c>
      <c r="F908" s="181">
        <v>-5.2093999999999996</v>
      </c>
      <c r="G908" s="181">
        <v>-6.1108000000000002</v>
      </c>
      <c r="H908" s="181">
        <v>-8.8274000000000008</v>
      </c>
      <c r="I908" s="181">
        <v>-11.9991</v>
      </c>
      <c r="J908" s="181">
        <v>-6.8013000000000003</v>
      </c>
      <c r="K908" s="181">
        <v>-13.0099</v>
      </c>
      <c r="L908" s="181">
        <v>-4.8038999999999996</v>
      </c>
      <c r="M908" s="181">
        <v>-2.6865999999999999</v>
      </c>
      <c r="N908" s="181">
        <v>12.5924</v>
      </c>
      <c r="O908" s="181">
        <v>18.401700000000002</v>
      </c>
      <c r="P908" s="181">
        <v>12.4193</v>
      </c>
      <c r="Q908" s="181">
        <v>12.297599999999999</v>
      </c>
      <c r="R908" s="181">
        <v>24.112500000000001</v>
      </c>
      <c r="S908" s="124"/>
      <c r="T908" s="127"/>
      <c r="U908" s="128"/>
      <c r="V908" s="128"/>
      <c r="W908" s="128"/>
      <c r="X908" s="128"/>
      <c r="Y908" s="128"/>
      <c r="Z908" s="128"/>
      <c r="AA908" s="128"/>
      <c r="AB908" s="128"/>
      <c r="AC908" s="128"/>
      <c r="AD908" s="128"/>
      <c r="AE908" s="128"/>
      <c r="AF908" s="128"/>
      <c r="AG908" s="128"/>
      <c r="AH908" s="128"/>
    </row>
    <row r="909" spans="1:34" x14ac:dyDescent="0.3">
      <c r="A909" s="177" t="s">
        <v>804</v>
      </c>
      <c r="B909" s="177" t="s">
        <v>839</v>
      </c>
      <c r="C909" s="177">
        <v>120834</v>
      </c>
      <c r="D909" s="180">
        <v>44616</v>
      </c>
      <c r="E909" s="181">
        <v>50.651800000000001</v>
      </c>
      <c r="F909" s="181">
        <v>-5.2027000000000001</v>
      </c>
      <c r="G909" s="181">
        <v>-6.0933999999999999</v>
      </c>
      <c r="H909" s="181">
        <v>-8.7902000000000005</v>
      </c>
      <c r="I909" s="181">
        <v>-11.9232</v>
      </c>
      <c r="J909" s="181">
        <v>-6.6294000000000004</v>
      </c>
      <c r="K909" s="181">
        <v>-12.548999999999999</v>
      </c>
      <c r="L909" s="181">
        <v>-3.7349000000000001</v>
      </c>
      <c r="M909" s="181">
        <v>-1.1137999999999999</v>
      </c>
      <c r="N909" s="181">
        <v>15.1046</v>
      </c>
      <c r="O909" s="181">
        <v>20.4511</v>
      </c>
      <c r="P909" s="181">
        <v>13.7448</v>
      </c>
      <c r="Q909" s="181">
        <v>16.438500000000001</v>
      </c>
      <c r="R909" s="181">
        <v>26.499099999999999</v>
      </c>
      <c r="S909" s="124"/>
      <c r="T909" s="127"/>
      <c r="U909" s="128"/>
      <c r="V909" s="128"/>
      <c r="W909" s="128"/>
      <c r="X909" s="128"/>
      <c r="Y909" s="128"/>
      <c r="Z909" s="128"/>
      <c r="AA909" s="128"/>
      <c r="AB909" s="128"/>
      <c r="AC909" s="128"/>
      <c r="AD909" s="128"/>
      <c r="AE909" s="128"/>
      <c r="AF909" s="128"/>
      <c r="AG909" s="128"/>
      <c r="AH909" s="128"/>
    </row>
    <row r="910" spans="1:34" x14ac:dyDescent="0.3">
      <c r="A910" s="177" t="s">
        <v>804</v>
      </c>
      <c r="B910" s="177" t="s">
        <v>840</v>
      </c>
      <c r="C910" s="177">
        <v>119727</v>
      </c>
      <c r="D910" s="180">
        <v>44616</v>
      </c>
      <c r="E910" s="181">
        <v>242.20939999999999</v>
      </c>
      <c r="F910" s="181">
        <v>-3.4872000000000001</v>
      </c>
      <c r="G910" s="181">
        <v>-3.8163</v>
      </c>
      <c r="H910" s="181">
        <v>-5.3872999999999998</v>
      </c>
      <c r="I910" s="181">
        <v>-7.8579999999999997</v>
      </c>
      <c r="J910" s="181">
        <v>-5.8114999999999997</v>
      </c>
      <c r="K910" s="181">
        <v>-12.9071</v>
      </c>
      <c r="L910" s="181">
        <v>0.60589999999999999</v>
      </c>
      <c r="M910" s="181">
        <v>13.610799999999999</v>
      </c>
      <c r="N910" s="181">
        <v>18.890999999999998</v>
      </c>
      <c r="O910" s="181">
        <v>21.251000000000001</v>
      </c>
      <c r="P910" s="181">
        <v>17.743400000000001</v>
      </c>
      <c r="Q910" s="181">
        <v>16.1631</v>
      </c>
      <c r="R910" s="181">
        <v>18.8565</v>
      </c>
      <c r="S910" s="124"/>
      <c r="T910" s="127"/>
      <c r="U910" s="128"/>
      <c r="V910" s="128"/>
      <c r="W910" s="128"/>
      <c r="X910" s="128"/>
      <c r="Y910" s="128"/>
      <c r="Z910" s="128"/>
      <c r="AA910" s="128"/>
      <c r="AB910" s="128"/>
      <c r="AC910" s="128"/>
      <c r="AD910" s="128"/>
      <c r="AE910" s="128"/>
      <c r="AF910" s="128"/>
      <c r="AG910" s="128"/>
      <c r="AH910" s="128"/>
    </row>
    <row r="911" spans="1:34" x14ac:dyDescent="0.3">
      <c r="A911" s="177" t="s">
        <v>804</v>
      </c>
      <c r="B911" s="177" t="s">
        <v>841</v>
      </c>
      <c r="C911" s="177">
        <v>102756</v>
      </c>
      <c r="D911" s="180">
        <v>44616</v>
      </c>
      <c r="E911" s="181">
        <v>222.3663</v>
      </c>
      <c r="F911" s="181">
        <v>-3.4904000000000002</v>
      </c>
      <c r="G911" s="181">
        <v>-3.8260000000000001</v>
      </c>
      <c r="H911" s="181">
        <v>-5.4080000000000004</v>
      </c>
      <c r="I911" s="181">
        <v>-7.8973000000000004</v>
      </c>
      <c r="J911" s="181">
        <v>-5.8962000000000003</v>
      </c>
      <c r="K911" s="181">
        <v>-13.1435</v>
      </c>
      <c r="L911" s="181">
        <v>6.4500000000000002E-2</v>
      </c>
      <c r="M911" s="181">
        <v>12.704499999999999</v>
      </c>
      <c r="N911" s="181">
        <v>17.621600000000001</v>
      </c>
      <c r="O911" s="181">
        <v>20.0061</v>
      </c>
      <c r="P911" s="181">
        <v>16.558700000000002</v>
      </c>
      <c r="Q911" s="181">
        <v>19.533899999999999</v>
      </c>
      <c r="R911" s="181">
        <v>17.597000000000001</v>
      </c>
      <c r="S911" s="124"/>
      <c r="T911" s="127"/>
      <c r="U911" s="128"/>
      <c r="V911" s="128"/>
      <c r="W911" s="128"/>
      <c r="X911" s="128"/>
      <c r="Y911" s="128"/>
      <c r="Z911" s="128"/>
      <c r="AA911" s="128"/>
      <c r="AB911" s="128"/>
      <c r="AC911" s="128"/>
      <c r="AD911" s="128"/>
      <c r="AE911" s="128"/>
      <c r="AF911" s="128"/>
      <c r="AG911" s="128"/>
      <c r="AH911" s="128"/>
    </row>
    <row r="912" spans="1:34" x14ac:dyDescent="0.3">
      <c r="A912" s="177" t="s">
        <v>804</v>
      </c>
      <c r="B912" s="177" t="s">
        <v>2004</v>
      </c>
      <c r="C912" s="177">
        <v>149532</v>
      </c>
      <c r="D912" s="180">
        <v>44616</v>
      </c>
      <c r="E912" s="181">
        <v>101.35120000000001</v>
      </c>
      <c r="F912" s="181">
        <v>-5.0193000000000003</v>
      </c>
      <c r="G912" s="181">
        <v>-5.3688000000000002</v>
      </c>
      <c r="H912" s="181">
        <v>-6.5266000000000002</v>
      </c>
      <c r="I912" s="181">
        <v>-9.2294</v>
      </c>
      <c r="J912" s="181">
        <v>-6.0761000000000003</v>
      </c>
      <c r="K912" s="181">
        <v>-9.0776000000000003</v>
      </c>
      <c r="L912" s="181">
        <v>-2.2744</v>
      </c>
      <c r="M912" s="181">
        <v>7.3977000000000004</v>
      </c>
      <c r="N912" s="181">
        <v>10.7058</v>
      </c>
      <c r="O912" s="181">
        <v>19.523299999999999</v>
      </c>
      <c r="P912" s="181">
        <v>14.226900000000001</v>
      </c>
      <c r="Q912" s="181">
        <v>15.269</v>
      </c>
      <c r="R912" s="181">
        <v>19.574400000000001</v>
      </c>
      <c r="S912" s="124"/>
      <c r="T912" s="127"/>
      <c r="U912" s="128"/>
      <c r="V912" s="128"/>
      <c r="W912" s="128"/>
      <c r="X912" s="128"/>
      <c r="Y912" s="128"/>
      <c r="Z912" s="128"/>
      <c r="AA912" s="128"/>
      <c r="AB912" s="128"/>
      <c r="AC912" s="128"/>
      <c r="AD912" s="128"/>
      <c r="AE912" s="128"/>
      <c r="AF912" s="128"/>
      <c r="AG912" s="128"/>
      <c r="AH912" s="128"/>
    </row>
    <row r="913" spans="1:34" x14ac:dyDescent="0.3">
      <c r="A913" s="177" t="s">
        <v>804</v>
      </c>
      <c r="B913" s="177" t="s">
        <v>2005</v>
      </c>
      <c r="C913" s="177">
        <v>149533</v>
      </c>
      <c r="D913" s="180">
        <v>44616</v>
      </c>
      <c r="E913" s="181">
        <v>108.3447</v>
      </c>
      <c r="F913" s="181">
        <v>-5.0167000000000002</v>
      </c>
      <c r="G913" s="181">
        <v>-5.3609</v>
      </c>
      <c r="H913" s="181">
        <v>-6.5086000000000004</v>
      </c>
      <c r="I913" s="181">
        <v>-9.1945999999999994</v>
      </c>
      <c r="J913" s="181">
        <v>-5.9946000000000002</v>
      </c>
      <c r="K913" s="181">
        <v>-8.8544999999999998</v>
      </c>
      <c r="L913" s="181">
        <v>-1.7816000000000001</v>
      </c>
      <c r="M913" s="181">
        <v>8.1931999999999992</v>
      </c>
      <c r="N913" s="181">
        <v>11.787800000000001</v>
      </c>
      <c r="O913" s="181">
        <v>20.491800000000001</v>
      </c>
      <c r="P913" s="181">
        <v>15.1479</v>
      </c>
      <c r="Q913" s="181">
        <v>14.645099999999999</v>
      </c>
      <c r="R913" s="181">
        <v>20.652100000000001</v>
      </c>
      <c r="S913" s="124"/>
      <c r="T913" s="127"/>
      <c r="U913" s="128"/>
      <c r="V913" s="128"/>
      <c r="W913" s="128"/>
      <c r="X913" s="128"/>
      <c r="Y913" s="128"/>
      <c r="Z913" s="128"/>
      <c r="AA913" s="128"/>
      <c r="AB913" s="128"/>
      <c r="AC913" s="128"/>
      <c r="AD913" s="128"/>
      <c r="AE913" s="128"/>
      <c r="AF913" s="128"/>
      <c r="AG913" s="128"/>
      <c r="AH913" s="128"/>
    </row>
    <row r="914" spans="1:34" x14ac:dyDescent="0.3">
      <c r="A914" s="177" t="s">
        <v>804</v>
      </c>
      <c r="B914" s="177" t="s">
        <v>842</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804</v>
      </c>
      <c r="B915" s="177" t="s">
        <v>843</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804</v>
      </c>
      <c r="B916" s="177" t="s">
        <v>844</v>
      </c>
      <c r="C916" s="177">
        <v>147757</v>
      </c>
      <c r="D916" s="180">
        <v>44616</v>
      </c>
      <c r="E916" s="181">
        <v>14.560600000000001</v>
      </c>
      <c r="F916" s="181">
        <v>-4.4329000000000001</v>
      </c>
      <c r="G916" s="181">
        <v>-5.2279</v>
      </c>
      <c r="H916" s="181">
        <v>-5.9288999999999996</v>
      </c>
      <c r="I916" s="181">
        <v>-8.5562000000000005</v>
      </c>
      <c r="J916" s="181">
        <v>-5.9927000000000001</v>
      </c>
      <c r="K916" s="181">
        <v>-7.3311000000000002</v>
      </c>
      <c r="L916" s="181">
        <v>-1.8067</v>
      </c>
      <c r="M916" s="181">
        <v>10.3962</v>
      </c>
      <c r="N916" s="181">
        <v>12.3451</v>
      </c>
      <c r="O916" s="181"/>
      <c r="P916" s="181"/>
      <c r="Q916" s="181">
        <v>18.3996</v>
      </c>
      <c r="R916" s="181">
        <v>20.465</v>
      </c>
      <c r="S916" s="124"/>
      <c r="T916" s="127"/>
      <c r="U916" s="128"/>
      <c r="V916" s="128"/>
      <c r="W916" s="128"/>
      <c r="X916" s="128"/>
      <c r="Y916" s="128"/>
      <c r="Z916" s="128"/>
      <c r="AA916" s="128"/>
      <c r="AB916" s="128"/>
      <c r="AC916" s="128"/>
      <c r="AD916" s="128"/>
      <c r="AE916" s="128"/>
      <c r="AF916" s="128"/>
      <c r="AG916" s="128"/>
      <c r="AH916" s="128"/>
    </row>
    <row r="917" spans="1:34" x14ac:dyDescent="0.3">
      <c r="A917" s="177" t="s">
        <v>804</v>
      </c>
      <c r="B917" s="177" t="s">
        <v>845</v>
      </c>
      <c r="C917" s="177">
        <v>147760</v>
      </c>
      <c r="D917" s="180">
        <v>44616</v>
      </c>
      <c r="E917" s="181">
        <v>13.9686</v>
      </c>
      <c r="F917" s="181">
        <v>-4.4379</v>
      </c>
      <c r="G917" s="181">
        <v>-5.2416999999999998</v>
      </c>
      <c r="H917" s="181">
        <v>-5.9612999999999996</v>
      </c>
      <c r="I917" s="181">
        <v>-8.6182999999999996</v>
      </c>
      <c r="J917" s="181">
        <v>-6.1326000000000001</v>
      </c>
      <c r="K917" s="181">
        <v>-7.7352999999999996</v>
      </c>
      <c r="L917" s="181">
        <v>-2.6558000000000002</v>
      </c>
      <c r="M917" s="181">
        <v>9.0419</v>
      </c>
      <c r="N917" s="181">
        <v>10.488300000000001</v>
      </c>
      <c r="O917" s="181"/>
      <c r="P917" s="181"/>
      <c r="Q917" s="181">
        <v>16.210999999999999</v>
      </c>
      <c r="R917" s="181">
        <v>18.277000000000001</v>
      </c>
      <c r="S917" s="124"/>
      <c r="T917" s="127"/>
      <c r="U917" s="128"/>
      <c r="V917" s="128"/>
      <c r="W917" s="128"/>
      <c r="X917" s="128"/>
      <c r="Y917" s="128"/>
      <c r="Z917" s="128"/>
      <c r="AA917" s="128"/>
      <c r="AB917" s="128"/>
      <c r="AC917" s="128"/>
      <c r="AD917" s="128"/>
      <c r="AE917" s="128"/>
      <c r="AF917" s="128"/>
      <c r="AG917" s="128"/>
      <c r="AH917" s="128"/>
    </row>
    <row r="918" spans="1:34" x14ac:dyDescent="0.3">
      <c r="A918" s="177" t="s">
        <v>804</v>
      </c>
      <c r="B918" s="177" t="s">
        <v>846</v>
      </c>
      <c r="C918" s="177">
        <v>147492</v>
      </c>
      <c r="D918" s="180">
        <v>44616</v>
      </c>
      <c r="E918" s="181">
        <v>17.059999999999999</v>
      </c>
      <c r="F918" s="181">
        <v>-4.4793000000000003</v>
      </c>
      <c r="G918" s="181">
        <v>-5.0110999999999999</v>
      </c>
      <c r="H918" s="181">
        <v>-5.8498999999999999</v>
      </c>
      <c r="I918" s="181">
        <v>-8.6234999999999999</v>
      </c>
      <c r="J918" s="181">
        <v>-6.2122000000000002</v>
      </c>
      <c r="K918" s="181">
        <v>-8.4763999999999999</v>
      </c>
      <c r="L918" s="181">
        <v>-1.6715</v>
      </c>
      <c r="M918" s="181">
        <v>12.9054</v>
      </c>
      <c r="N918" s="181">
        <v>12.9054</v>
      </c>
      <c r="O918" s="181"/>
      <c r="P918" s="181"/>
      <c r="Q918" s="181">
        <v>23.212700000000002</v>
      </c>
      <c r="R918" s="181">
        <v>21.818200000000001</v>
      </c>
      <c r="S918" s="124"/>
      <c r="T918" s="127"/>
      <c r="U918" s="128"/>
      <c r="V918" s="128"/>
      <c r="W918" s="128"/>
      <c r="X918" s="128"/>
      <c r="Y918" s="128"/>
      <c r="Z918" s="128"/>
      <c r="AA918" s="128"/>
      <c r="AB918" s="128"/>
      <c r="AC918" s="128"/>
      <c r="AD918" s="128"/>
      <c r="AE918" s="128"/>
      <c r="AF918" s="128"/>
      <c r="AG918" s="128"/>
      <c r="AH918" s="128"/>
    </row>
    <row r="919" spans="1:34" x14ac:dyDescent="0.3">
      <c r="A919" s="177" t="s">
        <v>804</v>
      </c>
      <c r="B919" s="177" t="s">
        <v>847</v>
      </c>
      <c r="C919" s="177">
        <v>147490</v>
      </c>
      <c r="D919" s="180">
        <v>44616</v>
      </c>
      <c r="E919" s="181">
        <v>16.690000000000001</v>
      </c>
      <c r="F919" s="181">
        <v>-4.4648000000000003</v>
      </c>
      <c r="G919" s="181">
        <v>-4.9543999999999997</v>
      </c>
      <c r="H919" s="181">
        <v>-5.8125999999999998</v>
      </c>
      <c r="I919" s="181">
        <v>-8.6480999999999995</v>
      </c>
      <c r="J919" s="181">
        <v>-6.2885999999999997</v>
      </c>
      <c r="K919" s="181">
        <v>-8.6480999999999995</v>
      </c>
      <c r="L919" s="181">
        <v>-1.9964999999999999</v>
      </c>
      <c r="M919" s="181">
        <v>12.2394</v>
      </c>
      <c r="N919" s="181">
        <v>12.088699999999999</v>
      </c>
      <c r="O919" s="181"/>
      <c r="P919" s="181"/>
      <c r="Q919" s="181">
        <v>22.1615</v>
      </c>
      <c r="R919" s="181">
        <v>20.807099999999998</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-4.5359958333333328</v>
      </c>
      <c r="G920" s="183">
        <v>-5.1635687500000005</v>
      </c>
      <c r="H920" s="183">
        <v>-6.0709062500000002</v>
      </c>
      <c r="I920" s="183">
        <v>-8.6934229166666643</v>
      </c>
      <c r="J920" s="183">
        <v>-6.3276041666666671</v>
      </c>
      <c r="K920" s="183">
        <v>-8.781391666666666</v>
      </c>
      <c r="L920" s="183">
        <v>-1.6104895833333333</v>
      </c>
      <c r="M920" s="183">
        <v>8.1362687499999975</v>
      </c>
      <c r="N920" s="183">
        <v>11.407827083333332</v>
      </c>
      <c r="O920" s="183">
        <v>17.041917647058821</v>
      </c>
      <c r="P920" s="183">
        <v>12.920075000000001</v>
      </c>
      <c r="Q920" s="183">
        <v>16.736393750000001</v>
      </c>
      <c r="R920" s="183">
        <v>18.131795238095236</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408</v>
      </c>
      <c r="B921" s="177"/>
      <c r="C921" s="177"/>
      <c r="D921" s="177"/>
      <c r="E921" s="177"/>
      <c r="F921" s="183">
        <v>-4.5287500000000005</v>
      </c>
      <c r="G921" s="183">
        <v>-5.1188500000000001</v>
      </c>
      <c r="H921" s="183">
        <v>-5.9684999999999997</v>
      </c>
      <c r="I921" s="183">
        <v>-8.6208999999999989</v>
      </c>
      <c r="J921" s="183">
        <v>-6.0662000000000003</v>
      </c>
      <c r="K921" s="183">
        <v>-8.2797499999999999</v>
      </c>
      <c r="L921" s="183">
        <v>-0.74354999999999993</v>
      </c>
      <c r="M921" s="183">
        <v>8.7490500000000004</v>
      </c>
      <c r="N921" s="183">
        <v>12.269400000000001</v>
      </c>
      <c r="O921" s="183">
        <v>16.570549999999997</v>
      </c>
      <c r="P921" s="183">
        <v>12.624599999999999</v>
      </c>
      <c r="Q921" s="183">
        <v>14.92925</v>
      </c>
      <c r="R921" s="183">
        <v>19.1191</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848</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849</v>
      </c>
      <c r="B924" s="177" t="s">
        <v>850</v>
      </c>
      <c r="C924" s="177">
        <v>131301</v>
      </c>
      <c r="D924" s="180">
        <v>44616</v>
      </c>
      <c r="E924" s="181">
        <v>17.764800000000001</v>
      </c>
      <c r="F924" s="181">
        <v>-61.944400000000002</v>
      </c>
      <c r="G924" s="181">
        <v>-46.733699999999999</v>
      </c>
      <c r="H924" s="181">
        <v>-19.475300000000001</v>
      </c>
      <c r="I924" s="181">
        <v>-0.80689999999999995</v>
      </c>
      <c r="J924" s="181">
        <v>-4.6673</v>
      </c>
      <c r="K924" s="181">
        <v>-5.1666999999999996</v>
      </c>
      <c r="L924" s="181">
        <v>-1.3474999999999999</v>
      </c>
      <c r="M924" s="181">
        <v>-2.4599000000000002</v>
      </c>
      <c r="N924" s="181">
        <v>0.80059999999999998</v>
      </c>
      <c r="O924" s="181">
        <v>7.5262000000000002</v>
      </c>
      <c r="P924" s="181">
        <v>6.5502000000000002</v>
      </c>
      <c r="Q924" s="181">
        <v>8.0531000000000006</v>
      </c>
      <c r="R924" s="181">
        <v>4.1167999999999996</v>
      </c>
      <c r="S924" s="124"/>
      <c r="T924" s="127"/>
      <c r="U924" s="128"/>
      <c r="V924" s="128"/>
      <c r="W924" s="128"/>
      <c r="X924" s="128"/>
      <c r="Y924" s="128"/>
      <c r="Z924" s="128"/>
      <c r="AA924" s="128"/>
      <c r="AB924" s="128"/>
      <c r="AC924" s="128"/>
      <c r="AD924" s="128"/>
      <c r="AE924" s="128"/>
      <c r="AF924" s="128"/>
      <c r="AG924" s="128"/>
      <c r="AH924" s="128"/>
    </row>
    <row r="925" spans="1:34" x14ac:dyDescent="0.3">
      <c r="A925" s="177" t="s">
        <v>849</v>
      </c>
      <c r="B925" s="177" t="s">
        <v>851</v>
      </c>
      <c r="C925" s="177">
        <v>131297</v>
      </c>
      <c r="D925" s="180">
        <v>44616</v>
      </c>
      <c r="E925" s="181">
        <v>17.4604</v>
      </c>
      <c r="F925" s="181">
        <v>-62.189100000000003</v>
      </c>
      <c r="G925" s="181">
        <v>-46.923000000000002</v>
      </c>
      <c r="H925" s="181">
        <v>-19.665299999999998</v>
      </c>
      <c r="I925" s="181">
        <v>-1</v>
      </c>
      <c r="J925" s="181">
        <v>-4.8686999999999996</v>
      </c>
      <c r="K925" s="181">
        <v>-5.3704999999999998</v>
      </c>
      <c r="L925" s="181">
        <v>-1.5544</v>
      </c>
      <c r="M925" s="181">
        <v>-2.6642999999999999</v>
      </c>
      <c r="N925" s="181">
        <v>0.58819999999999995</v>
      </c>
      <c r="O925" s="181">
        <v>7.2972000000000001</v>
      </c>
      <c r="P925" s="181">
        <v>6.3108000000000004</v>
      </c>
      <c r="Q925" s="181">
        <v>7.8017000000000003</v>
      </c>
      <c r="R925" s="181">
        <v>3.9089999999999998</v>
      </c>
      <c r="S925" s="124"/>
      <c r="T925" s="127"/>
      <c r="U925" s="128"/>
      <c r="V925" s="128"/>
      <c r="W925" s="128"/>
      <c r="X925" s="128"/>
      <c r="Y925" s="128"/>
      <c r="Z925" s="128"/>
      <c r="AA925" s="128"/>
      <c r="AB925" s="128"/>
      <c r="AC925" s="128"/>
      <c r="AD925" s="128"/>
      <c r="AE925" s="128"/>
      <c r="AF925" s="128"/>
      <c r="AG925" s="128"/>
      <c r="AH925" s="128"/>
    </row>
    <row r="926" spans="1:34" x14ac:dyDescent="0.3">
      <c r="A926" s="177" t="s">
        <v>849</v>
      </c>
      <c r="B926" s="177" t="s">
        <v>852</v>
      </c>
      <c r="C926" s="177">
        <v>131051</v>
      </c>
      <c r="D926" s="180">
        <v>44616</v>
      </c>
      <c r="E926" s="181">
        <v>19.5822</v>
      </c>
      <c r="F926" s="181">
        <v>-85.725700000000003</v>
      </c>
      <c r="G926" s="181">
        <v>-44.508899999999997</v>
      </c>
      <c r="H926" s="181">
        <v>-19.577400000000001</v>
      </c>
      <c r="I926" s="181">
        <v>6.1923000000000004</v>
      </c>
      <c r="J926" s="181">
        <v>2.863</v>
      </c>
      <c r="K926" s="181">
        <v>-2.7624</v>
      </c>
      <c r="L926" s="181">
        <v>1.3237000000000001</v>
      </c>
      <c r="M926" s="181">
        <v>2.0722</v>
      </c>
      <c r="N926" s="181">
        <v>4.1173999999999999</v>
      </c>
      <c r="O926" s="181">
        <v>9.5243000000000002</v>
      </c>
      <c r="P926" s="181">
        <v>8.4871999999999996</v>
      </c>
      <c r="Q926" s="181">
        <v>9.43</v>
      </c>
      <c r="R926" s="181">
        <v>6.2187999999999999</v>
      </c>
      <c r="S926" s="124"/>
      <c r="T926" s="127"/>
      <c r="U926" s="128"/>
      <c r="V926" s="128"/>
      <c r="W926" s="128"/>
      <c r="X926" s="128"/>
      <c r="Y926" s="128"/>
      <c r="Z926" s="128"/>
      <c r="AA926" s="128"/>
      <c r="AB926" s="128"/>
      <c r="AC926" s="128"/>
      <c r="AD926" s="128"/>
      <c r="AE926" s="128"/>
      <c r="AF926" s="128"/>
      <c r="AG926" s="128"/>
      <c r="AH926" s="128"/>
    </row>
    <row r="927" spans="1:34" x14ac:dyDescent="0.3">
      <c r="A927" s="177" t="s">
        <v>849</v>
      </c>
      <c r="B927" s="177" t="s">
        <v>853</v>
      </c>
      <c r="C927" s="177">
        <v>131061</v>
      </c>
      <c r="D927" s="180">
        <v>44616</v>
      </c>
      <c r="E927" s="181">
        <v>19.913699999999999</v>
      </c>
      <c r="F927" s="181">
        <v>-85.578999999999994</v>
      </c>
      <c r="G927" s="181">
        <v>-44.377200000000002</v>
      </c>
      <c r="H927" s="181">
        <v>-19.434699999999999</v>
      </c>
      <c r="I927" s="181">
        <v>6.3521000000000001</v>
      </c>
      <c r="J927" s="181">
        <v>3.0232000000000001</v>
      </c>
      <c r="K927" s="181">
        <v>-2.6027</v>
      </c>
      <c r="L927" s="181">
        <v>1.4843</v>
      </c>
      <c r="M927" s="181">
        <v>2.2339000000000002</v>
      </c>
      <c r="N927" s="181">
        <v>4.2836999999999996</v>
      </c>
      <c r="O927" s="181">
        <v>9.7158999999999995</v>
      </c>
      <c r="P927" s="181">
        <v>8.6898</v>
      </c>
      <c r="Q927" s="181">
        <v>9.6766000000000005</v>
      </c>
      <c r="R927" s="181">
        <v>6.3886000000000003</v>
      </c>
      <c r="S927" s="124"/>
      <c r="T927" s="127"/>
      <c r="U927" s="128"/>
      <c r="V927" s="128"/>
      <c r="W927" s="128"/>
      <c r="X927" s="128"/>
      <c r="Y927" s="128"/>
      <c r="Z927" s="128"/>
      <c r="AA927" s="128"/>
      <c r="AB927" s="128"/>
      <c r="AC927" s="128"/>
      <c r="AD927" s="128"/>
      <c r="AE927" s="128"/>
      <c r="AF927" s="128"/>
      <c r="AG927" s="128"/>
      <c r="AH927" s="128"/>
    </row>
    <row r="928" spans="1:34" x14ac:dyDescent="0.3">
      <c r="A928" s="177" t="s">
        <v>849</v>
      </c>
      <c r="B928" s="177" t="s">
        <v>854</v>
      </c>
      <c r="C928" s="177">
        <v>118387</v>
      </c>
      <c r="D928" s="180">
        <v>44616</v>
      </c>
      <c r="E928" s="181">
        <v>36.685299999999998</v>
      </c>
      <c r="F928" s="181">
        <v>-65.052999999999997</v>
      </c>
      <c r="G928" s="181">
        <v>-44.937800000000003</v>
      </c>
      <c r="H928" s="181">
        <v>-18.2148</v>
      </c>
      <c r="I928" s="181">
        <v>0.56869999999999998</v>
      </c>
      <c r="J928" s="181">
        <v>0.60050000000000003</v>
      </c>
      <c r="K928" s="181">
        <v>-3.4083999999999999</v>
      </c>
      <c r="L928" s="181">
        <v>5.2499999999999998E-2</v>
      </c>
      <c r="M928" s="181">
        <v>1.2081</v>
      </c>
      <c r="N928" s="181">
        <v>3.3205</v>
      </c>
      <c r="O928" s="181">
        <v>9.4786000000000001</v>
      </c>
      <c r="P928" s="181">
        <v>9.1569000000000003</v>
      </c>
      <c r="Q928" s="181">
        <v>9.6959999999999997</v>
      </c>
      <c r="R928" s="181">
        <v>5.3470000000000004</v>
      </c>
      <c r="S928" s="124"/>
      <c r="T928" s="127"/>
      <c r="U928" s="128"/>
      <c r="V928" s="128"/>
      <c r="W928" s="128"/>
      <c r="X928" s="128"/>
      <c r="Y928" s="128"/>
      <c r="Z928" s="128"/>
      <c r="AA928" s="128"/>
      <c r="AB928" s="128"/>
      <c r="AC928" s="128"/>
      <c r="AD928" s="128"/>
      <c r="AE928" s="128"/>
      <c r="AF928" s="128"/>
      <c r="AG928" s="128"/>
      <c r="AH928" s="128"/>
    </row>
    <row r="929" spans="1:34" x14ac:dyDescent="0.3">
      <c r="A929" s="177" t="s">
        <v>849</v>
      </c>
      <c r="B929" s="177" t="s">
        <v>855</v>
      </c>
      <c r="C929" s="177">
        <v>108753</v>
      </c>
      <c r="D929" s="180">
        <v>44616</v>
      </c>
      <c r="E929" s="181">
        <v>36.3125</v>
      </c>
      <c r="F929" s="181">
        <v>-65.218900000000005</v>
      </c>
      <c r="G929" s="181">
        <v>-45.098100000000002</v>
      </c>
      <c r="H929" s="181">
        <v>-18.372599999999998</v>
      </c>
      <c r="I929" s="181">
        <v>0.41649999999999998</v>
      </c>
      <c r="J929" s="181">
        <v>0.4476</v>
      </c>
      <c r="K929" s="181">
        <v>-3.5493999999999999</v>
      </c>
      <c r="L929" s="181">
        <v>-8.4099999999999994E-2</v>
      </c>
      <c r="M929" s="181">
        <v>1.0731999999999999</v>
      </c>
      <c r="N929" s="181">
        <v>3.1831</v>
      </c>
      <c r="O929" s="181">
        <v>9.3328000000000007</v>
      </c>
      <c r="P929" s="181">
        <v>9.0259999999999998</v>
      </c>
      <c r="Q929" s="181">
        <v>6.6677999999999997</v>
      </c>
      <c r="R929" s="181">
        <v>5.2065999999999999</v>
      </c>
      <c r="S929" s="124"/>
      <c r="T929" s="127"/>
      <c r="U929" s="128"/>
      <c r="V929" s="128"/>
      <c r="W929" s="128"/>
      <c r="X929" s="128"/>
      <c r="Y929" s="128"/>
      <c r="Z929" s="128"/>
      <c r="AA929" s="128"/>
      <c r="AB929" s="128"/>
      <c r="AC929" s="128"/>
      <c r="AD929" s="128"/>
      <c r="AE929" s="128"/>
      <c r="AF929" s="128"/>
      <c r="AG929" s="128"/>
      <c r="AH929" s="128"/>
    </row>
    <row r="930" spans="1:34" x14ac:dyDescent="0.3">
      <c r="A930" s="177" t="s">
        <v>849</v>
      </c>
      <c r="B930" s="177" t="s">
        <v>856</v>
      </c>
      <c r="C930" s="177">
        <v>120137</v>
      </c>
      <c r="D930" s="180">
        <v>44616</v>
      </c>
      <c r="E930" s="181">
        <v>52.222099999999998</v>
      </c>
      <c r="F930" s="181">
        <v>-60.636800000000001</v>
      </c>
      <c r="G930" s="181">
        <v>-39.570500000000003</v>
      </c>
      <c r="H930" s="181">
        <v>-13.186500000000001</v>
      </c>
      <c r="I930" s="181">
        <v>4.992</v>
      </c>
      <c r="J930" s="181">
        <v>1.3836999999999999</v>
      </c>
      <c r="K930" s="181">
        <v>-2.5430999999999999</v>
      </c>
      <c r="L930" s="181">
        <v>1.6392</v>
      </c>
      <c r="M930" s="181">
        <v>2.3767999999999998</v>
      </c>
      <c r="N930" s="181">
        <v>4.2207999999999997</v>
      </c>
      <c r="O930" s="181">
        <v>8.7643000000000004</v>
      </c>
      <c r="P930" s="181">
        <v>8.3628999999999998</v>
      </c>
      <c r="Q930" s="181">
        <v>9.51</v>
      </c>
      <c r="R930" s="181">
        <v>5.4024999999999999</v>
      </c>
      <c r="S930" s="124"/>
      <c r="T930" s="127"/>
      <c r="U930" s="128"/>
      <c r="V930" s="128"/>
      <c r="W930" s="128"/>
      <c r="X930" s="128"/>
      <c r="Y930" s="128"/>
      <c r="Z930" s="128"/>
      <c r="AA930" s="128"/>
      <c r="AB930" s="128"/>
      <c r="AC930" s="128"/>
      <c r="AD930" s="128"/>
      <c r="AE930" s="128"/>
      <c r="AF930" s="128"/>
      <c r="AG930" s="128"/>
      <c r="AH930" s="128"/>
    </row>
    <row r="931" spans="1:34" x14ac:dyDescent="0.3">
      <c r="A931" s="177" t="s">
        <v>849</v>
      </c>
      <c r="B931" s="177" t="s">
        <v>2039</v>
      </c>
      <c r="C931" s="177">
        <v>101002</v>
      </c>
      <c r="D931" s="180">
        <v>44616</v>
      </c>
      <c r="E931" s="181">
        <v>50.765700000000002</v>
      </c>
      <c r="F931" s="181">
        <v>-60.868600000000001</v>
      </c>
      <c r="G931" s="181">
        <v>-39.868699999999997</v>
      </c>
      <c r="H931" s="181">
        <v>-13.482100000000001</v>
      </c>
      <c r="I931" s="181">
        <v>4.6870000000000003</v>
      </c>
      <c r="J931" s="181">
        <v>1.0770999999999999</v>
      </c>
      <c r="K931" s="181">
        <v>-2.8506</v>
      </c>
      <c r="L931" s="181">
        <v>1.3271999999999999</v>
      </c>
      <c r="M931" s="181">
        <v>2.0617999999999999</v>
      </c>
      <c r="N931" s="181">
        <v>3.8986000000000001</v>
      </c>
      <c r="O931" s="181">
        <v>8.4332999999999991</v>
      </c>
      <c r="P931" s="181">
        <v>8.0189000000000004</v>
      </c>
      <c r="Q931" s="181">
        <v>7.9722</v>
      </c>
      <c r="R931" s="181">
        <v>5.0795000000000003</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-68.401937500000003</v>
      </c>
      <c r="G932" s="183">
        <v>-44.0022375</v>
      </c>
      <c r="H932" s="183">
        <v>-17.676087500000001</v>
      </c>
      <c r="I932" s="183">
        <v>2.6752125000000002</v>
      </c>
      <c r="J932" s="183">
        <v>-1.7612499999999975E-2</v>
      </c>
      <c r="K932" s="183">
        <v>-3.5317249999999993</v>
      </c>
      <c r="L932" s="183">
        <v>0.3551125</v>
      </c>
      <c r="M932" s="183">
        <v>0.73772499999999996</v>
      </c>
      <c r="N932" s="183">
        <v>3.0516125000000001</v>
      </c>
      <c r="O932" s="183">
        <v>8.7590749999999993</v>
      </c>
      <c r="P932" s="183">
        <v>8.0753374999999998</v>
      </c>
      <c r="Q932" s="183">
        <v>8.6009249999999984</v>
      </c>
      <c r="R932" s="183">
        <v>5.2086000000000015</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408</v>
      </c>
      <c r="B933" s="177"/>
      <c r="C933" s="177"/>
      <c r="D933" s="177"/>
      <c r="E933" s="177"/>
      <c r="F933" s="183">
        <v>-63.621049999999997</v>
      </c>
      <c r="G933" s="183">
        <v>-44.723349999999996</v>
      </c>
      <c r="H933" s="183">
        <v>-18.903649999999999</v>
      </c>
      <c r="I933" s="183">
        <v>2.6278500000000005</v>
      </c>
      <c r="J933" s="183">
        <v>0.83879999999999999</v>
      </c>
      <c r="K933" s="183">
        <v>-3.1295000000000002</v>
      </c>
      <c r="L933" s="183">
        <v>0.68810000000000004</v>
      </c>
      <c r="M933" s="183">
        <v>1.6349499999999999</v>
      </c>
      <c r="N933" s="183">
        <v>3.60955</v>
      </c>
      <c r="O933" s="183">
        <v>9.0485500000000005</v>
      </c>
      <c r="P933" s="183">
        <v>8.4250499999999988</v>
      </c>
      <c r="Q933" s="183">
        <v>8.7415500000000002</v>
      </c>
      <c r="R933" s="183">
        <v>5.2767999999999997</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857</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858</v>
      </c>
      <c r="B936" s="177" t="s">
        <v>859</v>
      </c>
      <c r="C936" s="177">
        <v>115127</v>
      </c>
      <c r="D936" s="180">
        <v>44616</v>
      </c>
      <c r="E936" s="181">
        <v>47.772799999999997</v>
      </c>
      <c r="F936" s="181">
        <v>1523.1448</v>
      </c>
      <c r="G936" s="181">
        <v>530.27970000000005</v>
      </c>
      <c r="H936" s="181">
        <v>212.55099999999999</v>
      </c>
      <c r="I936" s="181">
        <v>193.22389999999999</v>
      </c>
      <c r="J936" s="181">
        <v>87.302199999999999</v>
      </c>
      <c r="K936" s="181">
        <v>38.998399999999997</v>
      </c>
      <c r="L936" s="181">
        <v>19.847300000000001</v>
      </c>
      <c r="M936" s="181">
        <v>9.6684999999999999</v>
      </c>
      <c r="N936" s="181">
        <v>11.7879</v>
      </c>
      <c r="O936" s="181">
        <v>15.533300000000001</v>
      </c>
      <c r="P936" s="181">
        <v>11.1462</v>
      </c>
      <c r="Q936" s="181">
        <v>7.3183999999999996</v>
      </c>
      <c r="R936" s="181">
        <v>9.1328999999999994</v>
      </c>
      <c r="S936" s="124" t="s">
        <v>1950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858</v>
      </c>
      <c r="B937" s="177" t="s">
        <v>860</v>
      </c>
      <c r="C937" s="177">
        <v>116796</v>
      </c>
      <c r="D937" s="180">
        <v>44616</v>
      </c>
      <c r="E937" s="181">
        <v>15.7774</v>
      </c>
      <c r="F937" s="181">
        <v>1393.2508</v>
      </c>
      <c r="G937" s="181">
        <v>353.60930000000002</v>
      </c>
      <c r="H937" s="181">
        <v>156.06540000000001</v>
      </c>
      <c r="I937" s="181">
        <v>156.49160000000001</v>
      </c>
      <c r="J937" s="181">
        <v>70.749099999999999</v>
      </c>
      <c r="K937" s="181">
        <v>30.274799999999999</v>
      </c>
      <c r="L937" s="181">
        <v>14.7826</v>
      </c>
      <c r="M937" s="181">
        <v>6.9837999999999996</v>
      </c>
      <c r="N937" s="181">
        <v>9.3345000000000002</v>
      </c>
      <c r="O937" s="181">
        <v>13.566000000000001</v>
      </c>
      <c r="P937" s="181">
        <v>10.107200000000001</v>
      </c>
      <c r="Q937" s="181">
        <v>4.6943999999999999</v>
      </c>
      <c r="R937" s="181">
        <v>8.1103000000000005</v>
      </c>
      <c r="S937" s="124" t="s">
        <v>1950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858</v>
      </c>
      <c r="B938" s="177" t="s">
        <v>1839</v>
      </c>
      <c r="C938" s="177">
        <v>120546</v>
      </c>
      <c r="D938" s="180">
        <v>44616</v>
      </c>
      <c r="E938" s="181">
        <v>16.206700000000001</v>
      </c>
      <c r="F938" s="181">
        <v>1393.5314000000001</v>
      </c>
      <c r="G938" s="181">
        <v>353.9076</v>
      </c>
      <c r="H938" s="181">
        <v>156.3467</v>
      </c>
      <c r="I938" s="181">
        <v>156.79730000000001</v>
      </c>
      <c r="J938" s="181">
        <v>71.064800000000005</v>
      </c>
      <c r="K938" s="181">
        <v>30.597300000000001</v>
      </c>
      <c r="L938" s="181">
        <v>15.186500000000001</v>
      </c>
      <c r="M938" s="181">
        <v>7.4089999999999998</v>
      </c>
      <c r="N938" s="181">
        <v>9.7843999999999998</v>
      </c>
      <c r="O938" s="181">
        <v>13.9892</v>
      </c>
      <c r="P938" s="181">
        <v>10.472099999999999</v>
      </c>
      <c r="Q938" s="181">
        <v>4.7149000000000001</v>
      </c>
      <c r="R938" s="181">
        <v>8.5298999999999996</v>
      </c>
      <c r="S938" s="124" t="s">
        <v>1950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858</v>
      </c>
      <c r="B939" s="177" t="s">
        <v>861</v>
      </c>
      <c r="C939" s="177">
        <v>113434</v>
      </c>
      <c r="D939" s="180">
        <v>44616</v>
      </c>
      <c r="E939" s="181">
        <v>45.2881</v>
      </c>
      <c r="F939" s="181">
        <v>1516.2654</v>
      </c>
      <c r="G939" s="181">
        <v>527.93129999999996</v>
      </c>
      <c r="H939" s="181">
        <v>211.6429</v>
      </c>
      <c r="I939" s="181">
        <v>192.4101</v>
      </c>
      <c r="J939" s="181">
        <v>86.960800000000006</v>
      </c>
      <c r="K939" s="181">
        <v>38.872999999999998</v>
      </c>
      <c r="L939" s="181">
        <v>19.8248</v>
      </c>
      <c r="M939" s="181">
        <v>9.6367999999999991</v>
      </c>
      <c r="N939" s="181">
        <v>11.751799999999999</v>
      </c>
      <c r="O939" s="181">
        <v>15.530099999999999</v>
      </c>
      <c r="P939" s="181">
        <v>10.9701</v>
      </c>
      <c r="Q939" s="181">
        <v>7.375</v>
      </c>
      <c r="R939" s="181">
        <v>8.9626999999999999</v>
      </c>
      <c r="S939" s="124" t="s">
        <v>1950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858</v>
      </c>
      <c r="B940" s="177" t="s">
        <v>1840</v>
      </c>
      <c r="C940" s="177">
        <v>120473</v>
      </c>
      <c r="D940" s="180">
        <v>44616</v>
      </c>
      <c r="E940" s="181">
        <v>17.017800000000001</v>
      </c>
      <c r="F940" s="181">
        <v>1242.6523</v>
      </c>
      <c r="G940" s="181">
        <v>405.50880000000001</v>
      </c>
      <c r="H940" s="181">
        <v>150.04409999999999</v>
      </c>
      <c r="I940" s="181">
        <v>148.21260000000001</v>
      </c>
      <c r="J940" s="181">
        <v>68.970399999999998</v>
      </c>
      <c r="K940" s="181">
        <v>32.442500000000003</v>
      </c>
      <c r="L940" s="181">
        <v>16.490300000000001</v>
      </c>
      <c r="M940" s="181">
        <v>7.7100999999999997</v>
      </c>
      <c r="N940" s="181">
        <v>9.3619000000000003</v>
      </c>
      <c r="O940" s="181">
        <v>14.814</v>
      </c>
      <c r="P940" s="181">
        <v>11.318099999999999</v>
      </c>
      <c r="Q940" s="181">
        <v>4.4329999999999998</v>
      </c>
      <c r="R940" s="181">
        <v>8.3292000000000002</v>
      </c>
      <c r="S940" s="124" t="s">
        <v>1950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858</v>
      </c>
      <c r="B941" s="177" t="s">
        <v>862</v>
      </c>
      <c r="C941" s="177">
        <v>115897</v>
      </c>
      <c r="D941" s="180">
        <v>44616</v>
      </c>
      <c r="E941" s="181">
        <v>15.7592</v>
      </c>
      <c r="F941" s="181">
        <v>1242.2526</v>
      </c>
      <c r="G941" s="181">
        <v>405.09289999999999</v>
      </c>
      <c r="H941" s="181">
        <v>149.62530000000001</v>
      </c>
      <c r="I941" s="181">
        <v>147.7509</v>
      </c>
      <c r="J941" s="181">
        <v>68.547499999999999</v>
      </c>
      <c r="K941" s="181">
        <v>31.999199999999998</v>
      </c>
      <c r="L941" s="181">
        <v>16.040800000000001</v>
      </c>
      <c r="M941" s="181">
        <v>7.2625999999999999</v>
      </c>
      <c r="N941" s="181">
        <v>9.1130999999999993</v>
      </c>
      <c r="O941" s="181">
        <v>14.5486</v>
      </c>
      <c r="P941" s="181">
        <v>10.8414</v>
      </c>
      <c r="Q941" s="181">
        <v>4.4897999999999998</v>
      </c>
      <c r="R941" s="181">
        <v>8.0145</v>
      </c>
      <c r="S941" s="124" t="s">
        <v>1950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858</v>
      </c>
      <c r="B942" s="177" t="s">
        <v>1841</v>
      </c>
      <c r="C942" s="177">
        <v>119277</v>
      </c>
      <c r="D942" s="180">
        <v>44616</v>
      </c>
      <c r="E942" s="181">
        <v>19.293099999999999</v>
      </c>
      <c r="F942" s="181">
        <v>-72.126599999999996</v>
      </c>
      <c r="G942" s="181">
        <v>29.774999999999999</v>
      </c>
      <c r="H942" s="181">
        <v>7.8765999999999998</v>
      </c>
      <c r="I942" s="181">
        <v>170.06020000000001</v>
      </c>
      <c r="J942" s="181">
        <v>115.6247</v>
      </c>
      <c r="K942" s="181">
        <v>21.591899999999999</v>
      </c>
      <c r="L942" s="181">
        <v>14.019399999999999</v>
      </c>
      <c r="M942" s="181">
        <v>-10.6364</v>
      </c>
      <c r="N942" s="181">
        <v>8.0084</v>
      </c>
      <c r="O942" s="181">
        <v>15.169</v>
      </c>
      <c r="P942" s="181">
        <v>6.2236000000000002</v>
      </c>
      <c r="Q942" s="181">
        <v>0.88619999999999999</v>
      </c>
      <c r="R942" s="181">
        <v>8.3369</v>
      </c>
      <c r="S942" s="124"/>
      <c r="T942" s="127"/>
      <c r="U942" s="128"/>
      <c r="V942" s="128"/>
      <c r="W942" s="128"/>
      <c r="X942" s="128"/>
      <c r="Y942" s="128"/>
      <c r="Z942" s="128"/>
      <c r="AA942" s="128"/>
      <c r="AB942" s="128"/>
      <c r="AC942" s="128"/>
      <c r="AD942" s="128"/>
      <c r="AE942" s="128"/>
      <c r="AF942" s="128"/>
      <c r="AG942" s="128"/>
      <c r="AH942" s="128"/>
    </row>
    <row r="943" spans="1:34" x14ac:dyDescent="0.3">
      <c r="A943" s="177" t="s">
        <v>858</v>
      </c>
      <c r="B943" s="177" t="s">
        <v>863</v>
      </c>
      <c r="C943" s="177">
        <v>106597</v>
      </c>
      <c r="D943" s="180">
        <v>44616</v>
      </c>
      <c r="E943" s="181">
        <v>18.445599999999999</v>
      </c>
      <c r="F943" s="181">
        <v>-73.068700000000007</v>
      </c>
      <c r="G943" s="181">
        <v>28.959099999999999</v>
      </c>
      <c r="H943" s="181">
        <v>7.0484</v>
      </c>
      <c r="I943" s="181">
        <v>169.19370000000001</v>
      </c>
      <c r="J943" s="181">
        <v>114.7234</v>
      </c>
      <c r="K943" s="181">
        <v>20.712299999999999</v>
      </c>
      <c r="L943" s="181">
        <v>13.206899999999999</v>
      </c>
      <c r="M943" s="181">
        <v>-11.2706</v>
      </c>
      <c r="N943" s="181">
        <v>7.2755000000000001</v>
      </c>
      <c r="O943" s="181">
        <v>14.500299999999999</v>
      </c>
      <c r="P943" s="181">
        <v>5.6513</v>
      </c>
      <c r="Q943" s="181">
        <v>4.3257000000000003</v>
      </c>
      <c r="R943" s="181">
        <v>7.6662999999999997</v>
      </c>
      <c r="S943" s="124"/>
      <c r="T943" s="127"/>
      <c r="U943" s="128"/>
      <c r="V943" s="128"/>
      <c r="W943" s="128"/>
      <c r="X943" s="128"/>
      <c r="Y943" s="128"/>
      <c r="Z943" s="128"/>
      <c r="AA943" s="128"/>
      <c r="AB943" s="128"/>
      <c r="AC943" s="128"/>
      <c r="AD943" s="128"/>
      <c r="AE943" s="128"/>
      <c r="AF943" s="128"/>
      <c r="AG943" s="128"/>
      <c r="AH943" s="128"/>
    </row>
    <row r="944" spans="1:34" x14ac:dyDescent="0.3">
      <c r="A944" s="177" t="s">
        <v>858</v>
      </c>
      <c r="B944" s="177" t="s">
        <v>864</v>
      </c>
      <c r="C944" s="177">
        <v>113049</v>
      </c>
      <c r="D944" s="180">
        <v>44616</v>
      </c>
      <c r="E944" s="181">
        <v>46.523000000000003</v>
      </c>
      <c r="F944" s="181">
        <v>1518.4328</v>
      </c>
      <c r="G944" s="181">
        <v>528.62720000000002</v>
      </c>
      <c r="H944" s="181">
        <v>211.87729999999999</v>
      </c>
      <c r="I944" s="181">
        <v>192.59280000000001</v>
      </c>
      <c r="J944" s="181">
        <v>86.992000000000004</v>
      </c>
      <c r="K944" s="181">
        <v>38.878100000000003</v>
      </c>
      <c r="L944" s="181">
        <v>19.782499999999999</v>
      </c>
      <c r="M944" s="181">
        <v>9.5831999999999997</v>
      </c>
      <c r="N944" s="181">
        <v>11.6814</v>
      </c>
      <c r="O944" s="181">
        <v>15.187200000000001</v>
      </c>
      <c r="P944" s="181">
        <v>11.1637</v>
      </c>
      <c r="Q944" s="181">
        <v>8.5730000000000004</v>
      </c>
      <c r="R944" s="181">
        <v>9.0059000000000005</v>
      </c>
      <c r="S944" s="124" t="s">
        <v>1950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858</v>
      </c>
      <c r="B945" s="177" t="s">
        <v>865</v>
      </c>
      <c r="C945" s="177">
        <v>115934</v>
      </c>
      <c r="D945" s="180">
        <v>44616</v>
      </c>
      <c r="E945" s="181">
        <v>16.198899999999998</v>
      </c>
      <c r="F945" s="181">
        <v>1248.8253</v>
      </c>
      <c r="G945" s="181">
        <v>401.59089999999998</v>
      </c>
      <c r="H945" s="181">
        <v>135.43639999999999</v>
      </c>
      <c r="I945" s="181">
        <v>143.57339999999999</v>
      </c>
      <c r="J945" s="181">
        <v>67.450400000000002</v>
      </c>
      <c r="K945" s="181">
        <v>31.256399999999999</v>
      </c>
      <c r="L945" s="181">
        <v>15.605399999999999</v>
      </c>
      <c r="M945" s="181">
        <v>6.7549000000000001</v>
      </c>
      <c r="N945" s="181">
        <v>8.9558</v>
      </c>
      <c r="O945" s="181">
        <v>14.2811</v>
      </c>
      <c r="P945" s="181">
        <v>10.5494</v>
      </c>
      <c r="Q945" s="181">
        <v>4.7834000000000003</v>
      </c>
      <c r="R945" s="181">
        <v>7.6303000000000001</v>
      </c>
      <c r="S945" s="124" t="s">
        <v>1950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858</v>
      </c>
      <c r="B946" s="177" t="s">
        <v>1842</v>
      </c>
      <c r="C946" s="177">
        <v>119132</v>
      </c>
      <c r="D946" s="180">
        <v>44616</v>
      </c>
      <c r="E946" s="181">
        <v>16.779599999999999</v>
      </c>
      <c r="F946" s="181">
        <v>1249.4976999999999</v>
      </c>
      <c r="G946" s="181">
        <v>402.01260000000002</v>
      </c>
      <c r="H946" s="181">
        <v>135.89400000000001</v>
      </c>
      <c r="I946" s="181">
        <v>143.95230000000001</v>
      </c>
      <c r="J946" s="181">
        <v>67.8142</v>
      </c>
      <c r="K946" s="181">
        <v>31.6417</v>
      </c>
      <c r="L946" s="181">
        <v>16.0458</v>
      </c>
      <c r="M946" s="181">
        <v>7.1712999999999996</v>
      </c>
      <c r="N946" s="181">
        <v>9.3867999999999991</v>
      </c>
      <c r="O946" s="181">
        <v>14.731400000000001</v>
      </c>
      <c r="P946" s="181">
        <v>11.009499999999999</v>
      </c>
      <c r="Q946" s="181">
        <v>4.7095000000000002</v>
      </c>
      <c r="R946" s="181">
        <v>8.0652000000000008</v>
      </c>
      <c r="S946" s="124" t="s">
        <v>1950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858</v>
      </c>
      <c r="B947" s="177" t="s">
        <v>866</v>
      </c>
      <c r="C947" s="177">
        <v>113076</v>
      </c>
      <c r="D947" s="180">
        <v>44616</v>
      </c>
      <c r="E947" s="181">
        <v>46.456099999999999</v>
      </c>
      <c r="F947" s="181">
        <v>1520.7958000000001</v>
      </c>
      <c r="G947" s="181">
        <v>529.53570000000002</v>
      </c>
      <c r="H947" s="181">
        <v>212.41370000000001</v>
      </c>
      <c r="I947" s="181">
        <v>193.16900000000001</v>
      </c>
      <c r="J947" s="181">
        <v>87.319500000000005</v>
      </c>
      <c r="K947" s="181">
        <v>39.0642</v>
      </c>
      <c r="L947" s="181">
        <v>19.951799999999999</v>
      </c>
      <c r="M947" s="181">
        <v>9.7028999999999996</v>
      </c>
      <c r="N947" s="181">
        <v>11.7636</v>
      </c>
      <c r="O947" s="181">
        <v>15.2173</v>
      </c>
      <c r="P947" s="181">
        <v>10.807700000000001</v>
      </c>
      <c r="Q947" s="181">
        <v>8.1129999999999995</v>
      </c>
      <c r="R947" s="181">
        <v>8.7693999999999992</v>
      </c>
      <c r="S947" s="124" t="s">
        <v>1950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858</v>
      </c>
      <c r="B948" s="177" t="s">
        <v>867</v>
      </c>
      <c r="C948" s="177">
        <v>115833</v>
      </c>
      <c r="D948" s="180">
        <v>44616</v>
      </c>
      <c r="E948" s="181">
        <v>16.7471</v>
      </c>
      <c r="F948" s="181">
        <v>1170.809</v>
      </c>
      <c r="G948" s="181">
        <v>392.66910000000001</v>
      </c>
      <c r="H948" s="181">
        <v>129.28899999999999</v>
      </c>
      <c r="I948" s="181">
        <v>138.58920000000001</v>
      </c>
      <c r="J948" s="181">
        <v>70.546499999999995</v>
      </c>
      <c r="K948" s="181">
        <v>31.0625</v>
      </c>
      <c r="L948" s="181">
        <v>15.2575</v>
      </c>
      <c r="M948" s="181">
        <v>7.1245000000000003</v>
      </c>
      <c r="N948" s="181">
        <v>8.7304999999999993</v>
      </c>
      <c r="O948" s="181">
        <v>13.8202</v>
      </c>
      <c r="P948" s="181">
        <v>10.079499999999999</v>
      </c>
      <c r="Q948" s="181">
        <v>5.0926999999999998</v>
      </c>
      <c r="R948" s="181">
        <v>7.8507999999999996</v>
      </c>
      <c r="S948" s="124" t="s">
        <v>1950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858</v>
      </c>
      <c r="B949" s="177" t="s">
        <v>1843</v>
      </c>
      <c r="C949" s="177">
        <v>120685</v>
      </c>
      <c r="D949" s="180">
        <v>44616</v>
      </c>
      <c r="E949" s="181">
        <v>17.193000000000001</v>
      </c>
      <c r="F949" s="181">
        <v>1171.355</v>
      </c>
      <c r="G949" s="181">
        <v>393.16590000000002</v>
      </c>
      <c r="H949" s="181">
        <v>129.7705</v>
      </c>
      <c r="I949" s="181">
        <v>139.07589999999999</v>
      </c>
      <c r="J949" s="181">
        <v>71.023200000000003</v>
      </c>
      <c r="K949" s="181">
        <v>31.538599999999999</v>
      </c>
      <c r="L949" s="181">
        <v>15.733000000000001</v>
      </c>
      <c r="M949" s="181">
        <v>7.59</v>
      </c>
      <c r="N949" s="181">
        <v>9.2070000000000007</v>
      </c>
      <c r="O949" s="181">
        <v>14.2073</v>
      </c>
      <c r="P949" s="181">
        <v>10.469799999999999</v>
      </c>
      <c r="Q949" s="181">
        <v>4.6863000000000001</v>
      </c>
      <c r="R949" s="181">
        <v>8.2294999999999998</v>
      </c>
      <c r="S949" s="124" t="s">
        <v>1950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858</v>
      </c>
      <c r="B950" s="177" t="s">
        <v>868</v>
      </c>
      <c r="C950" s="177">
        <v>115939</v>
      </c>
      <c r="D950" s="180">
        <v>44616</v>
      </c>
      <c r="E950" s="181">
        <v>4834.2790000000005</v>
      </c>
      <c r="F950" s="181">
        <v>1539.7022999999999</v>
      </c>
      <c r="G950" s="181">
        <v>536.24919999999997</v>
      </c>
      <c r="H950" s="181">
        <v>215.09440000000001</v>
      </c>
      <c r="I950" s="181">
        <v>195.63319999999999</v>
      </c>
      <c r="J950" s="181">
        <v>88.547200000000004</v>
      </c>
      <c r="K950" s="181">
        <v>39.743099999999998</v>
      </c>
      <c r="L950" s="181">
        <v>20.378699999999998</v>
      </c>
      <c r="M950" s="181">
        <v>10.020899999999999</v>
      </c>
      <c r="N950" s="181">
        <v>12.185499999999999</v>
      </c>
      <c r="O950" s="181">
        <v>15.419600000000001</v>
      </c>
      <c r="P950" s="181">
        <v>11.359500000000001</v>
      </c>
      <c r="Q950" s="181">
        <v>5.0803000000000003</v>
      </c>
      <c r="R950" s="181">
        <v>9.0884999999999998</v>
      </c>
      <c r="S950" s="124" t="s">
        <v>1950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858</v>
      </c>
      <c r="B951" s="177" t="s">
        <v>869</v>
      </c>
      <c r="C951" s="177">
        <v>117714</v>
      </c>
      <c r="D951" s="180">
        <v>44616</v>
      </c>
      <c r="E951" s="181">
        <v>14.111700000000001</v>
      </c>
      <c r="F951" s="181">
        <v>1505.7737999999999</v>
      </c>
      <c r="G951" s="181">
        <v>519.14779999999996</v>
      </c>
      <c r="H951" s="181">
        <v>185.15039999999999</v>
      </c>
      <c r="I951" s="181">
        <v>164.5324</v>
      </c>
      <c r="J951" s="181">
        <v>80.969499999999996</v>
      </c>
      <c r="K951" s="181">
        <v>34.9634</v>
      </c>
      <c r="L951" s="181">
        <v>16.866</v>
      </c>
      <c r="M951" s="181">
        <v>9.4152000000000005</v>
      </c>
      <c r="N951" s="181">
        <v>8.8940999999999999</v>
      </c>
      <c r="O951" s="181">
        <v>14.037599999999999</v>
      </c>
      <c r="P951" s="181">
        <v>9.7574000000000005</v>
      </c>
      <c r="Q951" s="181">
        <v>3.6774</v>
      </c>
      <c r="R951" s="181">
        <v>7.7377000000000002</v>
      </c>
      <c r="S951" s="124" t="s">
        <v>1950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858</v>
      </c>
      <c r="B952" s="177" t="s">
        <v>1844</v>
      </c>
      <c r="C952" s="177">
        <v>118343</v>
      </c>
      <c r="D952" s="180">
        <v>44616</v>
      </c>
      <c r="E952" s="181">
        <v>14.667999999999999</v>
      </c>
      <c r="F952" s="181">
        <v>1506.2044000000001</v>
      </c>
      <c r="G952" s="181">
        <v>519.5394</v>
      </c>
      <c r="H952" s="181">
        <v>185.5789</v>
      </c>
      <c r="I952" s="181">
        <v>164.96979999999999</v>
      </c>
      <c r="J952" s="181">
        <v>81.410300000000007</v>
      </c>
      <c r="K952" s="181">
        <v>35.410499999999999</v>
      </c>
      <c r="L952" s="181">
        <v>17.3096</v>
      </c>
      <c r="M952" s="181">
        <v>9.8523999999999994</v>
      </c>
      <c r="N952" s="181">
        <v>9.3369999999999997</v>
      </c>
      <c r="O952" s="181">
        <v>14.5128</v>
      </c>
      <c r="P952" s="181">
        <v>10.2773</v>
      </c>
      <c r="Q952" s="181">
        <v>4.2769000000000004</v>
      </c>
      <c r="R952" s="181">
        <v>8.1577000000000002</v>
      </c>
      <c r="S952" s="124" t="s">
        <v>1950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858</v>
      </c>
      <c r="B953" s="177" t="s">
        <v>870</v>
      </c>
      <c r="C953" s="177">
        <v>112368</v>
      </c>
      <c r="D953" s="180">
        <v>44616</v>
      </c>
      <c r="E953" s="181">
        <v>4716.3548000000001</v>
      </c>
      <c r="F953" s="181">
        <v>1528.2891999999999</v>
      </c>
      <c r="G953" s="181">
        <v>532.11059999999998</v>
      </c>
      <c r="H953" s="181">
        <v>213.3561</v>
      </c>
      <c r="I953" s="181">
        <v>193.8408</v>
      </c>
      <c r="J953" s="181">
        <v>87.577100000000002</v>
      </c>
      <c r="K953" s="181">
        <v>39.172699999999999</v>
      </c>
      <c r="L953" s="181">
        <v>19.974900000000002</v>
      </c>
      <c r="M953" s="181">
        <v>9.7118000000000002</v>
      </c>
      <c r="N953" s="181">
        <v>11.8764</v>
      </c>
      <c r="O953" s="181">
        <v>15.581099999999999</v>
      </c>
      <c r="P953" s="181">
        <v>11.189299999999999</v>
      </c>
      <c r="Q953" s="181">
        <v>8.9941999999999993</v>
      </c>
      <c r="R953" s="181">
        <v>9.0992999999999995</v>
      </c>
      <c r="S953" s="124" t="s">
        <v>1950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858</v>
      </c>
      <c r="B954" s="177" t="s">
        <v>871</v>
      </c>
      <c r="C954" s="177">
        <v>116077</v>
      </c>
      <c r="D954" s="180">
        <v>44616</v>
      </c>
      <c r="E954" s="181">
        <v>15.7019</v>
      </c>
      <c r="F954" s="181">
        <v>1972.3902</v>
      </c>
      <c r="G954" s="181">
        <v>663.83690000000001</v>
      </c>
      <c r="H954" s="181">
        <v>262.98169999999999</v>
      </c>
      <c r="I954" s="181">
        <v>240.25899999999999</v>
      </c>
      <c r="J954" s="181">
        <v>100.3806</v>
      </c>
      <c r="K954" s="181">
        <v>40.073399999999999</v>
      </c>
      <c r="L954" s="181">
        <v>20.891500000000001</v>
      </c>
      <c r="M954" s="181">
        <v>9.8885000000000005</v>
      </c>
      <c r="N954" s="181">
        <v>10.994899999999999</v>
      </c>
      <c r="O954" s="181">
        <v>14.8643</v>
      </c>
      <c r="P954" s="181">
        <v>10.8444</v>
      </c>
      <c r="Q954" s="181">
        <v>4.5091999999999999</v>
      </c>
      <c r="R954" s="181">
        <v>8.0799000000000003</v>
      </c>
      <c r="S954" s="124" t="s">
        <v>1950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858</v>
      </c>
      <c r="B955" s="177" t="s">
        <v>1845</v>
      </c>
      <c r="C955" s="177">
        <v>120531</v>
      </c>
      <c r="D955" s="180">
        <v>44616</v>
      </c>
      <c r="E955" s="181">
        <v>16.145499999999998</v>
      </c>
      <c r="F955" s="181">
        <v>1972.5350000000001</v>
      </c>
      <c r="G955" s="181">
        <v>664.12909999999999</v>
      </c>
      <c r="H955" s="181">
        <v>263.2672</v>
      </c>
      <c r="I955" s="181">
        <v>240.56139999999999</v>
      </c>
      <c r="J955" s="181">
        <v>100.7029</v>
      </c>
      <c r="K955" s="181">
        <v>40.499899999999997</v>
      </c>
      <c r="L955" s="181">
        <v>21.3598</v>
      </c>
      <c r="M955" s="181">
        <v>10.304500000000001</v>
      </c>
      <c r="N955" s="181">
        <v>11.4213</v>
      </c>
      <c r="O955" s="181">
        <v>15.317</v>
      </c>
      <c r="P955" s="181">
        <v>11.2286</v>
      </c>
      <c r="Q955" s="181">
        <v>4.8029000000000002</v>
      </c>
      <c r="R955" s="181">
        <v>8.5047999999999995</v>
      </c>
      <c r="S955" s="124" t="s">
        <v>1950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858</v>
      </c>
      <c r="B956" s="177" t="s">
        <v>872</v>
      </c>
      <c r="C956" s="177">
        <v>106193</v>
      </c>
      <c r="D956" s="180">
        <v>44616</v>
      </c>
      <c r="E956" s="181">
        <v>45.397300000000001</v>
      </c>
      <c r="F956" s="181">
        <v>1517.2637999999999</v>
      </c>
      <c r="G956" s="181">
        <v>528.26940000000002</v>
      </c>
      <c r="H956" s="181">
        <v>211.75980000000001</v>
      </c>
      <c r="I956" s="181">
        <v>192.49590000000001</v>
      </c>
      <c r="J956" s="181">
        <v>86.978499999999997</v>
      </c>
      <c r="K956" s="181">
        <v>38.874600000000001</v>
      </c>
      <c r="L956" s="181">
        <v>19.810400000000001</v>
      </c>
      <c r="M956" s="181">
        <v>9.6140000000000008</v>
      </c>
      <c r="N956" s="181">
        <v>11.723000000000001</v>
      </c>
      <c r="O956" s="181">
        <v>15.4224</v>
      </c>
      <c r="P956" s="181">
        <v>11.085000000000001</v>
      </c>
      <c r="Q956" s="181">
        <v>11.900499999999999</v>
      </c>
      <c r="R956" s="181">
        <v>9.0086999999999993</v>
      </c>
      <c r="S956" s="124"/>
      <c r="T956" s="127"/>
      <c r="U956" s="128"/>
      <c r="V956" s="128"/>
      <c r="W956" s="128"/>
      <c r="X956" s="128"/>
      <c r="Y956" s="128"/>
      <c r="Z956" s="128"/>
      <c r="AA956" s="128"/>
      <c r="AB956" s="128"/>
      <c r="AC956" s="128"/>
      <c r="AD956" s="128"/>
      <c r="AE956" s="128"/>
      <c r="AF956" s="128"/>
      <c r="AG956" s="128"/>
      <c r="AH956" s="128"/>
    </row>
    <row r="957" spans="1:34" x14ac:dyDescent="0.3">
      <c r="A957" s="177" t="s">
        <v>858</v>
      </c>
      <c r="B957" s="177" t="s">
        <v>873</v>
      </c>
      <c r="C957" s="177">
        <v>114758</v>
      </c>
      <c r="D957" s="180">
        <v>44616</v>
      </c>
      <c r="E957" s="181">
        <v>20.920100000000001</v>
      </c>
      <c r="F957" s="181">
        <v>1148.3408999999999</v>
      </c>
      <c r="G957" s="181">
        <v>388.35149999999999</v>
      </c>
      <c r="H957" s="181">
        <v>119.917</v>
      </c>
      <c r="I957" s="181">
        <v>125.13290000000001</v>
      </c>
      <c r="J957" s="181">
        <v>67.154300000000006</v>
      </c>
      <c r="K957" s="181">
        <v>26.8552</v>
      </c>
      <c r="L957" s="181">
        <v>14.831200000000001</v>
      </c>
      <c r="M957" s="181">
        <v>6.3639999999999999</v>
      </c>
      <c r="N957" s="181">
        <v>8.2138000000000009</v>
      </c>
      <c r="O957" s="181">
        <v>14.6172</v>
      </c>
      <c r="P957" s="181">
        <v>10.9206</v>
      </c>
      <c r="Q957" s="181">
        <v>6.9873000000000003</v>
      </c>
      <c r="R957" s="181">
        <v>7.5076000000000001</v>
      </c>
      <c r="S957" s="124"/>
      <c r="T957" s="127"/>
      <c r="U957" s="128"/>
      <c r="V957" s="128"/>
      <c r="W957" s="128"/>
      <c r="X957" s="128"/>
      <c r="Y957" s="128"/>
      <c r="Z957" s="128"/>
      <c r="AA957" s="128"/>
      <c r="AB957" s="128"/>
      <c r="AC957" s="128"/>
      <c r="AD957" s="128"/>
      <c r="AE957" s="128"/>
      <c r="AF957" s="128"/>
      <c r="AG957" s="128"/>
      <c r="AH957" s="128"/>
    </row>
    <row r="958" spans="1:34" x14ac:dyDescent="0.3">
      <c r="A958" s="177" t="s">
        <v>858</v>
      </c>
      <c r="B958" s="177" t="s">
        <v>1846</v>
      </c>
      <c r="C958" s="177">
        <v>119781</v>
      </c>
      <c r="D958" s="180">
        <v>44616</v>
      </c>
      <c r="E958" s="181">
        <v>21.780999999999999</v>
      </c>
      <c r="F958" s="181">
        <v>1148.5923</v>
      </c>
      <c r="G958" s="181">
        <v>388.63150000000002</v>
      </c>
      <c r="H958" s="181">
        <v>120.22929999999999</v>
      </c>
      <c r="I958" s="181">
        <v>125.4843</v>
      </c>
      <c r="J958" s="181">
        <v>67.5197</v>
      </c>
      <c r="K958" s="181">
        <v>27.240100000000002</v>
      </c>
      <c r="L958" s="181">
        <v>15.2477</v>
      </c>
      <c r="M958" s="181">
        <v>6.7718999999999996</v>
      </c>
      <c r="N958" s="181">
        <v>8.6442999999999994</v>
      </c>
      <c r="O958" s="181">
        <v>15.0951</v>
      </c>
      <c r="P958" s="181">
        <v>11.3941</v>
      </c>
      <c r="Q958" s="181">
        <v>4.7153999999999998</v>
      </c>
      <c r="R958" s="181">
        <v>7.9204999999999997</v>
      </c>
      <c r="S958" s="124"/>
      <c r="T958" s="127"/>
      <c r="U958" s="128"/>
      <c r="V958" s="128"/>
      <c r="W958" s="128"/>
      <c r="X958" s="128"/>
      <c r="Y958" s="128"/>
      <c r="Z958" s="128"/>
      <c r="AA958" s="128"/>
      <c r="AB958" s="128"/>
      <c r="AC958" s="128"/>
      <c r="AD958" s="128"/>
      <c r="AE958" s="128"/>
      <c r="AF958" s="128"/>
      <c r="AG958" s="128"/>
      <c r="AH958" s="128"/>
    </row>
    <row r="959" spans="1:34" x14ac:dyDescent="0.3">
      <c r="A959" s="177" t="s">
        <v>858</v>
      </c>
      <c r="B959" s="177" t="s">
        <v>874</v>
      </c>
      <c r="C959" s="177">
        <v>140088</v>
      </c>
      <c r="D959" s="180">
        <v>44616</v>
      </c>
      <c r="E959" s="181">
        <v>45.295499999999997</v>
      </c>
      <c r="F959" s="181">
        <v>1531.3987</v>
      </c>
      <c r="G959" s="181">
        <v>533.01919999999996</v>
      </c>
      <c r="H959" s="181">
        <v>213.53960000000001</v>
      </c>
      <c r="I959" s="181">
        <v>190.4067</v>
      </c>
      <c r="J959" s="181">
        <v>86.4542</v>
      </c>
      <c r="K959" s="181">
        <v>39.009599999999999</v>
      </c>
      <c r="L959" s="181">
        <v>18.8827</v>
      </c>
      <c r="M959" s="181">
        <v>9.4442000000000004</v>
      </c>
      <c r="N959" s="181">
        <v>11.107200000000001</v>
      </c>
      <c r="O959" s="181">
        <v>15.182399999999999</v>
      </c>
      <c r="P959" s="181">
        <v>10.9354</v>
      </c>
      <c r="Q959" s="181">
        <v>11.0243</v>
      </c>
      <c r="R959" s="181">
        <v>8.7113999999999994</v>
      </c>
      <c r="S959" s="124" t="s">
        <v>1950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858</v>
      </c>
      <c r="B960" s="177" t="s">
        <v>875</v>
      </c>
      <c r="C960" s="177">
        <v>114616</v>
      </c>
      <c r="D960" s="180">
        <v>44616</v>
      </c>
      <c r="E960" s="181">
        <v>20.860900000000001</v>
      </c>
      <c r="F960" s="181">
        <v>1294.4869000000001</v>
      </c>
      <c r="G960" s="181">
        <v>428.30720000000002</v>
      </c>
      <c r="H960" s="181">
        <v>147.32220000000001</v>
      </c>
      <c r="I960" s="181">
        <v>151.06</v>
      </c>
      <c r="J960" s="181">
        <v>71.901700000000005</v>
      </c>
      <c r="K960" s="181">
        <v>32.5381</v>
      </c>
      <c r="L960" s="181">
        <v>16.156600000000001</v>
      </c>
      <c r="M960" s="181">
        <v>7.1866000000000003</v>
      </c>
      <c r="N960" s="181">
        <v>9.4255999999999993</v>
      </c>
      <c r="O960" s="181">
        <v>14.3597</v>
      </c>
      <c r="P960" s="181">
        <v>10.1584</v>
      </c>
      <c r="Q960" s="181">
        <v>6.9272</v>
      </c>
      <c r="R960" s="181">
        <v>7.1894999999999998</v>
      </c>
      <c r="S960" s="124" t="s">
        <v>1950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858</v>
      </c>
      <c r="B961" s="177" t="s">
        <v>1847</v>
      </c>
      <c r="C961" s="177">
        <v>118663</v>
      </c>
      <c r="D961" s="180">
        <v>44616</v>
      </c>
      <c r="E961" s="181">
        <v>21.644500000000001</v>
      </c>
      <c r="F961" s="181">
        <v>1294.7782999999999</v>
      </c>
      <c r="G961" s="181">
        <v>428.5197</v>
      </c>
      <c r="H961" s="181">
        <v>147.56899999999999</v>
      </c>
      <c r="I961" s="181">
        <v>151.3545</v>
      </c>
      <c r="J961" s="181">
        <v>72.189800000000005</v>
      </c>
      <c r="K961" s="181">
        <v>32.841000000000001</v>
      </c>
      <c r="L961" s="181">
        <v>16.473099999999999</v>
      </c>
      <c r="M961" s="181">
        <v>7.4957000000000003</v>
      </c>
      <c r="N961" s="181">
        <v>9.7536000000000005</v>
      </c>
      <c r="O961" s="181">
        <v>14.7173</v>
      </c>
      <c r="P961" s="181">
        <v>10.6007</v>
      </c>
      <c r="Q961" s="181">
        <v>4.5587</v>
      </c>
      <c r="R961" s="181">
        <v>7.5235000000000003</v>
      </c>
      <c r="S961" s="124" t="s">
        <v>1950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858</v>
      </c>
      <c r="B962" s="177" t="s">
        <v>876</v>
      </c>
      <c r="C962" s="177">
        <v>107693</v>
      </c>
      <c r="D962" s="180">
        <v>44616</v>
      </c>
      <c r="E962" s="181">
        <v>45.072400000000002</v>
      </c>
      <c r="F962" s="181">
        <v>1533.3185000000001</v>
      </c>
      <c r="G962" s="181">
        <v>533.71450000000004</v>
      </c>
      <c r="H962" s="181">
        <v>213.77500000000001</v>
      </c>
      <c r="I962" s="181">
        <v>194.374</v>
      </c>
      <c r="J962" s="181">
        <v>87.401899999999998</v>
      </c>
      <c r="K962" s="181">
        <v>39.070799999999998</v>
      </c>
      <c r="L962" s="181">
        <v>19.809999999999999</v>
      </c>
      <c r="M962" s="181">
        <v>9.4762000000000004</v>
      </c>
      <c r="N962" s="181">
        <v>11.6031</v>
      </c>
      <c r="O962" s="181">
        <v>15.1731</v>
      </c>
      <c r="P962" s="181">
        <v>10.949299999999999</v>
      </c>
      <c r="Q962" s="181">
        <v>9.9953000000000003</v>
      </c>
      <c r="R962" s="181">
        <v>8.7845999999999993</v>
      </c>
      <c r="S962" s="124"/>
      <c r="T962" s="127"/>
      <c r="U962" s="128"/>
      <c r="V962" s="128"/>
      <c r="W962" s="128"/>
      <c r="X962" s="128"/>
      <c r="Y962" s="128"/>
      <c r="Z962" s="128"/>
      <c r="AA962" s="128"/>
      <c r="AB962" s="128"/>
      <c r="AC962" s="128"/>
      <c r="AD962" s="128"/>
      <c r="AE962" s="128"/>
      <c r="AF962" s="128"/>
      <c r="AG962" s="128"/>
      <c r="AH962" s="128"/>
    </row>
    <row r="963" spans="1:34" x14ac:dyDescent="0.3">
      <c r="A963" s="177" t="s">
        <v>858</v>
      </c>
      <c r="B963" s="177" t="s">
        <v>877</v>
      </c>
      <c r="C963" s="177">
        <v>115132</v>
      </c>
      <c r="D963" s="180">
        <v>44616</v>
      </c>
      <c r="E963" s="181">
        <v>20.411100000000001</v>
      </c>
      <c r="F963" s="181">
        <v>987.93100000000004</v>
      </c>
      <c r="G963" s="181">
        <v>323.46539999999999</v>
      </c>
      <c r="H963" s="181">
        <v>119.90170000000001</v>
      </c>
      <c r="I963" s="181">
        <v>131.23660000000001</v>
      </c>
      <c r="J963" s="181">
        <v>64.8874</v>
      </c>
      <c r="K963" s="181">
        <v>29.2544</v>
      </c>
      <c r="L963" s="181">
        <v>14.473800000000001</v>
      </c>
      <c r="M963" s="181">
        <v>6.5106000000000002</v>
      </c>
      <c r="N963" s="181">
        <v>8.4785000000000004</v>
      </c>
      <c r="O963" s="181">
        <v>14.1106</v>
      </c>
      <c r="P963" s="181">
        <v>10.351100000000001</v>
      </c>
      <c r="Q963" s="181">
        <v>6.8438999999999997</v>
      </c>
      <c r="R963" s="181">
        <v>6.9653999999999998</v>
      </c>
      <c r="S963" s="124"/>
      <c r="T963" s="127"/>
      <c r="U963" s="128"/>
      <c r="V963" s="128"/>
      <c r="W963" s="128"/>
      <c r="X963" s="128"/>
      <c r="Y963" s="128"/>
      <c r="Z963" s="128"/>
      <c r="AA963" s="128"/>
      <c r="AB963" s="128"/>
      <c r="AC963" s="128"/>
      <c r="AD963" s="128"/>
      <c r="AE963" s="128"/>
      <c r="AF963" s="128"/>
      <c r="AG963" s="128"/>
      <c r="AH963" s="128"/>
    </row>
    <row r="964" spans="1:34" x14ac:dyDescent="0.3">
      <c r="A964" s="177" t="s">
        <v>858</v>
      </c>
      <c r="B964" s="177" t="s">
        <v>1848</v>
      </c>
      <c r="C964" s="177">
        <v>141064</v>
      </c>
      <c r="D964" s="180">
        <v>44616</v>
      </c>
      <c r="E964" s="181">
        <v>20.292100000000001</v>
      </c>
      <c r="F964" s="181">
        <v>987.80960000000005</v>
      </c>
      <c r="G964" s="181">
        <v>323.32749999999999</v>
      </c>
      <c r="H964" s="181">
        <v>119.76049999999999</v>
      </c>
      <c r="I964" s="181">
        <v>131.08109999999999</v>
      </c>
      <c r="J964" s="181">
        <v>64.726900000000001</v>
      </c>
      <c r="K964" s="181">
        <v>29.093800000000002</v>
      </c>
      <c r="L964" s="181">
        <v>14.3118</v>
      </c>
      <c r="M964" s="181">
        <v>6.3541999999999996</v>
      </c>
      <c r="N964" s="181">
        <v>8.3163999999999998</v>
      </c>
      <c r="O964" s="181">
        <v>13.976000000000001</v>
      </c>
      <c r="P964" s="181">
        <v>10.226100000000001</v>
      </c>
      <c r="Q964" s="181">
        <v>6.7278000000000002</v>
      </c>
      <c r="R964" s="181">
        <v>6.8423999999999996</v>
      </c>
      <c r="S964" s="124"/>
      <c r="T964" s="127"/>
      <c r="U964" s="128"/>
      <c r="V964" s="128"/>
      <c r="W964" s="128"/>
      <c r="X964" s="128"/>
      <c r="Y964" s="128"/>
      <c r="Z964" s="128"/>
      <c r="AA964" s="128"/>
      <c r="AB964" s="128"/>
      <c r="AC964" s="128"/>
      <c r="AD964" s="128"/>
      <c r="AE964" s="128"/>
      <c r="AF964" s="128"/>
      <c r="AG964" s="128"/>
      <c r="AH964" s="128"/>
    </row>
    <row r="965" spans="1:34" x14ac:dyDescent="0.3">
      <c r="A965" s="177" t="s">
        <v>858</v>
      </c>
      <c r="B965" s="177" t="s">
        <v>1849</v>
      </c>
      <c r="C965" s="177">
        <v>119788</v>
      </c>
      <c r="D965" s="180">
        <v>44616</v>
      </c>
      <c r="E965" s="181">
        <v>16.375499999999999</v>
      </c>
      <c r="F965" s="181">
        <v>1264.7041999999999</v>
      </c>
      <c r="G965" s="181">
        <v>441.48349999999999</v>
      </c>
      <c r="H965" s="181">
        <v>151.4821</v>
      </c>
      <c r="I965" s="181">
        <v>151.53299999999999</v>
      </c>
      <c r="J965" s="181">
        <v>69.530100000000004</v>
      </c>
      <c r="K965" s="181">
        <v>31.42</v>
      </c>
      <c r="L965" s="181">
        <v>16.281500000000001</v>
      </c>
      <c r="M965" s="181">
        <v>7.5510000000000002</v>
      </c>
      <c r="N965" s="181">
        <v>9.5094999999999992</v>
      </c>
      <c r="O965" s="181">
        <v>14.799899999999999</v>
      </c>
      <c r="P965" s="181">
        <v>11.161199999999999</v>
      </c>
      <c r="Q965" s="181">
        <v>4.6966000000000001</v>
      </c>
      <c r="R965" s="181">
        <v>8.1562999999999999</v>
      </c>
      <c r="S965" s="124"/>
      <c r="T965" s="127"/>
      <c r="U965" s="128"/>
      <c r="V965" s="128"/>
      <c r="W965" s="128"/>
      <c r="X965" s="128"/>
      <c r="Y965" s="128"/>
      <c r="Z965" s="128"/>
      <c r="AA965" s="128"/>
      <c r="AB965" s="128"/>
      <c r="AC965" s="128"/>
      <c r="AD965" s="128"/>
      <c r="AE965" s="128"/>
      <c r="AF965" s="128"/>
      <c r="AG965" s="128"/>
      <c r="AH965" s="128"/>
    </row>
    <row r="966" spans="1:34" x14ac:dyDescent="0.3">
      <c r="A966" s="177" t="s">
        <v>858</v>
      </c>
      <c r="B966" s="177" t="s">
        <v>878</v>
      </c>
      <c r="C966" s="177">
        <v>115676</v>
      </c>
      <c r="D966" s="180">
        <v>44616</v>
      </c>
      <c r="E966" s="181">
        <v>15.776300000000001</v>
      </c>
      <c r="F966" s="181">
        <v>1264.3739</v>
      </c>
      <c r="G966" s="181">
        <v>441.13690000000003</v>
      </c>
      <c r="H966" s="181">
        <v>151.17269999999999</v>
      </c>
      <c r="I966" s="181">
        <v>151.1841</v>
      </c>
      <c r="J966" s="181">
        <v>69.137699999999995</v>
      </c>
      <c r="K966" s="181">
        <v>30.9862</v>
      </c>
      <c r="L966" s="181">
        <v>15.835599999999999</v>
      </c>
      <c r="M966" s="181">
        <v>7.1127000000000002</v>
      </c>
      <c r="N966" s="181">
        <v>9.0729000000000006</v>
      </c>
      <c r="O966" s="181">
        <v>14.3527</v>
      </c>
      <c r="P966" s="181">
        <v>10.712400000000001</v>
      </c>
      <c r="Q966" s="181">
        <v>4.4550000000000001</v>
      </c>
      <c r="R966" s="181">
        <v>7.7332999999999998</v>
      </c>
      <c r="S966" s="124"/>
      <c r="T966" s="127"/>
      <c r="U966" s="128"/>
      <c r="V966" s="128"/>
      <c r="W966" s="128"/>
      <c r="X966" s="128"/>
      <c r="Y966" s="128"/>
      <c r="Z966" s="128"/>
      <c r="AA966" s="128"/>
      <c r="AB966" s="128"/>
      <c r="AC966" s="128"/>
      <c r="AD966" s="128"/>
      <c r="AE966" s="128"/>
      <c r="AF966" s="128"/>
      <c r="AG966" s="128"/>
      <c r="AH966" s="128"/>
    </row>
    <row r="967" spans="1:34" x14ac:dyDescent="0.3">
      <c r="A967" s="177" t="s">
        <v>858</v>
      </c>
      <c r="B967" s="177" t="s">
        <v>879</v>
      </c>
      <c r="C967" s="177">
        <v>111954</v>
      </c>
      <c r="D967" s="180">
        <v>44616</v>
      </c>
      <c r="E967" s="181">
        <v>46.612699999999997</v>
      </c>
      <c r="F967" s="181">
        <v>1522.271</v>
      </c>
      <c r="G967" s="181">
        <v>529.98149999999998</v>
      </c>
      <c r="H967" s="181">
        <v>212.3374</v>
      </c>
      <c r="I967" s="181">
        <v>193.00110000000001</v>
      </c>
      <c r="J967" s="181">
        <v>87.243399999999994</v>
      </c>
      <c r="K967" s="181">
        <v>39.048400000000001</v>
      </c>
      <c r="L967" s="181">
        <v>19.9011</v>
      </c>
      <c r="M967" s="181">
        <v>9.6821000000000002</v>
      </c>
      <c r="N967" s="181">
        <v>11.789300000000001</v>
      </c>
      <c r="O967" s="181">
        <v>15.4734</v>
      </c>
      <c r="P967" s="181">
        <v>11.050700000000001</v>
      </c>
      <c r="Q967" s="181">
        <v>9.49</v>
      </c>
      <c r="R967" s="181">
        <v>9.0376999999999992</v>
      </c>
      <c r="S967" s="124" t="s">
        <v>1950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858</v>
      </c>
      <c r="B968" s="177" t="s">
        <v>880</v>
      </c>
      <c r="C968" s="177">
        <v>105463</v>
      </c>
      <c r="D968" s="180">
        <v>44616</v>
      </c>
      <c r="E968" s="181">
        <v>45.430199999999999</v>
      </c>
      <c r="F968" s="181">
        <v>1551.5377000000001</v>
      </c>
      <c r="G968" s="181">
        <v>539.80589999999995</v>
      </c>
      <c r="H968" s="181">
        <v>216.06559999999999</v>
      </c>
      <c r="I968" s="181">
        <v>196.44130000000001</v>
      </c>
      <c r="J968" s="181">
        <v>88.427800000000005</v>
      </c>
      <c r="K968" s="181">
        <v>39.2029</v>
      </c>
      <c r="L968" s="181">
        <v>19.6753</v>
      </c>
      <c r="M968" s="181">
        <v>9.2463999999999995</v>
      </c>
      <c r="N968" s="181">
        <v>11.3813</v>
      </c>
      <c r="O968" s="181">
        <v>15.001200000000001</v>
      </c>
      <c r="P968" s="181">
        <v>10.961</v>
      </c>
      <c r="Q968" s="181">
        <v>11.1234</v>
      </c>
      <c r="R968" s="181">
        <v>8.5129999999999999</v>
      </c>
      <c r="S968" s="124" t="s">
        <v>1950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1306.5854333333332</v>
      </c>
      <c r="G969" s="183">
        <v>440.7785393939393</v>
      </c>
      <c r="H969" s="183">
        <v>165.94369393939397</v>
      </c>
      <c r="I969" s="183">
        <v>168.77803030303036</v>
      </c>
      <c r="J969" s="183">
        <v>80.552415151515149</v>
      </c>
      <c r="K969" s="183">
        <v>33.764515151515141</v>
      </c>
      <c r="L969" s="183">
        <v>17.280178787878793</v>
      </c>
      <c r="M969" s="183">
        <v>7.1725303030303014</v>
      </c>
      <c r="N969" s="183">
        <v>9.9960696969696947</v>
      </c>
      <c r="O969" s="183">
        <v>14.760860606060605</v>
      </c>
      <c r="P969" s="183">
        <v>10.484003030303031</v>
      </c>
      <c r="Q969" s="183">
        <v>6.2115636363636355</v>
      </c>
      <c r="R969" s="183">
        <v>8.2180484848484827</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408</v>
      </c>
      <c r="B970" s="177"/>
      <c r="C970" s="177"/>
      <c r="D970" s="177"/>
      <c r="E970" s="177"/>
      <c r="F970" s="183">
        <v>1393.2508</v>
      </c>
      <c r="G970" s="183">
        <v>441.13690000000003</v>
      </c>
      <c r="H970" s="183">
        <v>156.06540000000001</v>
      </c>
      <c r="I970" s="183">
        <v>164.5324</v>
      </c>
      <c r="J970" s="183">
        <v>80.969499999999996</v>
      </c>
      <c r="K970" s="183">
        <v>32.5381</v>
      </c>
      <c r="L970" s="183">
        <v>16.473099999999999</v>
      </c>
      <c r="M970" s="183">
        <v>7.59</v>
      </c>
      <c r="N970" s="183">
        <v>9.4255999999999993</v>
      </c>
      <c r="O970" s="183">
        <v>14.799899999999999</v>
      </c>
      <c r="P970" s="183">
        <v>10.8444</v>
      </c>
      <c r="Q970" s="183">
        <v>4.8029000000000002</v>
      </c>
      <c r="R970" s="183">
        <v>8.1577000000000002</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881</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882</v>
      </c>
      <c r="B973" s="177" t="s">
        <v>1850</v>
      </c>
      <c r="C973" s="177">
        <v>100033</v>
      </c>
      <c r="D973" s="180">
        <v>44616</v>
      </c>
      <c r="E973" s="181">
        <v>733.94168295501504</v>
      </c>
      <c r="F973" s="181">
        <v>-5.0099</v>
      </c>
      <c r="G973" s="181">
        <v>-5.5378999999999996</v>
      </c>
      <c r="H973" s="181">
        <v>-6.7239000000000004</v>
      </c>
      <c r="I973" s="181">
        <v>-10.255599999999999</v>
      </c>
      <c r="J973" s="181">
        <v>-7.6890000000000001</v>
      </c>
      <c r="K973" s="181">
        <v>-11.0923</v>
      </c>
      <c r="L973" s="181">
        <v>-3.1038000000000001</v>
      </c>
      <c r="M973" s="181">
        <v>7.3483999999999998</v>
      </c>
      <c r="N973" s="181">
        <v>11.513500000000001</v>
      </c>
      <c r="O973" s="181">
        <v>17.6858</v>
      </c>
      <c r="P973" s="181">
        <v>11.0236</v>
      </c>
      <c r="Q973" s="181">
        <v>17.5017</v>
      </c>
      <c r="R973" s="181">
        <v>17.423400000000001</v>
      </c>
      <c r="S973" s="124"/>
      <c r="T973" s="127"/>
      <c r="U973" s="128"/>
      <c r="V973" s="128"/>
      <c r="W973" s="128"/>
      <c r="X973" s="128"/>
      <c r="Y973" s="128"/>
      <c r="Z973" s="128"/>
      <c r="AA973" s="128"/>
      <c r="AB973" s="128"/>
      <c r="AC973" s="128"/>
      <c r="AD973" s="128"/>
      <c r="AE973" s="128"/>
      <c r="AF973" s="128"/>
      <c r="AG973" s="128"/>
      <c r="AH973" s="128"/>
    </row>
    <row r="974" spans="1:34" x14ac:dyDescent="0.3">
      <c r="A974" s="177" t="s">
        <v>882</v>
      </c>
      <c r="B974" s="177" t="s">
        <v>1851</v>
      </c>
      <c r="C974" s="177">
        <v>119436</v>
      </c>
      <c r="D974" s="180">
        <v>44616</v>
      </c>
      <c r="E974" s="181">
        <v>658.13</v>
      </c>
      <c r="F974" s="181">
        <v>-5.0084</v>
      </c>
      <c r="G974" s="181">
        <v>-5.5334000000000003</v>
      </c>
      <c r="H974" s="181">
        <v>-6.7103999999999999</v>
      </c>
      <c r="I974" s="181">
        <v>-10.2264</v>
      </c>
      <c r="J974" s="181">
        <v>-7.6204999999999998</v>
      </c>
      <c r="K974" s="181">
        <v>-10.8949</v>
      </c>
      <c r="L974" s="181">
        <v>-2.6707999999999998</v>
      </c>
      <c r="M974" s="181">
        <v>8.0495999999999999</v>
      </c>
      <c r="N974" s="181">
        <v>12.475899999999999</v>
      </c>
      <c r="O974" s="181">
        <v>18.737100000000002</v>
      </c>
      <c r="P974" s="181">
        <v>12.1462</v>
      </c>
      <c r="Q974" s="181">
        <v>16.409600000000001</v>
      </c>
      <c r="R974" s="181">
        <v>18.4786</v>
      </c>
      <c r="S974" s="124"/>
      <c r="T974" s="127"/>
      <c r="U974" s="128"/>
      <c r="V974" s="128"/>
      <c r="W974" s="128"/>
      <c r="X974" s="128"/>
      <c r="Y974" s="128"/>
      <c r="Z974" s="128"/>
      <c r="AA974" s="128"/>
      <c r="AB974" s="128"/>
      <c r="AC974" s="128"/>
      <c r="AD974" s="128"/>
      <c r="AE974" s="128"/>
      <c r="AF974" s="128"/>
      <c r="AG974" s="128"/>
      <c r="AH974" s="128"/>
    </row>
    <row r="975" spans="1:34" x14ac:dyDescent="0.3">
      <c r="A975" s="177" t="s">
        <v>882</v>
      </c>
      <c r="B975" s="177" t="s">
        <v>1933</v>
      </c>
      <c r="C975" s="177">
        <v>100034</v>
      </c>
      <c r="D975" s="180">
        <v>44616</v>
      </c>
      <c r="E975" s="181">
        <v>726.56997144156298</v>
      </c>
      <c r="F975" s="181">
        <v>-5.0082000000000004</v>
      </c>
      <c r="G975" s="181">
        <v>-5.5347</v>
      </c>
      <c r="H975" s="181">
        <v>-6.7209000000000003</v>
      </c>
      <c r="I975" s="181">
        <v>-10.2532</v>
      </c>
      <c r="J975" s="181">
        <v>-7.6867999999999999</v>
      </c>
      <c r="K975" s="181">
        <v>-11.0932</v>
      </c>
      <c r="L975" s="181">
        <v>-3.1021999999999998</v>
      </c>
      <c r="M975" s="181">
        <v>7.3442999999999996</v>
      </c>
      <c r="N975" s="181">
        <v>11.518000000000001</v>
      </c>
      <c r="O975" s="181">
        <v>17.364699999999999</v>
      </c>
      <c r="P975" s="181">
        <v>10.711399999999999</v>
      </c>
      <c r="Q975" s="181">
        <v>17.1891</v>
      </c>
      <c r="R975" s="181">
        <v>17.421199999999999</v>
      </c>
      <c r="S975" s="124"/>
      <c r="T975" s="127"/>
      <c r="U975" s="128"/>
      <c r="V975" s="128"/>
      <c r="W975" s="128"/>
      <c r="X975" s="128"/>
      <c r="Y975" s="128"/>
      <c r="Z975" s="128"/>
      <c r="AA975" s="128"/>
      <c r="AB975" s="128"/>
      <c r="AC975" s="128"/>
      <c r="AD975" s="128"/>
      <c r="AE975" s="128"/>
      <c r="AF975" s="128"/>
      <c r="AG975" s="128"/>
      <c r="AH975" s="128"/>
    </row>
    <row r="976" spans="1:34" x14ac:dyDescent="0.3">
      <c r="A976" s="177" t="s">
        <v>882</v>
      </c>
      <c r="B976" s="177" t="s">
        <v>1934</v>
      </c>
      <c r="C976" s="177">
        <v>119433</v>
      </c>
      <c r="D976" s="180">
        <v>44616</v>
      </c>
      <c r="E976" s="181">
        <v>314.61666526533497</v>
      </c>
      <c r="F976" s="181">
        <v>-5.0071000000000003</v>
      </c>
      <c r="G976" s="181">
        <v>-5.5304000000000002</v>
      </c>
      <c r="H976" s="181">
        <v>-6.7107999999999999</v>
      </c>
      <c r="I976" s="181">
        <v>-10.226000000000001</v>
      </c>
      <c r="J976" s="181">
        <v>-7.6212999999999997</v>
      </c>
      <c r="K976" s="181">
        <v>-10.8956</v>
      </c>
      <c r="L976" s="181">
        <v>-2.6692999999999998</v>
      </c>
      <c r="M976" s="181">
        <v>8.0456000000000003</v>
      </c>
      <c r="N976" s="181">
        <v>12.4739</v>
      </c>
      <c r="O976" s="181">
        <v>18.7363</v>
      </c>
      <c r="P976" s="181">
        <v>12.0128</v>
      </c>
      <c r="Q976" s="181">
        <v>16.318899999999999</v>
      </c>
      <c r="R976" s="181">
        <v>18.476800000000001</v>
      </c>
      <c r="S976" s="124"/>
      <c r="T976" s="127"/>
      <c r="U976" s="128"/>
      <c r="V976" s="128"/>
      <c r="W976" s="128"/>
      <c r="X976" s="128"/>
      <c r="Y976" s="128"/>
      <c r="Z976" s="128"/>
      <c r="AA976" s="128"/>
      <c r="AB976" s="128"/>
      <c r="AC976" s="128"/>
      <c r="AD976" s="128"/>
      <c r="AE976" s="128"/>
      <c r="AF976" s="128"/>
      <c r="AG976" s="128"/>
      <c r="AH976" s="128"/>
    </row>
    <row r="977" spans="1:34" x14ac:dyDescent="0.3">
      <c r="A977" s="177" t="s">
        <v>882</v>
      </c>
      <c r="B977" s="177" t="s">
        <v>883</v>
      </c>
      <c r="C977" s="177">
        <v>145110</v>
      </c>
      <c r="D977" s="180">
        <v>44616</v>
      </c>
      <c r="E977" s="181">
        <v>19.809999999999999</v>
      </c>
      <c r="F977" s="181">
        <v>-3.835</v>
      </c>
      <c r="G977" s="181">
        <v>-4.0678000000000001</v>
      </c>
      <c r="H977" s="181">
        <v>-6.38</v>
      </c>
      <c r="I977" s="181">
        <v>-9.5434000000000001</v>
      </c>
      <c r="J977" s="181">
        <v>-7.7747000000000002</v>
      </c>
      <c r="K977" s="181">
        <v>-11.404299999999999</v>
      </c>
      <c r="L977" s="181">
        <v>-3.3187000000000002</v>
      </c>
      <c r="M977" s="181">
        <v>11.9842</v>
      </c>
      <c r="N977" s="181">
        <v>20.279299999999999</v>
      </c>
      <c r="O977" s="181">
        <v>24.2864</v>
      </c>
      <c r="P977" s="181"/>
      <c r="Q977" s="181">
        <v>22.673100000000002</v>
      </c>
      <c r="R977" s="181">
        <v>24.8066</v>
      </c>
      <c r="S977" s="124"/>
      <c r="T977" s="127"/>
      <c r="U977" s="128"/>
      <c r="V977" s="128"/>
      <c r="W977" s="128"/>
      <c r="X977" s="128"/>
      <c r="Y977" s="128"/>
      <c r="Z977" s="128"/>
      <c r="AA977" s="128"/>
      <c r="AB977" s="128"/>
      <c r="AC977" s="128"/>
      <c r="AD977" s="128"/>
      <c r="AE977" s="128"/>
      <c r="AF977" s="128"/>
      <c r="AG977" s="128"/>
      <c r="AH977" s="128"/>
    </row>
    <row r="978" spans="1:34" x14ac:dyDescent="0.3">
      <c r="A978" s="177" t="s">
        <v>882</v>
      </c>
      <c r="B978" s="177" t="s">
        <v>884</v>
      </c>
      <c r="C978" s="177">
        <v>145112</v>
      </c>
      <c r="D978" s="180">
        <v>44616</v>
      </c>
      <c r="E978" s="181">
        <v>18.73</v>
      </c>
      <c r="F978" s="181">
        <v>-3.8007</v>
      </c>
      <c r="G978" s="181">
        <v>-4.0963000000000003</v>
      </c>
      <c r="H978" s="181">
        <v>-6.3967999999999998</v>
      </c>
      <c r="I978" s="181">
        <v>-9.6042000000000005</v>
      </c>
      <c r="J978" s="181">
        <v>-7.8700999999999999</v>
      </c>
      <c r="K978" s="181">
        <v>-11.7342</v>
      </c>
      <c r="L978" s="181">
        <v>-3.9979</v>
      </c>
      <c r="M978" s="181">
        <v>10.6974</v>
      </c>
      <c r="N978" s="181">
        <v>18.4693</v>
      </c>
      <c r="O978" s="181">
        <v>22.268599999999999</v>
      </c>
      <c r="P978" s="181"/>
      <c r="Q978" s="181">
        <v>20.634399999999999</v>
      </c>
      <c r="R978" s="181">
        <v>22.867100000000001</v>
      </c>
      <c r="S978" s="124"/>
      <c r="T978" s="127"/>
      <c r="U978" s="128"/>
      <c r="V978" s="128"/>
      <c r="W978" s="128"/>
      <c r="X978" s="128"/>
      <c r="Y978" s="128"/>
      <c r="Z978" s="128"/>
      <c r="AA978" s="128"/>
      <c r="AB978" s="128"/>
      <c r="AC978" s="128"/>
      <c r="AD978" s="128"/>
      <c r="AE978" s="128"/>
      <c r="AF978" s="128"/>
      <c r="AG978" s="128"/>
      <c r="AH978" s="128"/>
    </row>
    <row r="979" spans="1:34" x14ac:dyDescent="0.3">
      <c r="A979" s="177" t="s">
        <v>882</v>
      </c>
      <c r="B979" s="177" t="s">
        <v>1852</v>
      </c>
      <c r="C979" s="177">
        <v>148474</v>
      </c>
      <c r="D979" s="180">
        <v>44616</v>
      </c>
      <c r="E979" s="181">
        <v>15.38</v>
      </c>
      <c r="F979" s="181">
        <v>-4.8266999999999998</v>
      </c>
      <c r="G979" s="181">
        <v>-5.5861999999999998</v>
      </c>
      <c r="H979" s="181">
        <v>-6.6181000000000001</v>
      </c>
      <c r="I979" s="181">
        <v>-9.5825999999999993</v>
      </c>
      <c r="J979" s="181">
        <v>-7.0694999999999997</v>
      </c>
      <c r="K979" s="181">
        <v>-9.4762000000000004</v>
      </c>
      <c r="L979" s="181">
        <v>1.1176999999999999</v>
      </c>
      <c r="M979" s="181">
        <v>14.095000000000001</v>
      </c>
      <c r="N979" s="181">
        <v>18.216799999999999</v>
      </c>
      <c r="O979" s="181"/>
      <c r="P979" s="181"/>
      <c r="Q979" s="181">
        <v>33.9178</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882</v>
      </c>
      <c r="B980" s="177" t="s">
        <v>1853</v>
      </c>
      <c r="C980" s="177">
        <v>148471</v>
      </c>
      <c r="D980" s="180">
        <v>44616</v>
      </c>
      <c r="E980" s="181">
        <v>14.98</v>
      </c>
      <c r="F980" s="181">
        <v>-4.8285</v>
      </c>
      <c r="G980" s="181">
        <v>-5.6081000000000003</v>
      </c>
      <c r="H980" s="181">
        <v>-6.6666999999999996</v>
      </c>
      <c r="I980" s="181">
        <v>-9.6501999999999999</v>
      </c>
      <c r="J980" s="181">
        <v>-7.1871</v>
      </c>
      <c r="K980" s="181">
        <v>-9.8675999999999995</v>
      </c>
      <c r="L980" s="181">
        <v>0.33489999999999998</v>
      </c>
      <c r="M980" s="181">
        <v>12.7163</v>
      </c>
      <c r="N980" s="181">
        <v>16.304300000000001</v>
      </c>
      <c r="O980" s="181"/>
      <c r="P980" s="181"/>
      <c r="Q980" s="181">
        <v>31.544899999999998</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882</v>
      </c>
      <c r="B981" s="177" t="s">
        <v>885</v>
      </c>
      <c r="C981" s="177">
        <v>119350</v>
      </c>
      <c r="D981" s="180">
        <v>44616</v>
      </c>
      <c r="E981" s="181">
        <v>55.83</v>
      </c>
      <c r="F981" s="181">
        <v>-4.6292999999999997</v>
      </c>
      <c r="G981" s="181">
        <v>-5.4210000000000003</v>
      </c>
      <c r="H981" s="181">
        <v>-6.8569000000000004</v>
      </c>
      <c r="I981" s="181">
        <v>-9.8207000000000004</v>
      </c>
      <c r="J981" s="181">
        <v>-7.6580000000000004</v>
      </c>
      <c r="K981" s="181">
        <v>-9.3374000000000006</v>
      </c>
      <c r="L981" s="181">
        <v>-3.5251000000000001</v>
      </c>
      <c r="M981" s="181">
        <v>7.5723000000000003</v>
      </c>
      <c r="N981" s="181">
        <v>16.506699999999999</v>
      </c>
      <c r="O981" s="181">
        <v>19.111499999999999</v>
      </c>
      <c r="P981" s="181">
        <v>12.284700000000001</v>
      </c>
      <c r="Q981" s="181">
        <v>12.8653</v>
      </c>
      <c r="R981" s="181">
        <v>17.7334</v>
      </c>
      <c r="S981" s="124"/>
      <c r="T981" s="127"/>
      <c r="U981" s="128"/>
      <c r="V981" s="128"/>
      <c r="W981" s="128"/>
      <c r="X981" s="128"/>
      <c r="Y981" s="128"/>
      <c r="Z981" s="128"/>
      <c r="AA981" s="128"/>
      <c r="AB981" s="128"/>
      <c r="AC981" s="128"/>
      <c r="AD981" s="128"/>
      <c r="AE981" s="128"/>
      <c r="AF981" s="128"/>
      <c r="AG981" s="128"/>
      <c r="AH981" s="128"/>
    </row>
    <row r="982" spans="1:34" x14ac:dyDescent="0.3">
      <c r="A982" s="177" t="s">
        <v>882</v>
      </c>
      <c r="B982" s="177" t="s">
        <v>886</v>
      </c>
      <c r="C982" s="177">
        <v>110603</v>
      </c>
      <c r="D982" s="180">
        <v>44616</v>
      </c>
      <c r="E982" s="181">
        <v>50.41</v>
      </c>
      <c r="F982" s="181">
        <v>-4.6167999999999996</v>
      </c>
      <c r="G982" s="181">
        <v>-5.4221000000000004</v>
      </c>
      <c r="H982" s="181">
        <v>-6.8723000000000001</v>
      </c>
      <c r="I982" s="181">
        <v>-9.8371999999999993</v>
      </c>
      <c r="J982" s="181">
        <v>-7.7416</v>
      </c>
      <c r="K982" s="181">
        <v>-9.5623000000000005</v>
      </c>
      <c r="L982" s="181">
        <v>-3.9809999999999999</v>
      </c>
      <c r="M982" s="181">
        <v>6.8235000000000001</v>
      </c>
      <c r="N982" s="181">
        <v>15.3811</v>
      </c>
      <c r="O982" s="181">
        <v>17.795100000000001</v>
      </c>
      <c r="P982" s="181">
        <v>10.9991</v>
      </c>
      <c r="Q982" s="181">
        <v>12.878</v>
      </c>
      <c r="R982" s="181">
        <v>16.510100000000001</v>
      </c>
      <c r="S982" s="124"/>
      <c r="T982" s="127"/>
      <c r="U982" s="128"/>
      <c r="V982" s="128"/>
      <c r="W982" s="128"/>
      <c r="X982" s="128"/>
      <c r="Y982" s="128"/>
      <c r="Z982" s="128"/>
      <c r="AA982" s="128"/>
      <c r="AB982" s="128"/>
      <c r="AC982" s="128"/>
      <c r="AD982" s="128"/>
      <c r="AE982" s="128"/>
      <c r="AF982" s="128"/>
      <c r="AG982" s="128"/>
      <c r="AH982" s="128"/>
    </row>
    <row r="983" spans="1:34" x14ac:dyDescent="0.3">
      <c r="A983" s="177" t="s">
        <v>882</v>
      </c>
      <c r="B983" s="177" t="s">
        <v>887</v>
      </c>
      <c r="C983" s="177">
        <v>118278</v>
      </c>
      <c r="D983" s="180">
        <v>44616</v>
      </c>
      <c r="E983" s="181">
        <v>164.51</v>
      </c>
      <c r="F983" s="181">
        <v>-4.8304999999999998</v>
      </c>
      <c r="G983" s="181">
        <v>-5.3125</v>
      </c>
      <c r="H983" s="181">
        <v>-6.2301000000000002</v>
      </c>
      <c r="I983" s="181">
        <v>-8.7475000000000005</v>
      </c>
      <c r="J983" s="181">
        <v>-6.6238999999999999</v>
      </c>
      <c r="K983" s="181">
        <v>-8.3663000000000007</v>
      </c>
      <c r="L983" s="181">
        <v>-1.2901</v>
      </c>
      <c r="M983" s="181">
        <v>10.721500000000001</v>
      </c>
      <c r="N983" s="181">
        <v>15.3566</v>
      </c>
      <c r="O983" s="181">
        <v>20.946400000000001</v>
      </c>
      <c r="P983" s="181">
        <v>16.8047</v>
      </c>
      <c r="Q983" s="181">
        <v>21.471900000000002</v>
      </c>
      <c r="R983" s="181">
        <v>21.4131</v>
      </c>
      <c r="S983" s="124"/>
      <c r="T983" s="127"/>
      <c r="U983" s="128"/>
      <c r="V983" s="128"/>
      <c r="W983" s="128"/>
      <c r="X983" s="128"/>
      <c r="Y983" s="128"/>
      <c r="Z983" s="128"/>
      <c r="AA983" s="128"/>
      <c r="AB983" s="128"/>
      <c r="AC983" s="128"/>
      <c r="AD983" s="128"/>
      <c r="AE983" s="128"/>
      <c r="AF983" s="128"/>
      <c r="AG983" s="128"/>
      <c r="AH983" s="128"/>
    </row>
    <row r="984" spans="1:34" x14ac:dyDescent="0.3">
      <c r="A984" s="177" t="s">
        <v>882</v>
      </c>
      <c r="B984" s="177" t="s">
        <v>1854</v>
      </c>
      <c r="C984" s="177"/>
      <c r="D984" s="180">
        <v>44616</v>
      </c>
      <c r="E984" s="181">
        <v>149.07</v>
      </c>
      <c r="F984" s="181">
        <v>-4.8327</v>
      </c>
      <c r="G984" s="181">
        <v>-5.3223000000000003</v>
      </c>
      <c r="H984" s="181">
        <v>-6.2511999999999999</v>
      </c>
      <c r="I984" s="181">
        <v>-8.7921999999999993</v>
      </c>
      <c r="J984" s="181">
        <v>-6.7205000000000004</v>
      </c>
      <c r="K984" s="181">
        <v>-8.6412999999999993</v>
      </c>
      <c r="L984" s="181">
        <v>-1.8824000000000001</v>
      </c>
      <c r="M984" s="181">
        <v>9.7151999999999994</v>
      </c>
      <c r="N984" s="181">
        <v>13.985300000000001</v>
      </c>
      <c r="O984" s="181">
        <v>19.5305</v>
      </c>
      <c r="P984" s="181">
        <v>15.400399999999999</v>
      </c>
      <c r="Q984" s="181">
        <v>17.258800000000001</v>
      </c>
      <c r="R984" s="181">
        <v>19.982099999999999</v>
      </c>
      <c r="S984" s="124"/>
      <c r="T984" s="127"/>
      <c r="U984" s="128"/>
      <c r="V984" s="128"/>
      <c r="W984" s="128"/>
      <c r="X984" s="128"/>
      <c r="Y984" s="128"/>
      <c r="Z984" s="128"/>
      <c r="AA984" s="128"/>
      <c r="AB984" s="128"/>
      <c r="AC984" s="128"/>
      <c r="AD984" s="128"/>
      <c r="AE984" s="128"/>
      <c r="AF984" s="128"/>
      <c r="AG984" s="128"/>
      <c r="AH984" s="128"/>
    </row>
    <row r="985" spans="1:34" x14ac:dyDescent="0.3">
      <c r="A985" s="177" t="s">
        <v>882</v>
      </c>
      <c r="B985" s="177" t="s">
        <v>888</v>
      </c>
      <c r="C985" s="177">
        <v>102920</v>
      </c>
      <c r="D985" s="180">
        <v>44616</v>
      </c>
      <c r="E985" s="181">
        <v>149.07</v>
      </c>
      <c r="F985" s="181">
        <v>-4.8327</v>
      </c>
      <c r="G985" s="181">
        <v>-5.3223000000000003</v>
      </c>
      <c r="H985" s="181">
        <v>-6.2511999999999999</v>
      </c>
      <c r="I985" s="181">
        <v>-8.7921999999999993</v>
      </c>
      <c r="J985" s="181">
        <v>-6.7205000000000004</v>
      </c>
      <c r="K985" s="181">
        <v>-8.6412999999999993</v>
      </c>
      <c r="L985" s="181">
        <v>-1.8824000000000001</v>
      </c>
      <c r="M985" s="181">
        <v>9.7151999999999994</v>
      </c>
      <c r="N985" s="181">
        <v>13.985300000000001</v>
      </c>
      <c r="O985" s="181">
        <v>19.5305</v>
      </c>
      <c r="P985" s="181">
        <v>15.400399999999999</v>
      </c>
      <c r="Q985" s="181">
        <v>17.258800000000001</v>
      </c>
      <c r="R985" s="181">
        <v>19.982099999999999</v>
      </c>
      <c r="S985" s="124"/>
      <c r="T985" s="127"/>
      <c r="U985" s="128"/>
      <c r="V985" s="128"/>
      <c r="W985" s="128"/>
      <c r="X985" s="128"/>
      <c r="Y985" s="128"/>
      <c r="Z985" s="128"/>
      <c r="AA985" s="128"/>
      <c r="AB985" s="128"/>
      <c r="AC985" s="128"/>
      <c r="AD985" s="128"/>
      <c r="AE985" s="128"/>
      <c r="AF985" s="128"/>
      <c r="AG985" s="128"/>
      <c r="AH985" s="128"/>
    </row>
    <row r="986" spans="1:34" x14ac:dyDescent="0.3">
      <c r="A986" s="177" t="s">
        <v>882</v>
      </c>
      <c r="B986" s="177" t="s">
        <v>889</v>
      </c>
      <c r="C986" s="177">
        <v>119218</v>
      </c>
      <c r="D986" s="180">
        <v>44616</v>
      </c>
      <c r="E986" s="181">
        <v>349.20699999999999</v>
      </c>
      <c r="F986" s="181">
        <v>-4.657</v>
      </c>
      <c r="G986" s="181">
        <v>-5.3746999999999998</v>
      </c>
      <c r="H986" s="181">
        <v>-6.1677999999999997</v>
      </c>
      <c r="I986" s="181">
        <v>-9.5394000000000005</v>
      </c>
      <c r="J986" s="181">
        <v>-6.6078999999999999</v>
      </c>
      <c r="K986" s="181">
        <v>-9.3683999999999994</v>
      </c>
      <c r="L986" s="181">
        <v>-6.5347</v>
      </c>
      <c r="M986" s="181">
        <v>1.9662999999999999</v>
      </c>
      <c r="N986" s="181">
        <v>10.3378</v>
      </c>
      <c r="O986" s="181">
        <v>17.915199999999999</v>
      </c>
      <c r="P986" s="181">
        <v>12.988899999999999</v>
      </c>
      <c r="Q986" s="181">
        <v>15.879200000000001</v>
      </c>
      <c r="R986" s="181">
        <v>17.844799999999999</v>
      </c>
      <c r="S986" s="124"/>
      <c r="T986" s="127"/>
      <c r="U986" s="128"/>
      <c r="V986" s="128"/>
      <c r="W986" s="128"/>
      <c r="X986" s="128"/>
      <c r="Y986" s="128"/>
      <c r="Z986" s="128"/>
      <c r="AA986" s="128"/>
      <c r="AB986" s="128"/>
      <c r="AC986" s="128"/>
      <c r="AD986" s="128"/>
      <c r="AE986" s="128"/>
      <c r="AF986" s="128"/>
      <c r="AG986" s="128"/>
      <c r="AH986" s="128"/>
    </row>
    <row r="987" spans="1:34" x14ac:dyDescent="0.3">
      <c r="A987" s="177" t="s">
        <v>882</v>
      </c>
      <c r="B987" s="177" t="s">
        <v>890</v>
      </c>
      <c r="C987" s="177">
        <v>103819</v>
      </c>
      <c r="D987" s="180">
        <v>44616</v>
      </c>
      <c r="E987" s="181">
        <v>323.22699999999998</v>
      </c>
      <c r="F987" s="181">
        <v>-4.6593</v>
      </c>
      <c r="G987" s="181">
        <v>-5.3818000000000001</v>
      </c>
      <c r="H987" s="181">
        <v>-6.1851000000000003</v>
      </c>
      <c r="I987" s="181">
        <v>-9.5722000000000005</v>
      </c>
      <c r="J987" s="181">
        <v>-6.6826999999999996</v>
      </c>
      <c r="K987" s="181">
        <v>-9.5820000000000007</v>
      </c>
      <c r="L987" s="181">
        <v>-6.9733000000000001</v>
      </c>
      <c r="M987" s="181">
        <v>1.2521</v>
      </c>
      <c r="N987" s="181">
        <v>9.3084000000000007</v>
      </c>
      <c r="O987" s="181">
        <v>16.805</v>
      </c>
      <c r="P987" s="181">
        <v>11.870100000000001</v>
      </c>
      <c r="Q987" s="181">
        <v>17.292300000000001</v>
      </c>
      <c r="R987" s="181">
        <v>16.7361</v>
      </c>
      <c r="S987" s="124"/>
      <c r="T987" s="127"/>
      <c r="U987" s="128"/>
      <c r="V987" s="128"/>
      <c r="W987" s="128"/>
      <c r="X987" s="128"/>
      <c r="Y987" s="128"/>
      <c r="Z987" s="128"/>
      <c r="AA987" s="128"/>
      <c r="AB987" s="128"/>
      <c r="AC987" s="128"/>
      <c r="AD987" s="128"/>
      <c r="AE987" s="128"/>
      <c r="AF987" s="128"/>
      <c r="AG987" s="128"/>
      <c r="AH987" s="128"/>
    </row>
    <row r="988" spans="1:34" x14ac:dyDescent="0.3">
      <c r="A988" s="177" t="s">
        <v>882</v>
      </c>
      <c r="B988" s="177" t="s">
        <v>891</v>
      </c>
      <c r="C988" s="177">
        <v>140175</v>
      </c>
      <c r="D988" s="180">
        <v>44616</v>
      </c>
      <c r="E988" s="181">
        <v>53.813000000000002</v>
      </c>
      <c r="F988" s="181">
        <v>-4.5885999999999996</v>
      </c>
      <c r="G988" s="181">
        <v>-5.1218000000000004</v>
      </c>
      <c r="H988" s="181">
        <v>-6.0216000000000003</v>
      </c>
      <c r="I988" s="181">
        <v>-9.1058000000000003</v>
      </c>
      <c r="J988" s="181">
        <v>-6.5876000000000001</v>
      </c>
      <c r="K988" s="181">
        <v>-8.3816000000000006</v>
      </c>
      <c r="L988" s="181">
        <v>-1.3004</v>
      </c>
      <c r="M988" s="181">
        <v>8.3956</v>
      </c>
      <c r="N988" s="181">
        <v>13.1571</v>
      </c>
      <c r="O988" s="181">
        <v>20.085000000000001</v>
      </c>
      <c r="P988" s="181">
        <v>16.078199999999999</v>
      </c>
      <c r="Q988" s="181">
        <v>15.5876</v>
      </c>
      <c r="R988" s="181">
        <v>20.891300000000001</v>
      </c>
      <c r="S988" s="124"/>
      <c r="T988" s="127"/>
      <c r="U988" s="128"/>
      <c r="V988" s="128"/>
      <c r="W988" s="128"/>
      <c r="X988" s="128"/>
      <c r="Y988" s="128"/>
      <c r="Z988" s="128"/>
      <c r="AA988" s="128"/>
      <c r="AB988" s="128"/>
      <c r="AC988" s="128"/>
      <c r="AD988" s="128"/>
      <c r="AE988" s="128"/>
      <c r="AF988" s="128"/>
      <c r="AG988" s="128"/>
      <c r="AH988" s="128"/>
    </row>
    <row r="989" spans="1:34" x14ac:dyDescent="0.3">
      <c r="A989" s="177" t="s">
        <v>882</v>
      </c>
      <c r="B989" s="177" t="s">
        <v>892</v>
      </c>
      <c r="C989" s="177">
        <v>140172</v>
      </c>
      <c r="D989" s="180">
        <v>44616</v>
      </c>
      <c r="E989" s="181">
        <v>48.173000000000002</v>
      </c>
      <c r="F989" s="181">
        <v>-4.5946999999999996</v>
      </c>
      <c r="G989" s="181">
        <v>-5.1375999999999999</v>
      </c>
      <c r="H989" s="181">
        <v>-6.0552000000000001</v>
      </c>
      <c r="I989" s="181">
        <v>-9.1692</v>
      </c>
      <c r="J989" s="181">
        <v>-6.73</v>
      </c>
      <c r="K989" s="181">
        <v>-8.7805</v>
      </c>
      <c r="L989" s="181">
        <v>-2.1133000000000002</v>
      </c>
      <c r="M989" s="181">
        <v>7.0749000000000004</v>
      </c>
      <c r="N989" s="181">
        <v>11.3569</v>
      </c>
      <c r="O989" s="181">
        <v>18.232299999999999</v>
      </c>
      <c r="P989" s="181">
        <v>14.543900000000001</v>
      </c>
      <c r="Q989" s="181">
        <v>11.2805</v>
      </c>
      <c r="R989" s="181">
        <v>19.003299999999999</v>
      </c>
      <c r="S989" s="124"/>
      <c r="T989" s="127"/>
      <c r="U989" s="128"/>
      <c r="V989" s="128"/>
      <c r="W989" s="128"/>
      <c r="X989" s="128"/>
      <c r="Y989" s="128"/>
      <c r="Z989" s="128"/>
      <c r="AA989" s="128"/>
      <c r="AB989" s="128"/>
      <c r="AC989" s="128"/>
      <c r="AD989" s="128"/>
      <c r="AE989" s="128"/>
      <c r="AF989" s="128"/>
      <c r="AG989" s="128"/>
      <c r="AH989" s="128"/>
    </row>
    <row r="990" spans="1:34" x14ac:dyDescent="0.3">
      <c r="A990" s="177" t="s">
        <v>882</v>
      </c>
      <c r="B990" s="177" t="s">
        <v>893</v>
      </c>
      <c r="C990" s="177">
        <v>102883</v>
      </c>
      <c r="D990" s="180">
        <v>44616</v>
      </c>
      <c r="E990" s="181">
        <v>111.9708</v>
      </c>
      <c r="F990" s="181">
        <v>-5.0212000000000003</v>
      </c>
      <c r="G990" s="181">
        <v>-5.6154000000000002</v>
      </c>
      <c r="H990" s="181">
        <v>-6.9912999999999998</v>
      </c>
      <c r="I990" s="181">
        <v>-10.257400000000001</v>
      </c>
      <c r="J990" s="181">
        <v>-7.6055999999999999</v>
      </c>
      <c r="K990" s="181">
        <v>-11.993399999999999</v>
      </c>
      <c r="L990" s="181">
        <v>-3.0024999999999999</v>
      </c>
      <c r="M990" s="181">
        <v>6.4451000000000001</v>
      </c>
      <c r="N990" s="181">
        <v>11.5016</v>
      </c>
      <c r="O990" s="181">
        <v>14.3405</v>
      </c>
      <c r="P990" s="181">
        <v>10.089700000000001</v>
      </c>
      <c r="Q990" s="181">
        <v>15.2742</v>
      </c>
      <c r="R990" s="181">
        <v>18.634899999999998</v>
      </c>
      <c r="S990" s="124"/>
      <c r="T990" s="127"/>
      <c r="U990" s="128"/>
      <c r="V990" s="128"/>
      <c r="W990" s="128"/>
      <c r="X990" s="128"/>
      <c r="Y990" s="128"/>
      <c r="Z990" s="128"/>
      <c r="AA990" s="128"/>
      <c r="AB990" s="128"/>
      <c r="AC990" s="128"/>
      <c r="AD990" s="128"/>
      <c r="AE990" s="128"/>
      <c r="AF990" s="128"/>
      <c r="AG990" s="128"/>
      <c r="AH990" s="128"/>
    </row>
    <row r="991" spans="1:34" x14ac:dyDescent="0.3">
      <c r="A991" s="177" t="s">
        <v>882</v>
      </c>
      <c r="B991" s="177" t="s">
        <v>894</v>
      </c>
      <c r="C991" s="177">
        <v>118510</v>
      </c>
      <c r="D991" s="180">
        <v>44616</v>
      </c>
      <c r="E991" s="181">
        <v>119.95650000000001</v>
      </c>
      <c r="F991" s="181">
        <v>-5.0194000000000001</v>
      </c>
      <c r="G991" s="181">
        <v>-5.6098999999999997</v>
      </c>
      <c r="H991" s="181">
        <v>-6.9785000000000004</v>
      </c>
      <c r="I991" s="181">
        <v>-10.232799999999999</v>
      </c>
      <c r="J991" s="181">
        <v>-7.5492999999999997</v>
      </c>
      <c r="K991" s="181">
        <v>-11.8344</v>
      </c>
      <c r="L991" s="181">
        <v>-2.6533000000000002</v>
      </c>
      <c r="M991" s="181">
        <v>7.0204000000000004</v>
      </c>
      <c r="N991" s="181">
        <v>12.3033</v>
      </c>
      <c r="O991" s="181">
        <v>15.271599999999999</v>
      </c>
      <c r="P991" s="181">
        <v>10.968500000000001</v>
      </c>
      <c r="Q991" s="181">
        <v>14.162000000000001</v>
      </c>
      <c r="R991" s="181">
        <v>19.619900000000001</v>
      </c>
      <c r="S991" s="124"/>
      <c r="T991" s="127"/>
      <c r="U991" s="128"/>
      <c r="V991" s="128"/>
      <c r="W991" s="128"/>
      <c r="X991" s="128"/>
      <c r="Y991" s="128"/>
      <c r="Z991" s="128"/>
      <c r="AA991" s="128"/>
      <c r="AB991" s="128"/>
      <c r="AC991" s="128"/>
      <c r="AD991" s="128"/>
      <c r="AE991" s="128"/>
      <c r="AF991" s="128"/>
      <c r="AG991" s="128"/>
      <c r="AH991" s="128"/>
    </row>
    <row r="992" spans="1:34" x14ac:dyDescent="0.3">
      <c r="A992" s="177" t="s">
        <v>882</v>
      </c>
      <c r="B992" s="177" t="s">
        <v>1972</v>
      </c>
      <c r="C992" s="177">
        <v>130498</v>
      </c>
      <c r="D992" s="180">
        <v>44616</v>
      </c>
      <c r="E992" s="181">
        <v>174.08199999999999</v>
      </c>
      <c r="F992" s="181">
        <v>-5.2046999999999999</v>
      </c>
      <c r="G992" s="181">
        <v>-5.9767999999999999</v>
      </c>
      <c r="H992" s="181">
        <v>-7.3371000000000004</v>
      </c>
      <c r="I992" s="181">
        <v>-9.7932000000000006</v>
      </c>
      <c r="J992" s="181">
        <v>-6.4146000000000001</v>
      </c>
      <c r="K992" s="181">
        <v>-10.0547</v>
      </c>
      <c r="L992" s="181">
        <v>0.63300000000000001</v>
      </c>
      <c r="M992" s="181">
        <v>9.7139000000000006</v>
      </c>
      <c r="N992" s="181">
        <v>16.314399999999999</v>
      </c>
      <c r="O992" s="181">
        <v>18.085599999999999</v>
      </c>
      <c r="P992" s="181">
        <v>12.532999999999999</v>
      </c>
      <c r="Q992" s="181">
        <v>11.0082</v>
      </c>
      <c r="R992" s="181">
        <v>22.513100000000001</v>
      </c>
      <c r="S992" s="124"/>
      <c r="T992" s="127"/>
      <c r="U992" s="128"/>
      <c r="V992" s="128"/>
      <c r="W992" s="128"/>
      <c r="X992" s="128"/>
      <c r="Y992" s="128"/>
      <c r="Z992" s="128"/>
      <c r="AA992" s="128"/>
      <c r="AB992" s="128"/>
      <c r="AC992" s="128"/>
      <c r="AD992" s="128"/>
      <c r="AE992" s="128"/>
      <c r="AF992" s="128"/>
      <c r="AG992" s="128"/>
      <c r="AH992" s="128"/>
    </row>
    <row r="993" spans="1:34" x14ac:dyDescent="0.3">
      <c r="A993" s="177" t="s">
        <v>882</v>
      </c>
      <c r="B993" s="177" t="s">
        <v>1973</v>
      </c>
      <c r="C993" s="177">
        <v>130496</v>
      </c>
      <c r="D993" s="180">
        <v>44616</v>
      </c>
      <c r="E993" s="181">
        <v>229.37237307406099</v>
      </c>
      <c r="F993" s="181">
        <v>-5.2026000000000003</v>
      </c>
      <c r="G993" s="181">
        <v>-5.9797000000000002</v>
      </c>
      <c r="H993" s="181">
        <v>-7.35</v>
      </c>
      <c r="I993" s="181">
        <v>-9.8213000000000008</v>
      </c>
      <c r="J993" s="181">
        <v>-6.484</v>
      </c>
      <c r="K993" s="181">
        <v>-10.265000000000001</v>
      </c>
      <c r="L993" s="181">
        <v>0.2722</v>
      </c>
      <c r="M993" s="181">
        <v>9.1684000000000001</v>
      </c>
      <c r="N993" s="181">
        <v>15.5189</v>
      </c>
      <c r="O993" s="181">
        <v>17.601600000000001</v>
      </c>
      <c r="P993" s="181">
        <v>12.205299999999999</v>
      </c>
      <c r="Q993" s="181">
        <v>11.8225</v>
      </c>
      <c r="R993" s="181">
        <v>21.874400000000001</v>
      </c>
      <c r="S993" s="124"/>
      <c r="T993" s="127"/>
      <c r="U993" s="128"/>
      <c r="V993" s="128"/>
      <c r="W993" s="128"/>
      <c r="X993" s="128"/>
      <c r="Y993" s="128"/>
      <c r="Z993" s="128"/>
      <c r="AA993" s="128"/>
      <c r="AB993" s="128"/>
      <c r="AC993" s="128"/>
      <c r="AD993" s="128"/>
      <c r="AE993" s="128"/>
      <c r="AF993" s="128"/>
      <c r="AG993" s="128"/>
      <c r="AH993" s="128"/>
    </row>
    <row r="994" spans="1:34" x14ac:dyDescent="0.3">
      <c r="A994" s="177" t="s">
        <v>882</v>
      </c>
      <c r="B994" s="177" t="s">
        <v>895</v>
      </c>
      <c r="C994" s="177">
        <v>146772</v>
      </c>
      <c r="D994" s="180">
        <v>44616</v>
      </c>
      <c r="E994" s="181">
        <v>15.385199999999999</v>
      </c>
      <c r="F994" s="181">
        <v>-4.7834000000000003</v>
      </c>
      <c r="G994" s="181">
        <v>-5.2933000000000003</v>
      </c>
      <c r="H994" s="181">
        <v>-6.2461000000000002</v>
      </c>
      <c r="I994" s="181">
        <v>-9.5791000000000004</v>
      </c>
      <c r="J994" s="181">
        <v>-6.7106000000000003</v>
      </c>
      <c r="K994" s="181">
        <v>-7.6285999999999996</v>
      </c>
      <c r="L994" s="181">
        <v>-0.95340000000000003</v>
      </c>
      <c r="M994" s="181">
        <v>8.5935000000000006</v>
      </c>
      <c r="N994" s="181">
        <v>13.425000000000001</v>
      </c>
      <c r="O994" s="181"/>
      <c r="P994" s="181"/>
      <c r="Q994" s="181">
        <v>15.927099999999999</v>
      </c>
      <c r="R994" s="181">
        <v>18.5593</v>
      </c>
      <c r="S994" s="124"/>
      <c r="T994" s="127"/>
      <c r="U994" s="128"/>
      <c r="V994" s="128"/>
      <c r="W994" s="128"/>
      <c r="X994" s="128"/>
      <c r="Y994" s="128"/>
      <c r="Z994" s="128"/>
      <c r="AA994" s="128"/>
      <c r="AB994" s="128"/>
      <c r="AC994" s="128"/>
      <c r="AD994" s="128"/>
      <c r="AE994" s="128"/>
      <c r="AF994" s="128"/>
      <c r="AG994" s="128"/>
      <c r="AH994" s="128"/>
    </row>
    <row r="995" spans="1:34" x14ac:dyDescent="0.3">
      <c r="A995" s="177" t="s">
        <v>882</v>
      </c>
      <c r="B995" s="177" t="s">
        <v>896</v>
      </c>
      <c r="C995" s="177">
        <v>146771</v>
      </c>
      <c r="D995" s="180">
        <v>44616</v>
      </c>
      <c r="E995" s="181">
        <v>14.6601</v>
      </c>
      <c r="F995" s="181">
        <v>-4.7878999999999996</v>
      </c>
      <c r="G995" s="181">
        <v>-5.3063000000000002</v>
      </c>
      <c r="H995" s="181">
        <v>-6.2773000000000003</v>
      </c>
      <c r="I995" s="181">
        <v>-9.6388999999999996</v>
      </c>
      <c r="J995" s="181">
        <v>-6.8449</v>
      </c>
      <c r="K995" s="181">
        <v>-8.0236999999999998</v>
      </c>
      <c r="L995" s="181">
        <v>-1.7952999999999999</v>
      </c>
      <c r="M995" s="181">
        <v>7.2107000000000001</v>
      </c>
      <c r="N995" s="181">
        <v>11.515000000000001</v>
      </c>
      <c r="O995" s="181"/>
      <c r="P995" s="181"/>
      <c r="Q995" s="181">
        <v>14.023</v>
      </c>
      <c r="R995" s="181">
        <v>16.578199999999999</v>
      </c>
      <c r="S995" s="124"/>
      <c r="T995" s="127"/>
      <c r="U995" s="128"/>
      <c r="V995" s="128"/>
      <c r="W995" s="128"/>
      <c r="X995" s="128"/>
      <c r="Y995" s="128"/>
      <c r="Z995" s="128"/>
      <c r="AA995" s="128"/>
      <c r="AB995" s="128"/>
      <c r="AC995" s="128"/>
      <c r="AD995" s="128"/>
      <c r="AE995" s="128"/>
      <c r="AF995" s="128"/>
      <c r="AG995" s="128"/>
      <c r="AH995" s="128"/>
    </row>
    <row r="996" spans="1:34" x14ac:dyDescent="0.3">
      <c r="A996" s="177" t="s">
        <v>882</v>
      </c>
      <c r="B996" s="177" t="s">
        <v>897</v>
      </c>
      <c r="C996" s="177">
        <v>100349</v>
      </c>
      <c r="D996" s="180">
        <v>44616</v>
      </c>
      <c r="E996" s="181">
        <v>495.19</v>
      </c>
      <c r="F996" s="181">
        <v>-4.7363</v>
      </c>
      <c r="G996" s="181">
        <v>-5.617</v>
      </c>
      <c r="H996" s="181">
        <v>-6.4584999999999999</v>
      </c>
      <c r="I996" s="181">
        <v>-8.6315000000000008</v>
      </c>
      <c r="J996" s="181">
        <v>-5.8860000000000001</v>
      </c>
      <c r="K996" s="181">
        <v>-8.5352999999999994</v>
      </c>
      <c r="L996" s="181">
        <v>4.7888000000000002</v>
      </c>
      <c r="M996" s="181">
        <v>13.1966</v>
      </c>
      <c r="N996" s="181">
        <v>19.504300000000001</v>
      </c>
      <c r="O996" s="181">
        <v>18.349799999999998</v>
      </c>
      <c r="P996" s="181">
        <v>11.595599999999999</v>
      </c>
      <c r="Q996" s="181">
        <v>17.942699999999999</v>
      </c>
      <c r="R996" s="181">
        <v>22.726099999999999</v>
      </c>
      <c r="S996" s="124"/>
      <c r="T996" s="127"/>
      <c r="U996" s="128"/>
      <c r="V996" s="128"/>
      <c r="W996" s="128"/>
      <c r="X996" s="128"/>
      <c r="Y996" s="128"/>
      <c r="Z996" s="128"/>
      <c r="AA996" s="128"/>
      <c r="AB996" s="128"/>
      <c r="AC996" s="128"/>
      <c r="AD996" s="128"/>
      <c r="AE996" s="128"/>
      <c r="AF996" s="128"/>
      <c r="AG996" s="128"/>
      <c r="AH996" s="128"/>
    </row>
    <row r="997" spans="1:34" x14ac:dyDescent="0.3">
      <c r="A997" s="177" t="s">
        <v>882</v>
      </c>
      <c r="B997" s="177" t="s">
        <v>898</v>
      </c>
      <c r="C997" s="177">
        <v>120596</v>
      </c>
      <c r="D997" s="180">
        <v>44616</v>
      </c>
      <c r="E997" s="181">
        <v>537.14</v>
      </c>
      <c r="F997" s="181">
        <v>-4.7354000000000003</v>
      </c>
      <c r="G997" s="181">
        <v>-5.6093000000000002</v>
      </c>
      <c r="H997" s="181">
        <v>-6.4443999999999999</v>
      </c>
      <c r="I997" s="181">
        <v>-8.6014999999999997</v>
      </c>
      <c r="J997" s="181">
        <v>-5.8193999999999999</v>
      </c>
      <c r="K997" s="181">
        <v>-8.3504000000000005</v>
      </c>
      <c r="L997" s="181">
        <v>5.2060000000000004</v>
      </c>
      <c r="M997" s="181">
        <v>13.870799999999999</v>
      </c>
      <c r="N997" s="181">
        <v>20.399899999999999</v>
      </c>
      <c r="O997" s="181">
        <v>19.272400000000001</v>
      </c>
      <c r="P997" s="181">
        <v>12.657</v>
      </c>
      <c r="Q997" s="181">
        <v>14.599399999999999</v>
      </c>
      <c r="R997" s="181">
        <v>23.668099999999999</v>
      </c>
      <c r="S997" s="124"/>
      <c r="T997" s="127"/>
      <c r="U997" s="128"/>
      <c r="V997" s="128"/>
      <c r="W997" s="128"/>
      <c r="X997" s="128"/>
      <c r="Y997" s="128"/>
      <c r="Z997" s="128"/>
      <c r="AA997" s="128"/>
      <c r="AB997" s="128"/>
      <c r="AC997" s="128"/>
      <c r="AD997" s="128"/>
      <c r="AE997" s="128"/>
      <c r="AF997" s="128"/>
      <c r="AG997" s="128"/>
      <c r="AH997" s="128"/>
    </row>
    <row r="998" spans="1:34" x14ac:dyDescent="0.3">
      <c r="A998" s="177" t="s">
        <v>882</v>
      </c>
      <c r="B998" s="177" t="s">
        <v>899</v>
      </c>
      <c r="C998" s="177">
        <v>118419</v>
      </c>
      <c r="D998" s="180">
        <v>44616</v>
      </c>
      <c r="E998" s="181">
        <v>71.05</v>
      </c>
      <c r="F998" s="181">
        <v>-5.1908000000000003</v>
      </c>
      <c r="G998" s="181">
        <v>-5.8815999999999997</v>
      </c>
      <c r="H998" s="181">
        <v>-6.9904000000000002</v>
      </c>
      <c r="I998" s="181">
        <v>-10.1656</v>
      </c>
      <c r="J998" s="181">
        <v>-6.8807</v>
      </c>
      <c r="K998" s="181">
        <v>-7.9424999999999999</v>
      </c>
      <c r="L998" s="181">
        <v>-1.5791999999999999</v>
      </c>
      <c r="M998" s="181">
        <v>5.8710000000000004</v>
      </c>
      <c r="N998" s="181">
        <v>13.010999999999999</v>
      </c>
      <c r="O998" s="181">
        <v>16.421399999999998</v>
      </c>
      <c r="P998" s="181">
        <v>12.571899999999999</v>
      </c>
      <c r="Q998" s="181">
        <v>13.219200000000001</v>
      </c>
      <c r="R998" s="181">
        <v>17.567900000000002</v>
      </c>
      <c r="S998" s="124"/>
      <c r="T998" s="127"/>
      <c r="U998" s="128"/>
      <c r="V998" s="128"/>
      <c r="W998" s="128"/>
      <c r="X998" s="128"/>
      <c r="Y998" s="128"/>
      <c r="Z998" s="128"/>
      <c r="AA998" s="128"/>
      <c r="AB998" s="128"/>
      <c r="AC998" s="128"/>
      <c r="AD998" s="128"/>
      <c r="AE998" s="128"/>
      <c r="AF998" s="128"/>
      <c r="AG998" s="128"/>
      <c r="AH998" s="128"/>
    </row>
    <row r="999" spans="1:34" x14ac:dyDescent="0.3">
      <c r="A999" s="177" t="s">
        <v>882</v>
      </c>
      <c r="B999" s="177" t="s">
        <v>900</v>
      </c>
      <c r="C999" s="177">
        <v>108596</v>
      </c>
      <c r="D999" s="180">
        <v>44616</v>
      </c>
      <c r="E999" s="181">
        <v>63.43</v>
      </c>
      <c r="F999" s="181">
        <v>-5.2009999999999996</v>
      </c>
      <c r="G999" s="181">
        <v>-5.8902000000000001</v>
      </c>
      <c r="H999" s="181">
        <v>-7.0213999999999999</v>
      </c>
      <c r="I999" s="181">
        <v>-10.2194</v>
      </c>
      <c r="J999" s="181">
        <v>-6.9805000000000001</v>
      </c>
      <c r="K999" s="181">
        <v>-8.2187999999999999</v>
      </c>
      <c r="L999" s="181">
        <v>-2.1897000000000002</v>
      </c>
      <c r="M999" s="181">
        <v>4.9123000000000001</v>
      </c>
      <c r="N999" s="181">
        <v>11.652900000000001</v>
      </c>
      <c r="O999" s="181">
        <v>15.0169</v>
      </c>
      <c r="P999" s="181">
        <v>11.0924</v>
      </c>
      <c r="Q999" s="181">
        <v>11.804399999999999</v>
      </c>
      <c r="R999" s="181">
        <v>16.159700000000001</v>
      </c>
      <c r="S999" s="124"/>
      <c r="T999" s="127"/>
      <c r="U999" s="128"/>
      <c r="V999" s="128"/>
      <c r="W999" s="128"/>
      <c r="X999" s="128"/>
      <c r="Y999" s="128"/>
      <c r="Z999" s="128"/>
      <c r="AA999" s="128"/>
      <c r="AB999" s="128"/>
      <c r="AC999" s="128"/>
      <c r="AD999" s="128"/>
      <c r="AE999" s="128"/>
      <c r="AF999" s="128"/>
      <c r="AG999" s="128"/>
      <c r="AH999" s="128"/>
    </row>
    <row r="1000" spans="1:34" x14ac:dyDescent="0.3">
      <c r="A1000" s="177" t="s">
        <v>882</v>
      </c>
      <c r="B1000" s="177" t="s">
        <v>901</v>
      </c>
      <c r="C1000" s="177">
        <v>106144</v>
      </c>
      <c r="D1000" s="180">
        <v>44616</v>
      </c>
      <c r="E1000" s="181">
        <v>47.59</v>
      </c>
      <c r="F1000" s="181">
        <v>-4.7247000000000003</v>
      </c>
      <c r="G1000" s="181">
        <v>-5.5191999999999997</v>
      </c>
      <c r="H1000" s="181">
        <v>-6.5396999999999998</v>
      </c>
      <c r="I1000" s="181">
        <v>-9.5762999999999998</v>
      </c>
      <c r="J1000" s="181">
        <v>-7.9318999999999997</v>
      </c>
      <c r="K1000" s="181">
        <v>-8.9186999999999994</v>
      </c>
      <c r="L1000" s="181">
        <v>-3.8391999999999999</v>
      </c>
      <c r="M1000" s="181">
        <v>5.1247999999999996</v>
      </c>
      <c r="N1000" s="181">
        <v>7.1364000000000001</v>
      </c>
      <c r="O1000" s="181">
        <v>14.401199999999999</v>
      </c>
      <c r="P1000" s="181">
        <v>12.9499</v>
      </c>
      <c r="Q1000" s="181">
        <v>11.312799999999999</v>
      </c>
      <c r="R1000" s="181">
        <v>13.407299999999999</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882</v>
      </c>
      <c r="B1001" s="177" t="s">
        <v>902</v>
      </c>
      <c r="C1001" s="177">
        <v>120357</v>
      </c>
      <c r="D1001" s="180">
        <v>44616</v>
      </c>
      <c r="E1001" s="181">
        <v>54.08</v>
      </c>
      <c r="F1001" s="181">
        <v>-4.7215999999999996</v>
      </c>
      <c r="G1001" s="181">
        <v>-5.5041000000000002</v>
      </c>
      <c r="H1001" s="181">
        <v>-6.5168999999999997</v>
      </c>
      <c r="I1001" s="181">
        <v>-9.5350000000000001</v>
      </c>
      <c r="J1001" s="181">
        <v>-7.8234000000000004</v>
      </c>
      <c r="K1001" s="181">
        <v>-8.6178000000000008</v>
      </c>
      <c r="L1001" s="181">
        <v>-3.2039</v>
      </c>
      <c r="M1001" s="181">
        <v>6.1641000000000004</v>
      </c>
      <c r="N1001" s="181">
        <v>8.5725999999999996</v>
      </c>
      <c r="O1001" s="181">
        <v>15.8162</v>
      </c>
      <c r="P1001" s="181">
        <v>14.4993</v>
      </c>
      <c r="Q1001" s="181">
        <v>16.128699999999998</v>
      </c>
      <c r="R1001" s="181">
        <v>14.897</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882</v>
      </c>
      <c r="B1002" s="177" t="s">
        <v>903</v>
      </c>
      <c r="C1002" s="177">
        <v>103234</v>
      </c>
      <c r="D1002" s="180">
        <v>44616</v>
      </c>
      <c r="E1002" s="181">
        <v>180.64</v>
      </c>
      <c r="F1002" s="181">
        <v>-4.6271000000000004</v>
      </c>
      <c r="G1002" s="181">
        <v>-5.3308999999999997</v>
      </c>
      <c r="H1002" s="181">
        <v>-6.1459000000000001</v>
      </c>
      <c r="I1002" s="181">
        <v>-8.8031000000000006</v>
      </c>
      <c r="J1002" s="181">
        <v>-5.9137000000000004</v>
      </c>
      <c r="K1002" s="181">
        <v>-6.6174999999999997</v>
      </c>
      <c r="L1002" s="181">
        <v>-2.5064000000000002</v>
      </c>
      <c r="M1002" s="181">
        <v>6.5370999999999997</v>
      </c>
      <c r="N1002" s="181">
        <v>11.814</v>
      </c>
      <c r="O1002" s="181">
        <v>17.824999999999999</v>
      </c>
      <c r="P1002" s="181">
        <v>12.9506</v>
      </c>
      <c r="Q1002" s="181">
        <v>18.014700000000001</v>
      </c>
      <c r="R1002" s="181">
        <v>17.066600000000001</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882</v>
      </c>
      <c r="B1003" s="177" t="s">
        <v>904</v>
      </c>
      <c r="C1003" s="177">
        <v>120158</v>
      </c>
      <c r="D1003" s="180">
        <v>44616</v>
      </c>
      <c r="E1003" s="181">
        <v>199.48699999999999</v>
      </c>
      <c r="F1003" s="181">
        <v>-4.6242000000000001</v>
      </c>
      <c r="G1003" s="181">
        <v>-5.3212999999999999</v>
      </c>
      <c r="H1003" s="181">
        <v>-6.1233000000000004</v>
      </c>
      <c r="I1003" s="181">
        <v>-8.7600999999999996</v>
      </c>
      <c r="J1003" s="181">
        <v>-5.8144</v>
      </c>
      <c r="K1003" s="181">
        <v>-6.3273999999999999</v>
      </c>
      <c r="L1003" s="181">
        <v>-1.8996999999999999</v>
      </c>
      <c r="M1003" s="181">
        <v>7.5286</v>
      </c>
      <c r="N1003" s="181">
        <v>13.191800000000001</v>
      </c>
      <c r="O1003" s="181">
        <v>19.186199999999999</v>
      </c>
      <c r="P1003" s="181">
        <v>14.3047</v>
      </c>
      <c r="Q1003" s="181">
        <v>16.128699999999998</v>
      </c>
      <c r="R1003" s="181">
        <v>18.489599999999999</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882</v>
      </c>
      <c r="B1004" s="177" t="s">
        <v>905</v>
      </c>
      <c r="C1004" s="177">
        <v>119397</v>
      </c>
      <c r="D1004" s="180">
        <v>44616</v>
      </c>
      <c r="E1004" s="181">
        <v>68.363</v>
      </c>
      <c r="F1004" s="181">
        <v>-5.0209999999999999</v>
      </c>
      <c r="G1004" s="181">
        <v>-5.1699000000000002</v>
      </c>
      <c r="H1004" s="181">
        <v>-6.4968000000000004</v>
      </c>
      <c r="I1004" s="181">
        <v>-9.7052999999999994</v>
      </c>
      <c r="J1004" s="181">
        <v>-7.3232999999999997</v>
      </c>
      <c r="K1004" s="181">
        <v>-10.1822</v>
      </c>
      <c r="L1004" s="181">
        <v>-2.2953000000000001</v>
      </c>
      <c r="M1004" s="181">
        <v>6.8071999999999999</v>
      </c>
      <c r="N1004" s="181">
        <v>11.733499999999999</v>
      </c>
      <c r="O1004" s="181">
        <v>14.6877</v>
      </c>
      <c r="P1004" s="181">
        <v>10.5905</v>
      </c>
      <c r="Q1004" s="181">
        <v>13.450799999999999</v>
      </c>
      <c r="R1004" s="181">
        <v>14.057700000000001</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882</v>
      </c>
      <c r="B1005" s="177" t="s">
        <v>906</v>
      </c>
      <c r="C1005" s="177">
        <v>118049</v>
      </c>
      <c r="D1005" s="180">
        <v>44616</v>
      </c>
      <c r="E1005" s="181">
        <v>63.671999999999997</v>
      </c>
      <c r="F1005" s="181">
        <v>-5.0224000000000002</v>
      </c>
      <c r="G1005" s="181">
        <v>-5.1765999999999996</v>
      </c>
      <c r="H1005" s="181">
        <v>-6.5145999999999997</v>
      </c>
      <c r="I1005" s="181">
        <v>-9.7376000000000005</v>
      </c>
      <c r="J1005" s="181">
        <v>-7.3982999999999999</v>
      </c>
      <c r="K1005" s="181">
        <v>-10.3956</v>
      </c>
      <c r="L1005" s="181">
        <v>-2.7507999999999999</v>
      </c>
      <c r="M1005" s="181">
        <v>6.0598999999999998</v>
      </c>
      <c r="N1005" s="181">
        <v>10.7127</v>
      </c>
      <c r="O1005" s="181">
        <v>13.686199999999999</v>
      </c>
      <c r="P1005" s="181">
        <v>9.6560000000000006</v>
      </c>
      <c r="Q1005" s="181">
        <v>12.452999999999999</v>
      </c>
      <c r="R1005" s="181">
        <v>13.0496</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882</v>
      </c>
      <c r="B1006" s="177" t="s">
        <v>907</v>
      </c>
      <c r="C1006" s="177">
        <v>133710</v>
      </c>
      <c r="D1006" s="180">
        <v>44616</v>
      </c>
      <c r="E1006" s="181">
        <v>24.778600000000001</v>
      </c>
      <c r="F1006" s="181">
        <v>-4.6246999999999998</v>
      </c>
      <c r="G1006" s="181">
        <v>-5.0941000000000001</v>
      </c>
      <c r="H1006" s="181">
        <v>-6.2369000000000003</v>
      </c>
      <c r="I1006" s="181">
        <v>-8.3771000000000004</v>
      </c>
      <c r="J1006" s="181">
        <v>-6.5923999999999996</v>
      </c>
      <c r="K1006" s="181">
        <v>-7.3734999999999999</v>
      </c>
      <c r="L1006" s="181">
        <v>0.57150000000000001</v>
      </c>
      <c r="M1006" s="181">
        <v>13.1035</v>
      </c>
      <c r="N1006" s="181">
        <v>18.6953</v>
      </c>
      <c r="O1006" s="181">
        <v>19.638000000000002</v>
      </c>
      <c r="P1006" s="181">
        <v>15.208299999999999</v>
      </c>
      <c r="Q1006" s="181">
        <v>13.8347</v>
      </c>
      <c r="R1006" s="181">
        <v>17.927600000000002</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882</v>
      </c>
      <c r="B1007" s="177" t="s">
        <v>908</v>
      </c>
      <c r="C1007" s="177">
        <v>133711</v>
      </c>
      <c r="D1007" s="180">
        <v>44616</v>
      </c>
      <c r="E1007" s="181">
        <v>22.541399999999999</v>
      </c>
      <c r="F1007" s="181">
        <v>-4.6287000000000003</v>
      </c>
      <c r="G1007" s="181">
        <v>-5.1063999999999998</v>
      </c>
      <c r="H1007" s="181">
        <v>-6.2649999999999997</v>
      </c>
      <c r="I1007" s="181">
        <v>-8.4322999999999997</v>
      </c>
      <c r="J1007" s="181">
        <v>-6.7115</v>
      </c>
      <c r="K1007" s="181">
        <v>-7.7211999999999996</v>
      </c>
      <c r="L1007" s="181">
        <v>-0.19919999999999999</v>
      </c>
      <c r="M1007" s="181">
        <v>11.772600000000001</v>
      </c>
      <c r="N1007" s="181">
        <v>16.825700000000001</v>
      </c>
      <c r="O1007" s="181">
        <v>17.857900000000001</v>
      </c>
      <c r="P1007" s="181">
        <v>13.4244</v>
      </c>
      <c r="Q1007" s="181">
        <v>12.306800000000001</v>
      </c>
      <c r="R1007" s="181">
        <v>16.027799999999999</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882</v>
      </c>
      <c r="B1008" s="177" t="s">
        <v>909</v>
      </c>
      <c r="C1008" s="177">
        <v>147840</v>
      </c>
      <c r="D1008" s="180">
        <v>44616</v>
      </c>
      <c r="E1008" s="181">
        <v>16.0625</v>
      </c>
      <c r="F1008" s="181">
        <v>-5.4623999999999997</v>
      </c>
      <c r="G1008" s="181">
        <v>-6.0820999999999996</v>
      </c>
      <c r="H1008" s="181">
        <v>-7.5091999999999999</v>
      </c>
      <c r="I1008" s="181">
        <v>-10.263400000000001</v>
      </c>
      <c r="J1008" s="181">
        <v>-6.8970000000000002</v>
      </c>
      <c r="K1008" s="181">
        <v>-9.7545999999999999</v>
      </c>
      <c r="L1008" s="181">
        <v>1.7625</v>
      </c>
      <c r="M1008" s="181">
        <v>11.8551</v>
      </c>
      <c r="N1008" s="181">
        <v>20.440100000000001</v>
      </c>
      <c r="O1008" s="181"/>
      <c r="P1008" s="181"/>
      <c r="Q1008" s="181">
        <v>24.581399999999999</v>
      </c>
      <c r="R1008" s="181">
        <v>25.997900000000001</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882</v>
      </c>
      <c r="B1009" s="177" t="s">
        <v>910</v>
      </c>
      <c r="C1009" s="177">
        <v>147843</v>
      </c>
      <c r="D1009" s="180">
        <v>44616</v>
      </c>
      <c r="E1009" s="181">
        <v>15.432499999999999</v>
      </c>
      <c r="F1009" s="181">
        <v>-5.4671000000000003</v>
      </c>
      <c r="G1009" s="181">
        <v>-6.0968999999999998</v>
      </c>
      <c r="H1009" s="181">
        <v>-7.5427999999999997</v>
      </c>
      <c r="I1009" s="181">
        <v>-10.3293</v>
      </c>
      <c r="J1009" s="181">
        <v>-7.0483000000000002</v>
      </c>
      <c r="K1009" s="181">
        <v>-10.183199999999999</v>
      </c>
      <c r="L1009" s="181">
        <v>0.76990000000000003</v>
      </c>
      <c r="M1009" s="181">
        <v>10.228999999999999</v>
      </c>
      <c r="N1009" s="181">
        <v>18.142600000000002</v>
      </c>
      <c r="O1009" s="181"/>
      <c r="P1009" s="181"/>
      <c r="Q1009" s="181">
        <v>22.290900000000001</v>
      </c>
      <c r="R1009" s="181">
        <v>23.689699999999998</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882</v>
      </c>
      <c r="B1010" s="177" t="s">
        <v>911</v>
      </c>
      <c r="C1010" s="177">
        <v>118834</v>
      </c>
      <c r="D1010" s="180">
        <v>44616</v>
      </c>
      <c r="E1010" s="181">
        <v>96.805999999999997</v>
      </c>
      <c r="F1010" s="181">
        <v>-4.8869999999999996</v>
      </c>
      <c r="G1010" s="181">
        <v>-5.9241000000000001</v>
      </c>
      <c r="H1010" s="181">
        <v>-6.8438999999999997</v>
      </c>
      <c r="I1010" s="181">
        <v>-9.4847999999999999</v>
      </c>
      <c r="J1010" s="181">
        <v>-7.7545999999999999</v>
      </c>
      <c r="K1010" s="181">
        <v>-9.4559999999999995</v>
      </c>
      <c r="L1010" s="181">
        <v>-2.7711000000000001</v>
      </c>
      <c r="M1010" s="181">
        <v>6.7792000000000003</v>
      </c>
      <c r="N1010" s="181">
        <v>14.0007</v>
      </c>
      <c r="O1010" s="181">
        <v>23.465299999999999</v>
      </c>
      <c r="P1010" s="181">
        <v>18.0505</v>
      </c>
      <c r="Q1010" s="181">
        <v>23.502700000000001</v>
      </c>
      <c r="R1010" s="181">
        <v>24.1874</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882</v>
      </c>
      <c r="B1011" s="177" t="s">
        <v>912</v>
      </c>
      <c r="C1011" s="177">
        <v>112932</v>
      </c>
      <c r="D1011" s="180">
        <v>44616</v>
      </c>
      <c r="E1011" s="181">
        <v>88.85</v>
      </c>
      <c r="F1011" s="181">
        <v>-4.8887999999999998</v>
      </c>
      <c r="G1011" s="181">
        <v>-5.9321000000000002</v>
      </c>
      <c r="H1011" s="181">
        <v>-6.8619000000000003</v>
      </c>
      <c r="I1011" s="181">
        <v>-9.5185999999999993</v>
      </c>
      <c r="J1011" s="181">
        <v>-7.8310000000000004</v>
      </c>
      <c r="K1011" s="181">
        <v>-9.6842000000000006</v>
      </c>
      <c r="L1011" s="181">
        <v>-3.2641</v>
      </c>
      <c r="M1011" s="181">
        <v>5.9668000000000001</v>
      </c>
      <c r="N1011" s="181">
        <v>12.8483</v>
      </c>
      <c r="O1011" s="181">
        <v>22.190999999999999</v>
      </c>
      <c r="P1011" s="181">
        <v>16.971499999999999</v>
      </c>
      <c r="Q1011" s="181">
        <v>20.645499999999998</v>
      </c>
      <c r="R1011" s="181">
        <v>22.931000000000001</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882</v>
      </c>
      <c r="B1012" s="177" t="s">
        <v>913</v>
      </c>
      <c r="C1012" s="177">
        <v>147704</v>
      </c>
      <c r="D1012" s="180">
        <v>44616</v>
      </c>
      <c r="E1012" s="181">
        <v>15.878</v>
      </c>
      <c r="F1012" s="181">
        <v>-4.5696000000000003</v>
      </c>
      <c r="G1012" s="181">
        <v>-5.367</v>
      </c>
      <c r="H1012" s="181">
        <v>-6.7081</v>
      </c>
      <c r="I1012" s="181">
        <v>-10.182700000000001</v>
      </c>
      <c r="J1012" s="181">
        <v>-8.6015999999999995</v>
      </c>
      <c r="K1012" s="181">
        <v>-9.782</v>
      </c>
      <c r="L1012" s="181">
        <v>-2.7774000000000001</v>
      </c>
      <c r="M1012" s="181">
        <v>11.1975</v>
      </c>
      <c r="N1012" s="181">
        <v>16.840199999999999</v>
      </c>
      <c r="O1012" s="181"/>
      <c r="P1012" s="181"/>
      <c r="Q1012" s="181">
        <v>21.652899999999999</v>
      </c>
      <c r="R1012" s="181">
        <v>18.935099999999998</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882</v>
      </c>
      <c r="B1013" s="177" t="s">
        <v>914</v>
      </c>
      <c r="C1013" s="177">
        <v>147701</v>
      </c>
      <c r="D1013" s="180">
        <v>44616</v>
      </c>
      <c r="E1013" s="181">
        <v>15.250999999999999</v>
      </c>
      <c r="F1013" s="181">
        <v>-4.5727000000000002</v>
      </c>
      <c r="G1013" s="181">
        <v>-5.3779000000000003</v>
      </c>
      <c r="H1013" s="181">
        <v>-6.7331000000000003</v>
      </c>
      <c r="I1013" s="181">
        <v>-10.231199999999999</v>
      </c>
      <c r="J1013" s="181">
        <v>-8.7100000000000009</v>
      </c>
      <c r="K1013" s="181">
        <v>-10.0968</v>
      </c>
      <c r="L1013" s="181">
        <v>-3.5284</v>
      </c>
      <c r="M1013" s="181">
        <v>9.8553999999999995</v>
      </c>
      <c r="N1013" s="181">
        <v>14.930099999999999</v>
      </c>
      <c r="O1013" s="181"/>
      <c r="P1013" s="181"/>
      <c r="Q1013" s="181">
        <v>19.5928</v>
      </c>
      <c r="R1013" s="181">
        <v>16.921199999999999</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882</v>
      </c>
      <c r="B1014" s="177" t="s">
        <v>1962</v>
      </c>
      <c r="C1014" s="177">
        <v>135677</v>
      </c>
      <c r="D1014" s="180">
        <v>44616</v>
      </c>
      <c r="E1014" s="181">
        <v>25.369199999999999</v>
      </c>
      <c r="F1014" s="181">
        <v>-4.7012</v>
      </c>
      <c r="G1014" s="181">
        <v>-5.1277999999999997</v>
      </c>
      <c r="H1014" s="181">
        <v>-6.1162000000000001</v>
      </c>
      <c r="I1014" s="181">
        <v>-8.8108000000000004</v>
      </c>
      <c r="J1014" s="181">
        <v>-6.4028999999999998</v>
      </c>
      <c r="K1014" s="181">
        <v>-6.8791000000000002</v>
      </c>
      <c r="L1014" s="181">
        <v>3.0266999999999999</v>
      </c>
      <c r="M1014" s="181">
        <v>14.3406</v>
      </c>
      <c r="N1014" s="181">
        <v>20.471800000000002</v>
      </c>
      <c r="O1014" s="181">
        <v>19.282800000000002</v>
      </c>
      <c r="P1014" s="181">
        <v>14.237299999999999</v>
      </c>
      <c r="Q1014" s="181">
        <v>16.139800000000001</v>
      </c>
      <c r="R1014" s="181">
        <v>20.612400000000001</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882</v>
      </c>
      <c r="B1015" s="177" t="s">
        <v>1963</v>
      </c>
      <c r="C1015" s="177">
        <v>135678</v>
      </c>
      <c r="D1015" s="180">
        <v>44616</v>
      </c>
      <c r="E1015" s="181">
        <v>22.6235</v>
      </c>
      <c r="F1015" s="181">
        <v>-4.7069999999999999</v>
      </c>
      <c r="G1015" s="181">
        <v>-5.1452999999999998</v>
      </c>
      <c r="H1015" s="181">
        <v>-6.1558000000000002</v>
      </c>
      <c r="I1015" s="181">
        <v>-8.8882999999999992</v>
      </c>
      <c r="J1015" s="181">
        <v>-6.5785</v>
      </c>
      <c r="K1015" s="181">
        <v>-7.3975999999999997</v>
      </c>
      <c r="L1015" s="181">
        <v>1.9366000000000001</v>
      </c>
      <c r="M1015" s="181">
        <v>12.557</v>
      </c>
      <c r="N1015" s="181">
        <v>17.959099999999999</v>
      </c>
      <c r="O1015" s="181">
        <v>16.948599999999999</v>
      </c>
      <c r="P1015" s="181">
        <v>12.170500000000001</v>
      </c>
      <c r="Q1015" s="181">
        <v>14.0212</v>
      </c>
      <c r="R1015" s="181">
        <v>18.124600000000001</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882</v>
      </c>
      <c r="B1016" s="177" t="s">
        <v>915</v>
      </c>
      <c r="C1016" s="177">
        <v>100380</v>
      </c>
      <c r="D1016" s="180">
        <v>44616</v>
      </c>
      <c r="E1016" s="181">
        <v>751.50400000000002</v>
      </c>
      <c r="F1016" s="181">
        <v>-4.6962000000000002</v>
      </c>
      <c r="G1016" s="181">
        <v>-5.1185</v>
      </c>
      <c r="H1016" s="181">
        <v>-6.2229999999999999</v>
      </c>
      <c r="I1016" s="181">
        <v>-8.9270999999999994</v>
      </c>
      <c r="J1016" s="181">
        <v>-6.2370000000000001</v>
      </c>
      <c r="K1016" s="181">
        <v>-8.8930000000000007</v>
      </c>
      <c r="L1016" s="181">
        <v>-3.2702</v>
      </c>
      <c r="M1016" s="181">
        <v>7.8620000000000001</v>
      </c>
      <c r="N1016" s="181">
        <v>11.0817</v>
      </c>
      <c r="O1016" s="181">
        <v>16.127800000000001</v>
      </c>
      <c r="P1016" s="181">
        <v>9.2027999999999999</v>
      </c>
      <c r="Q1016" s="181">
        <v>17.776299999999999</v>
      </c>
      <c r="R1016" s="181">
        <v>17.329799999999999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882</v>
      </c>
      <c r="B1017" s="177" t="s">
        <v>916</v>
      </c>
      <c r="C1017" s="177">
        <v>118678</v>
      </c>
      <c r="D1017" s="180">
        <v>44616</v>
      </c>
      <c r="E1017" s="181">
        <v>793.76430000000005</v>
      </c>
      <c r="F1017" s="181">
        <v>-4.6951000000000001</v>
      </c>
      <c r="G1017" s="181">
        <v>-5.1153000000000004</v>
      </c>
      <c r="H1017" s="181">
        <v>-6.2157</v>
      </c>
      <c r="I1017" s="181">
        <v>-8.9123000000000001</v>
      </c>
      <c r="J1017" s="181">
        <v>-6.2035999999999998</v>
      </c>
      <c r="K1017" s="181">
        <v>-8.7971000000000004</v>
      </c>
      <c r="L1017" s="181">
        <v>-3.0527000000000002</v>
      </c>
      <c r="M1017" s="181">
        <v>8.2339000000000002</v>
      </c>
      <c r="N1017" s="181">
        <v>11.604100000000001</v>
      </c>
      <c r="O1017" s="181">
        <v>16.723500000000001</v>
      </c>
      <c r="P1017" s="181">
        <v>9.8276000000000003</v>
      </c>
      <c r="Q1017" s="181">
        <v>12.411799999999999</v>
      </c>
      <c r="R1017" s="181">
        <v>17.9054</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882</v>
      </c>
      <c r="B1018" s="177" t="s">
        <v>917</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882</v>
      </c>
      <c r="B1019" s="177" t="s">
        <v>918</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882</v>
      </c>
      <c r="B1020" s="177" t="s">
        <v>919</v>
      </c>
      <c r="C1020" s="177">
        <v>104513</v>
      </c>
      <c r="D1020" s="180">
        <v>44616</v>
      </c>
      <c r="E1020" s="181">
        <v>59.920999999999999</v>
      </c>
      <c r="F1020" s="181">
        <v>-6.2232000000000003</v>
      </c>
      <c r="G1020" s="181">
        <v>-7.1711999999999998</v>
      </c>
      <c r="H1020" s="181">
        <v>-9.6963000000000008</v>
      </c>
      <c r="I1020" s="181">
        <v>-13.714</v>
      </c>
      <c r="J1020" s="181">
        <v>-6.258</v>
      </c>
      <c r="K1020" s="181">
        <v>-11.628</v>
      </c>
      <c r="L1020" s="181">
        <v>1.26</v>
      </c>
      <c r="M1020" s="181">
        <v>4.3494000000000002</v>
      </c>
      <c r="N1020" s="181">
        <v>20.996099999999998</v>
      </c>
      <c r="O1020" s="181">
        <v>20.923100000000002</v>
      </c>
      <c r="P1020" s="181">
        <v>12.3567</v>
      </c>
      <c r="Q1020" s="181">
        <v>12.486700000000001</v>
      </c>
      <c r="R1020" s="181">
        <v>24.832899999999999</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882</v>
      </c>
      <c r="B1021" s="177" t="s">
        <v>920</v>
      </c>
      <c r="C1021" s="177">
        <v>120826</v>
      </c>
      <c r="D1021" s="180">
        <v>44616</v>
      </c>
      <c r="E1021" s="181">
        <v>62.361400000000003</v>
      </c>
      <c r="F1021" s="181">
        <v>-6.2187999999999999</v>
      </c>
      <c r="G1021" s="181">
        <v>-7.1576000000000004</v>
      </c>
      <c r="H1021" s="181">
        <v>-9.6656999999999993</v>
      </c>
      <c r="I1021" s="181">
        <v>-13.6526</v>
      </c>
      <c r="J1021" s="181">
        <v>-6.1142000000000003</v>
      </c>
      <c r="K1021" s="181">
        <v>-11.285</v>
      </c>
      <c r="L1021" s="181">
        <v>2.2000999999999999</v>
      </c>
      <c r="M1021" s="181">
        <v>5.7892999999999999</v>
      </c>
      <c r="N1021" s="181">
        <v>23.2271</v>
      </c>
      <c r="O1021" s="181">
        <v>21.893699999999999</v>
      </c>
      <c r="P1021" s="181">
        <v>13.033099999999999</v>
      </c>
      <c r="Q1021" s="181">
        <v>17.282900000000001</v>
      </c>
      <c r="R1021" s="181">
        <v>26.171399999999998</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882</v>
      </c>
      <c r="B1022" s="177" t="s">
        <v>1855</v>
      </c>
      <c r="C1022" s="177">
        <v>119721</v>
      </c>
      <c r="D1022" s="180">
        <v>44616</v>
      </c>
      <c r="E1022" s="181">
        <v>353.70299999999997</v>
      </c>
      <c r="F1022" s="181">
        <v>-4.8224999999999998</v>
      </c>
      <c r="G1022" s="181">
        <v>-5.6178999999999997</v>
      </c>
      <c r="H1022" s="181">
        <v>-7.13</v>
      </c>
      <c r="I1022" s="181">
        <v>-9.6719000000000008</v>
      </c>
      <c r="J1022" s="181">
        <v>-8.0495999999999999</v>
      </c>
      <c r="K1022" s="181">
        <v>-8.5669000000000004</v>
      </c>
      <c r="L1022" s="181">
        <v>0.45029999999999998</v>
      </c>
      <c r="M1022" s="181">
        <v>8.1054999999999993</v>
      </c>
      <c r="N1022" s="181">
        <v>16.4435</v>
      </c>
      <c r="O1022" s="181">
        <v>18.545100000000001</v>
      </c>
      <c r="P1022" s="181">
        <v>14.301399999999999</v>
      </c>
      <c r="Q1022" s="181">
        <v>16.324200000000001</v>
      </c>
      <c r="R1022" s="181">
        <v>19.324200000000001</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882</v>
      </c>
      <c r="B1023" s="177" t="s">
        <v>1935</v>
      </c>
      <c r="C1023" s="177">
        <v>119720</v>
      </c>
      <c r="D1023" s="180">
        <v>44616</v>
      </c>
      <c r="E1023" s="181">
        <v>223.93357167325701</v>
      </c>
      <c r="F1023" s="181">
        <v>-4.8224999999999998</v>
      </c>
      <c r="G1023" s="181">
        <v>-5.6178999999999997</v>
      </c>
      <c r="H1023" s="181">
        <v>-7.13</v>
      </c>
      <c r="I1023" s="181">
        <v>-9.6717999999999993</v>
      </c>
      <c r="J1023" s="181">
        <v>-8.0494000000000003</v>
      </c>
      <c r="K1023" s="181">
        <v>-8.5662000000000003</v>
      </c>
      <c r="L1023" s="181">
        <v>0.45069999999999999</v>
      </c>
      <c r="M1023" s="181">
        <v>8.1064000000000007</v>
      </c>
      <c r="N1023" s="181">
        <v>16.444900000000001</v>
      </c>
      <c r="O1023" s="181">
        <v>18.546700000000001</v>
      </c>
      <c r="P1023" s="181">
        <v>14.2988</v>
      </c>
      <c r="Q1023" s="181">
        <v>16.334700000000002</v>
      </c>
      <c r="R1023" s="181">
        <v>19.327400000000001</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882</v>
      </c>
      <c r="B1024" s="177" t="s">
        <v>1856</v>
      </c>
      <c r="C1024" s="177">
        <v>103024</v>
      </c>
      <c r="D1024" s="180">
        <v>44616</v>
      </c>
      <c r="E1024" s="181">
        <v>494.50095483752</v>
      </c>
      <c r="F1024" s="181">
        <v>-4.8250999999999999</v>
      </c>
      <c r="G1024" s="181">
        <v>-5.6254</v>
      </c>
      <c r="H1024" s="181">
        <v>-7.1458000000000004</v>
      </c>
      <c r="I1024" s="181">
        <v>-9.7015999999999991</v>
      </c>
      <c r="J1024" s="181">
        <v>-8.1143000000000001</v>
      </c>
      <c r="K1024" s="181">
        <v>-8.7597000000000005</v>
      </c>
      <c r="L1024" s="181">
        <v>4.3900000000000002E-2</v>
      </c>
      <c r="M1024" s="181">
        <v>7.4640000000000004</v>
      </c>
      <c r="N1024" s="181">
        <v>15.5511</v>
      </c>
      <c r="O1024" s="181">
        <v>17.730799999999999</v>
      </c>
      <c r="P1024" s="181">
        <v>13.4903</v>
      </c>
      <c r="Q1024" s="181">
        <v>14.3939</v>
      </c>
      <c r="R1024" s="181">
        <v>18.446100000000001</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882</v>
      </c>
      <c r="B1025" s="177" t="s">
        <v>1936</v>
      </c>
      <c r="C1025" s="177">
        <v>101530</v>
      </c>
      <c r="D1025" s="180">
        <v>44616</v>
      </c>
      <c r="E1025" s="181">
        <v>504.09568569366502</v>
      </c>
      <c r="F1025" s="181">
        <v>-4.8250999999999999</v>
      </c>
      <c r="G1025" s="181">
        <v>-5.6254999999999997</v>
      </c>
      <c r="H1025" s="181">
        <v>-7.1459000000000001</v>
      </c>
      <c r="I1025" s="181">
        <v>-9.7018000000000004</v>
      </c>
      <c r="J1025" s="181">
        <v>-8.1146999999999991</v>
      </c>
      <c r="K1025" s="181">
        <v>-8.76</v>
      </c>
      <c r="L1025" s="181">
        <v>4.3900000000000002E-2</v>
      </c>
      <c r="M1025" s="181">
        <v>7.4649999999999999</v>
      </c>
      <c r="N1025" s="181">
        <v>15.5512</v>
      </c>
      <c r="O1025" s="181">
        <v>17.7347</v>
      </c>
      <c r="P1025" s="181">
        <v>13.493</v>
      </c>
      <c r="Q1025" s="181">
        <v>14.4697</v>
      </c>
      <c r="R1025" s="181">
        <v>18.451699999999999</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882</v>
      </c>
      <c r="B1026" s="177" t="s">
        <v>921</v>
      </c>
      <c r="C1026" s="177">
        <v>105001</v>
      </c>
      <c r="D1026" s="180">
        <v>44616</v>
      </c>
      <c r="E1026" s="181">
        <v>50.593299999999999</v>
      </c>
      <c r="F1026" s="181">
        <v>-4.8761999999999999</v>
      </c>
      <c r="G1026" s="181">
        <v>-5.3250000000000002</v>
      </c>
      <c r="H1026" s="181">
        <v>-6.3304</v>
      </c>
      <c r="I1026" s="181">
        <v>-8.9696999999999996</v>
      </c>
      <c r="J1026" s="181">
        <v>-6.7923</v>
      </c>
      <c r="K1026" s="181">
        <v>-9.3088999999999995</v>
      </c>
      <c r="L1026" s="181">
        <v>-2.3546</v>
      </c>
      <c r="M1026" s="181">
        <v>13.1608</v>
      </c>
      <c r="N1026" s="181">
        <v>14.4373</v>
      </c>
      <c r="O1026" s="181">
        <v>16.530899999999999</v>
      </c>
      <c r="P1026" s="181">
        <v>13.603</v>
      </c>
      <c r="Q1026" s="181">
        <v>11.4117</v>
      </c>
      <c r="R1026" s="181">
        <v>16.022200000000002</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882</v>
      </c>
      <c r="B1027" s="177" t="s">
        <v>922</v>
      </c>
      <c r="C1027" s="177">
        <v>119566</v>
      </c>
      <c r="D1027" s="180">
        <v>44616</v>
      </c>
      <c r="E1027" s="181">
        <v>54.8142</v>
      </c>
      <c r="F1027" s="181">
        <v>-4.8730000000000002</v>
      </c>
      <c r="G1027" s="181">
        <v>-5.3155000000000001</v>
      </c>
      <c r="H1027" s="181">
        <v>-6.3087999999999997</v>
      </c>
      <c r="I1027" s="181">
        <v>-8.9278999999999993</v>
      </c>
      <c r="J1027" s="181">
        <v>-6.6966999999999999</v>
      </c>
      <c r="K1027" s="181">
        <v>-9.0259999999999998</v>
      </c>
      <c r="L1027" s="181">
        <v>-1.7358</v>
      </c>
      <c r="M1027" s="181">
        <v>14.2424</v>
      </c>
      <c r="N1027" s="181">
        <v>15.874499999999999</v>
      </c>
      <c r="O1027" s="181">
        <v>17.936399999999999</v>
      </c>
      <c r="P1027" s="181">
        <v>14.936199999999999</v>
      </c>
      <c r="Q1027" s="181">
        <v>14.9376</v>
      </c>
      <c r="R1027" s="181">
        <v>17.543099999999999</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882</v>
      </c>
      <c r="B1028" s="177" t="s">
        <v>923</v>
      </c>
      <c r="C1028" s="177">
        <v>101824</v>
      </c>
      <c r="D1028" s="180">
        <v>44616</v>
      </c>
      <c r="E1028" s="181">
        <v>297.15339999999998</v>
      </c>
      <c r="F1028" s="181">
        <v>-4.8061999999999996</v>
      </c>
      <c r="G1028" s="181">
        <v>-5.9518000000000004</v>
      </c>
      <c r="H1028" s="181">
        <v>-7.0433000000000003</v>
      </c>
      <c r="I1028" s="181">
        <v>-9.0622000000000007</v>
      </c>
      <c r="J1028" s="181">
        <v>-7.7003000000000004</v>
      </c>
      <c r="K1028" s="181">
        <v>-9.2934000000000001</v>
      </c>
      <c r="L1028" s="181">
        <v>-5.3773</v>
      </c>
      <c r="M1028" s="181">
        <v>3.3033999999999999</v>
      </c>
      <c r="N1028" s="181">
        <v>5.2979000000000003</v>
      </c>
      <c r="O1028" s="181">
        <v>16.9497</v>
      </c>
      <c r="P1028" s="181">
        <v>12.1783</v>
      </c>
      <c r="Q1028" s="181">
        <v>12.3993</v>
      </c>
      <c r="R1028" s="181">
        <v>16.3536</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882</v>
      </c>
      <c r="B1029" s="177" t="s">
        <v>924</v>
      </c>
      <c r="C1029" s="177">
        <v>119202</v>
      </c>
      <c r="D1029" s="180">
        <v>44616</v>
      </c>
      <c r="E1029" s="181">
        <v>326.38189999999997</v>
      </c>
      <c r="F1029" s="181">
        <v>-4.8026999999999997</v>
      </c>
      <c r="G1029" s="181">
        <v>-5.9409000000000001</v>
      </c>
      <c r="H1029" s="181">
        <v>-7.0189000000000004</v>
      </c>
      <c r="I1029" s="181">
        <v>-9.0178999999999991</v>
      </c>
      <c r="J1029" s="181">
        <v>-7.6071999999999997</v>
      </c>
      <c r="K1029" s="181">
        <v>-9.0370000000000008</v>
      </c>
      <c r="L1029" s="181">
        <v>-4.8491</v>
      </c>
      <c r="M1029" s="181">
        <v>4.1603000000000003</v>
      </c>
      <c r="N1029" s="181">
        <v>6.4438000000000004</v>
      </c>
      <c r="O1029" s="181">
        <v>17.756399999999999</v>
      </c>
      <c r="P1029" s="181">
        <v>13.293799999999999</v>
      </c>
      <c r="Q1029" s="181">
        <v>15.2849</v>
      </c>
      <c r="R1029" s="181">
        <v>16.791499999999999</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882</v>
      </c>
      <c r="B1030" s="177" t="s">
        <v>925</v>
      </c>
      <c r="C1030" s="177">
        <v>147750</v>
      </c>
      <c r="D1030" s="180">
        <v>44616</v>
      </c>
      <c r="E1030" s="181">
        <v>15.42</v>
      </c>
      <c r="F1030" s="181">
        <v>-4.3423999999999996</v>
      </c>
      <c r="G1030" s="181">
        <v>-4.8734999999999999</v>
      </c>
      <c r="H1030" s="181">
        <v>-6.0900999999999996</v>
      </c>
      <c r="I1030" s="181">
        <v>-8.9727999999999994</v>
      </c>
      <c r="J1030" s="181">
        <v>-7.7199</v>
      </c>
      <c r="K1030" s="181">
        <v>-11.5318</v>
      </c>
      <c r="L1030" s="181">
        <v>-1.0269999999999999</v>
      </c>
      <c r="M1030" s="181">
        <v>13.632999999999999</v>
      </c>
      <c r="N1030" s="181">
        <v>15.7658</v>
      </c>
      <c r="O1030" s="181"/>
      <c r="P1030" s="181"/>
      <c r="Q1030" s="181">
        <v>21.520499999999998</v>
      </c>
      <c r="R1030" s="181">
        <v>21.095199999999998</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882</v>
      </c>
      <c r="B1031" s="177" t="s">
        <v>926</v>
      </c>
      <c r="C1031" s="177">
        <v>147748</v>
      </c>
      <c r="D1031" s="180">
        <v>44616</v>
      </c>
      <c r="E1031" s="181">
        <v>15.07</v>
      </c>
      <c r="F1031" s="181">
        <v>-4.3781999999999996</v>
      </c>
      <c r="G1031" s="181">
        <v>-4.9211</v>
      </c>
      <c r="H1031" s="181">
        <v>-6.1643999999999997</v>
      </c>
      <c r="I1031" s="181">
        <v>-9.0525000000000002</v>
      </c>
      <c r="J1031" s="181">
        <v>-7.8287000000000004</v>
      </c>
      <c r="K1031" s="181">
        <v>-11.819800000000001</v>
      </c>
      <c r="L1031" s="181">
        <v>-1.5676000000000001</v>
      </c>
      <c r="M1031" s="181">
        <v>12.715</v>
      </c>
      <c r="N1031" s="181">
        <v>14.6008</v>
      </c>
      <c r="O1031" s="181"/>
      <c r="P1031" s="181"/>
      <c r="Q1031" s="181">
        <v>20.2713</v>
      </c>
      <c r="R1031" s="181">
        <v>19.885899999999999</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882</v>
      </c>
      <c r="B1032" s="177" t="s">
        <v>927</v>
      </c>
      <c r="C1032" s="177">
        <v>120665</v>
      </c>
      <c r="D1032" s="180">
        <v>44616</v>
      </c>
      <c r="E1032" s="181">
        <v>93.774199999999993</v>
      </c>
      <c r="F1032" s="181">
        <v>-5.0503999999999998</v>
      </c>
      <c r="G1032" s="181">
        <v>-5.7908999999999997</v>
      </c>
      <c r="H1032" s="181">
        <v>-6.9382999999999999</v>
      </c>
      <c r="I1032" s="181">
        <v>-9.5351999999999997</v>
      </c>
      <c r="J1032" s="181">
        <v>-6.7606000000000002</v>
      </c>
      <c r="K1032" s="181">
        <v>-10.160600000000001</v>
      </c>
      <c r="L1032" s="181">
        <v>-3.7267999999999999</v>
      </c>
      <c r="M1032" s="181">
        <v>5.4885000000000002</v>
      </c>
      <c r="N1032" s="181">
        <v>13.892899999999999</v>
      </c>
      <c r="O1032" s="181">
        <v>16.193100000000001</v>
      </c>
      <c r="P1032" s="181">
        <v>11.303100000000001</v>
      </c>
      <c r="Q1032" s="181">
        <v>12.6768</v>
      </c>
      <c r="R1032" s="181">
        <v>22.436399999999999</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882</v>
      </c>
      <c r="B1033" s="177" t="s">
        <v>928</v>
      </c>
      <c r="C1033" s="177">
        <v>100664</v>
      </c>
      <c r="D1033" s="180">
        <v>44616</v>
      </c>
      <c r="E1033" s="181">
        <v>179.76140000000001</v>
      </c>
      <c r="F1033" s="181">
        <v>-5.0521000000000003</v>
      </c>
      <c r="G1033" s="181">
        <v>-5.7961</v>
      </c>
      <c r="H1033" s="181">
        <v>-6.9504000000000001</v>
      </c>
      <c r="I1033" s="181">
        <v>-9.5587</v>
      </c>
      <c r="J1033" s="181">
        <v>-6.8143000000000002</v>
      </c>
      <c r="K1033" s="181">
        <v>-10.302300000000001</v>
      </c>
      <c r="L1033" s="181">
        <v>-4.0086000000000004</v>
      </c>
      <c r="M1033" s="181">
        <v>5.0354000000000001</v>
      </c>
      <c r="N1033" s="181">
        <v>13.258100000000001</v>
      </c>
      <c r="O1033" s="181">
        <v>15.605600000000001</v>
      </c>
      <c r="P1033" s="181">
        <v>10.715199999999999</v>
      </c>
      <c r="Q1033" s="181">
        <v>11.8071</v>
      </c>
      <c r="R1033" s="181">
        <v>21.808700000000002</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-4.8476050847457621</v>
      </c>
      <c r="G1034" s="183">
        <v>-5.4971220338983056</v>
      </c>
      <c r="H1034" s="183">
        <v>-6.7190016949152547</v>
      </c>
      <c r="I1034" s="183">
        <v>-9.6160101694915276</v>
      </c>
      <c r="J1034" s="183">
        <v>-7.1213711864406797</v>
      </c>
      <c r="K1034" s="183">
        <v>-9.4082932203389813</v>
      </c>
      <c r="L1034" s="183">
        <v>-1.621276271186441</v>
      </c>
      <c r="M1034" s="183">
        <v>8.5510644067796608</v>
      </c>
      <c r="N1034" s="183">
        <v>14.416240677966103</v>
      </c>
      <c r="O1034" s="183">
        <v>18.113751020408159</v>
      </c>
      <c r="P1034" s="183">
        <v>12.9154170212766</v>
      </c>
      <c r="Q1034" s="183">
        <v>16.535447457627118</v>
      </c>
      <c r="R1034" s="183">
        <v>19.254729824561405</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408</v>
      </c>
      <c r="B1035" s="177"/>
      <c r="C1035" s="177"/>
      <c r="D1035" s="177"/>
      <c r="E1035" s="177"/>
      <c r="F1035" s="183">
        <v>-4.8224999999999998</v>
      </c>
      <c r="G1035" s="183">
        <v>-5.5041000000000002</v>
      </c>
      <c r="H1035" s="183">
        <v>-6.6181000000000001</v>
      </c>
      <c r="I1035" s="183">
        <v>-9.5762999999999998</v>
      </c>
      <c r="J1035" s="183">
        <v>-6.9805000000000001</v>
      </c>
      <c r="K1035" s="183">
        <v>-9.3374000000000006</v>
      </c>
      <c r="L1035" s="183">
        <v>-2.1133000000000002</v>
      </c>
      <c r="M1035" s="183">
        <v>8.0456000000000003</v>
      </c>
      <c r="N1035" s="183">
        <v>14.0007</v>
      </c>
      <c r="O1035" s="183">
        <v>17.857900000000001</v>
      </c>
      <c r="P1035" s="183">
        <v>12.657</v>
      </c>
      <c r="Q1035" s="183">
        <v>15.927099999999999</v>
      </c>
      <c r="R1035" s="183">
        <v>18.489599999999999</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929</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930</v>
      </c>
      <c r="B1038" s="177" t="s">
        <v>1857</v>
      </c>
      <c r="C1038" s="177"/>
      <c r="D1038" s="180">
        <v>44616</v>
      </c>
      <c r="E1038" s="181">
        <v>317.22000000000003</v>
      </c>
      <c r="F1038" s="181">
        <v>-4.4173</v>
      </c>
      <c r="G1038" s="181">
        <v>-5.0808</v>
      </c>
      <c r="H1038" s="181">
        <v>-5.7548000000000004</v>
      </c>
      <c r="I1038" s="181">
        <v>-7.9775</v>
      </c>
      <c r="J1038" s="181">
        <v>-5.1289999999999996</v>
      </c>
      <c r="K1038" s="181">
        <v>-7.5186999999999999</v>
      </c>
      <c r="L1038" s="181">
        <v>-2.1560000000000001</v>
      </c>
      <c r="M1038" s="181">
        <v>7.9493999999999998</v>
      </c>
      <c r="N1038" s="181">
        <v>10.410399999999999</v>
      </c>
      <c r="O1038" s="181">
        <v>14.751099999999999</v>
      </c>
      <c r="P1038" s="181">
        <v>11.1191</v>
      </c>
      <c r="Q1038" s="181">
        <v>19.466999999999999</v>
      </c>
      <c r="R1038" s="181">
        <v>17.741900000000001</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930</v>
      </c>
      <c r="B1039" s="177" t="s">
        <v>931</v>
      </c>
      <c r="C1039" s="177">
        <v>103174</v>
      </c>
      <c r="D1039" s="180">
        <v>44616</v>
      </c>
      <c r="E1039" s="181">
        <v>317.22000000000003</v>
      </c>
      <c r="F1039" s="181">
        <v>-4.4173</v>
      </c>
      <c r="G1039" s="181">
        <v>-5.0808</v>
      </c>
      <c r="H1039" s="181">
        <v>-5.7548000000000004</v>
      </c>
      <c r="I1039" s="181">
        <v>-7.9775</v>
      </c>
      <c r="J1039" s="181">
        <v>-5.1289999999999996</v>
      </c>
      <c r="K1039" s="181">
        <v>-7.5186999999999999</v>
      </c>
      <c r="L1039" s="181">
        <v>-2.1560000000000001</v>
      </c>
      <c r="M1039" s="181">
        <v>7.9493999999999998</v>
      </c>
      <c r="N1039" s="181">
        <v>10.410399999999999</v>
      </c>
      <c r="O1039" s="181">
        <v>14.751099999999999</v>
      </c>
      <c r="P1039" s="181">
        <v>11.1191</v>
      </c>
      <c r="Q1039" s="181">
        <v>19.395399999999999</v>
      </c>
      <c r="R1039" s="181">
        <v>17.741900000000001</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930</v>
      </c>
      <c r="B1040" s="177" t="s">
        <v>932</v>
      </c>
      <c r="C1040" s="177">
        <v>119528</v>
      </c>
      <c r="D1040" s="180">
        <v>44616</v>
      </c>
      <c r="E1040" s="181">
        <v>342.68</v>
      </c>
      <c r="F1040" s="181">
        <v>-4.4181999999999997</v>
      </c>
      <c r="G1040" s="181">
        <v>-5.0773999999999999</v>
      </c>
      <c r="H1040" s="181">
        <v>-5.7431999999999999</v>
      </c>
      <c r="I1040" s="181">
        <v>-7.9535</v>
      </c>
      <c r="J1040" s="181">
        <v>-5.0773999999999999</v>
      </c>
      <c r="K1040" s="181">
        <v>-7.3613</v>
      </c>
      <c r="L1040" s="181">
        <v>-1.8165</v>
      </c>
      <c r="M1040" s="181">
        <v>8.5083000000000002</v>
      </c>
      <c r="N1040" s="181">
        <v>11.1515</v>
      </c>
      <c r="O1040" s="181">
        <v>15.532999999999999</v>
      </c>
      <c r="P1040" s="181">
        <v>12.020200000000001</v>
      </c>
      <c r="Q1040" s="181">
        <v>14.3726</v>
      </c>
      <c r="R1040" s="181">
        <v>18.539200000000001</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930</v>
      </c>
      <c r="B1041" s="177" t="s">
        <v>933</v>
      </c>
      <c r="C1041" s="177">
        <v>120465</v>
      </c>
      <c r="D1041" s="180">
        <v>44616</v>
      </c>
      <c r="E1041" s="181">
        <v>47.14</v>
      </c>
      <c r="F1041" s="181">
        <v>-4.3813000000000004</v>
      </c>
      <c r="G1041" s="181">
        <v>-4.6327999999999996</v>
      </c>
      <c r="H1041" s="181">
        <v>-5.3224</v>
      </c>
      <c r="I1041" s="181">
        <v>-7.1498999999999997</v>
      </c>
      <c r="J1041" s="181">
        <v>-5.4173</v>
      </c>
      <c r="K1041" s="181">
        <v>-8.9082000000000008</v>
      </c>
      <c r="L1041" s="181">
        <v>-4.4588999999999999</v>
      </c>
      <c r="M1041" s="181">
        <v>6.5311000000000003</v>
      </c>
      <c r="N1041" s="181">
        <v>8.0449000000000002</v>
      </c>
      <c r="O1041" s="181">
        <v>17.825099999999999</v>
      </c>
      <c r="P1041" s="181">
        <v>17.465299999999999</v>
      </c>
      <c r="Q1041" s="181">
        <v>15.9338</v>
      </c>
      <c r="R1041" s="181">
        <v>14.7766</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930</v>
      </c>
      <c r="B1042" s="177" t="s">
        <v>934</v>
      </c>
      <c r="C1042" s="177">
        <v>112277</v>
      </c>
      <c r="D1042" s="180">
        <v>44616</v>
      </c>
      <c r="E1042" s="181">
        <v>42.33</v>
      </c>
      <c r="F1042" s="181">
        <v>-4.3822000000000001</v>
      </c>
      <c r="G1042" s="181">
        <v>-4.6406999999999998</v>
      </c>
      <c r="H1042" s="181">
        <v>-5.3444000000000003</v>
      </c>
      <c r="I1042" s="181">
        <v>-7.1913999999999998</v>
      </c>
      <c r="J1042" s="181">
        <v>-5.4923000000000002</v>
      </c>
      <c r="K1042" s="181">
        <v>-9.1631</v>
      </c>
      <c r="L1042" s="181">
        <v>-5.0045000000000002</v>
      </c>
      <c r="M1042" s="181">
        <v>5.5873999999999997</v>
      </c>
      <c r="N1042" s="181">
        <v>6.7861000000000002</v>
      </c>
      <c r="O1042" s="181">
        <v>16.424499999999998</v>
      </c>
      <c r="P1042" s="181">
        <v>15.9856</v>
      </c>
      <c r="Q1042" s="181">
        <v>12.615</v>
      </c>
      <c r="R1042" s="181">
        <v>13.392799999999999</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930</v>
      </c>
      <c r="B1043" s="177" t="s">
        <v>935</v>
      </c>
      <c r="C1043" s="177">
        <v>112943</v>
      </c>
      <c r="D1043" s="180">
        <v>44616</v>
      </c>
      <c r="E1043" s="181">
        <v>20.16</v>
      </c>
      <c r="F1043" s="181">
        <v>-4.5002000000000004</v>
      </c>
      <c r="G1043" s="181">
        <v>-5.1740000000000004</v>
      </c>
      <c r="H1043" s="181">
        <v>-5.7944000000000004</v>
      </c>
      <c r="I1043" s="181">
        <v>-7.9871999999999996</v>
      </c>
      <c r="J1043" s="181">
        <v>-5.3076999999999996</v>
      </c>
      <c r="K1043" s="181">
        <v>-7.5228999999999999</v>
      </c>
      <c r="L1043" s="181">
        <v>-4.5002000000000004</v>
      </c>
      <c r="M1043" s="181">
        <v>4.3478000000000003</v>
      </c>
      <c r="N1043" s="181">
        <v>5.8823999999999996</v>
      </c>
      <c r="O1043" s="181">
        <v>14.1195</v>
      </c>
      <c r="P1043" s="181">
        <v>9.7405000000000008</v>
      </c>
      <c r="Q1043" s="181">
        <v>6.1837999999999997</v>
      </c>
      <c r="R1043" s="181">
        <v>14.8797</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930</v>
      </c>
      <c r="B1044" s="177" t="s">
        <v>936</v>
      </c>
      <c r="C1044" s="177">
        <v>119367</v>
      </c>
      <c r="D1044" s="180">
        <v>44616</v>
      </c>
      <c r="E1044" s="181">
        <v>21.56</v>
      </c>
      <c r="F1044" s="181">
        <v>-4.4749999999999996</v>
      </c>
      <c r="G1044" s="181">
        <v>-5.1474000000000002</v>
      </c>
      <c r="H1044" s="181">
        <v>-5.7279999999999998</v>
      </c>
      <c r="I1044" s="181">
        <v>-7.9025999999999996</v>
      </c>
      <c r="J1044" s="181">
        <v>-5.1890999999999998</v>
      </c>
      <c r="K1044" s="181">
        <v>-7.2289000000000003</v>
      </c>
      <c r="L1044" s="181">
        <v>-3.9216000000000002</v>
      </c>
      <c r="M1044" s="181">
        <v>5.1707000000000001</v>
      </c>
      <c r="N1044" s="181">
        <v>6.8914</v>
      </c>
      <c r="O1044" s="181">
        <v>15.0534</v>
      </c>
      <c r="P1044" s="181">
        <v>10.652100000000001</v>
      </c>
      <c r="Q1044" s="181">
        <v>11.4544</v>
      </c>
      <c r="R1044" s="181">
        <v>15.8775</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930</v>
      </c>
      <c r="B1045" s="177" t="s">
        <v>937</v>
      </c>
      <c r="C1045" s="177">
        <v>113544</v>
      </c>
      <c r="D1045" s="180">
        <v>44616</v>
      </c>
      <c r="E1045" s="181">
        <v>130.13999999999999</v>
      </c>
      <c r="F1045" s="181">
        <v>-4.7709999999999999</v>
      </c>
      <c r="G1045" s="181">
        <v>-5.5381999999999998</v>
      </c>
      <c r="H1045" s="181">
        <v>-5.9749999999999996</v>
      </c>
      <c r="I1045" s="181">
        <v>-8.0282999999999998</v>
      </c>
      <c r="J1045" s="181">
        <v>-5.5175999999999998</v>
      </c>
      <c r="K1045" s="181">
        <v>-7.2945000000000002</v>
      </c>
      <c r="L1045" s="181">
        <v>-1.9809000000000001</v>
      </c>
      <c r="M1045" s="181">
        <v>6.4104999999999999</v>
      </c>
      <c r="N1045" s="181">
        <v>7.2169999999999996</v>
      </c>
      <c r="O1045" s="181">
        <v>16.895099999999999</v>
      </c>
      <c r="P1045" s="181">
        <v>12.887600000000001</v>
      </c>
      <c r="Q1045" s="181">
        <v>15.857900000000001</v>
      </c>
      <c r="R1045" s="181">
        <v>14.852499999999999</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930</v>
      </c>
      <c r="B1046" s="177" t="s">
        <v>938</v>
      </c>
      <c r="C1046" s="177">
        <v>119893</v>
      </c>
      <c r="D1046" s="180">
        <v>44616</v>
      </c>
      <c r="E1046" s="181">
        <v>144.18</v>
      </c>
      <c r="F1046" s="181">
        <v>-4.7625000000000002</v>
      </c>
      <c r="G1046" s="181">
        <v>-5.5239000000000003</v>
      </c>
      <c r="H1046" s="181">
        <v>-5.9490999999999996</v>
      </c>
      <c r="I1046" s="181">
        <v>-7.9839000000000002</v>
      </c>
      <c r="J1046" s="181">
        <v>-5.4246999999999996</v>
      </c>
      <c r="K1046" s="181">
        <v>-7.0166000000000004</v>
      </c>
      <c r="L1046" s="181">
        <v>-1.3749</v>
      </c>
      <c r="M1046" s="181">
        <v>7.4046000000000003</v>
      </c>
      <c r="N1046" s="181">
        <v>8.5448000000000004</v>
      </c>
      <c r="O1046" s="181">
        <v>18.2622</v>
      </c>
      <c r="P1046" s="181">
        <v>14.2972</v>
      </c>
      <c r="Q1046" s="181">
        <v>15.0505</v>
      </c>
      <c r="R1046" s="181">
        <v>16.2254</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930</v>
      </c>
      <c r="B1047" s="177" t="s">
        <v>939</v>
      </c>
      <c r="C1047" s="177">
        <v>118269</v>
      </c>
      <c r="D1047" s="180">
        <v>44616</v>
      </c>
      <c r="E1047" s="181">
        <v>42.86</v>
      </c>
      <c r="F1047" s="181">
        <v>-4.5858999999999996</v>
      </c>
      <c r="G1047" s="181">
        <v>-5.2398999999999996</v>
      </c>
      <c r="H1047" s="181">
        <v>-5.8022</v>
      </c>
      <c r="I1047" s="181">
        <v>-7.6093999999999999</v>
      </c>
      <c r="J1047" s="181">
        <v>-5.0088999999999997</v>
      </c>
      <c r="K1047" s="181">
        <v>-6.5823999999999998</v>
      </c>
      <c r="L1047" s="181">
        <v>-2.3913000000000002</v>
      </c>
      <c r="M1047" s="181">
        <v>8.0140999999999991</v>
      </c>
      <c r="N1047" s="181">
        <v>9.9819999999999993</v>
      </c>
      <c r="O1047" s="181">
        <v>20.595600000000001</v>
      </c>
      <c r="P1047" s="181">
        <v>16.564699999999998</v>
      </c>
      <c r="Q1047" s="181">
        <v>14.900399999999999</v>
      </c>
      <c r="R1047" s="181">
        <v>19.398399999999999</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930</v>
      </c>
      <c r="B1048" s="177" t="s">
        <v>940</v>
      </c>
      <c r="C1048" s="177">
        <v>113221</v>
      </c>
      <c r="D1048" s="180">
        <v>44616</v>
      </c>
      <c r="E1048" s="181">
        <v>38.729999999999997</v>
      </c>
      <c r="F1048" s="181">
        <v>-4.6059000000000001</v>
      </c>
      <c r="G1048" s="181">
        <v>-5.2592999999999996</v>
      </c>
      <c r="H1048" s="181">
        <v>-5.8352000000000004</v>
      </c>
      <c r="I1048" s="181">
        <v>-7.6538000000000004</v>
      </c>
      <c r="J1048" s="181">
        <v>-5.1433</v>
      </c>
      <c r="K1048" s="181">
        <v>-6.9438000000000004</v>
      </c>
      <c r="L1048" s="181">
        <v>-3.1507999999999998</v>
      </c>
      <c r="M1048" s="181">
        <v>6.7824999999999998</v>
      </c>
      <c r="N1048" s="181">
        <v>8.3356999999999992</v>
      </c>
      <c r="O1048" s="181">
        <v>18.879899999999999</v>
      </c>
      <c r="P1048" s="181">
        <v>15.0489</v>
      </c>
      <c r="Q1048" s="181">
        <v>12.4686</v>
      </c>
      <c r="R1048" s="181">
        <v>17.584</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930</v>
      </c>
      <c r="B1049" s="177" t="s">
        <v>941</v>
      </c>
      <c r="C1049" s="177">
        <v>119250</v>
      </c>
      <c r="D1049" s="180">
        <v>44616</v>
      </c>
      <c r="E1049" s="181">
        <v>281.16800000000001</v>
      </c>
      <c r="F1049" s="181">
        <v>-4.7785000000000002</v>
      </c>
      <c r="G1049" s="181">
        <v>-5.5456000000000003</v>
      </c>
      <c r="H1049" s="181">
        <v>-6.1904000000000003</v>
      </c>
      <c r="I1049" s="181">
        <v>-9.0707000000000004</v>
      </c>
      <c r="J1049" s="181">
        <v>-6.5541999999999998</v>
      </c>
      <c r="K1049" s="181">
        <v>-8.6544000000000008</v>
      </c>
      <c r="L1049" s="181">
        <v>-8.1158999999999999</v>
      </c>
      <c r="M1049" s="181">
        <v>0.55610000000000004</v>
      </c>
      <c r="N1049" s="181">
        <v>4.8497000000000003</v>
      </c>
      <c r="O1049" s="181">
        <v>12.5534</v>
      </c>
      <c r="P1049" s="181">
        <v>9.3278999999999996</v>
      </c>
      <c r="Q1049" s="181">
        <v>10.6686</v>
      </c>
      <c r="R1049" s="181">
        <v>9.4812999999999992</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930</v>
      </c>
      <c r="B1050" s="177" t="s">
        <v>942</v>
      </c>
      <c r="C1050" s="177">
        <v>101635</v>
      </c>
      <c r="D1050" s="180">
        <v>44616</v>
      </c>
      <c r="E1050" s="181">
        <v>264.49299999999999</v>
      </c>
      <c r="F1050" s="181">
        <v>-4.7801999999999998</v>
      </c>
      <c r="G1050" s="181">
        <v>-5.5510000000000002</v>
      </c>
      <c r="H1050" s="181">
        <v>-6.2038000000000002</v>
      </c>
      <c r="I1050" s="181">
        <v>-9.0963999999999992</v>
      </c>
      <c r="J1050" s="181">
        <v>-6.6135000000000002</v>
      </c>
      <c r="K1050" s="181">
        <v>-8.8298000000000005</v>
      </c>
      <c r="L1050" s="181">
        <v>-8.4701000000000004</v>
      </c>
      <c r="M1050" s="181">
        <v>-1.8100000000000002E-2</v>
      </c>
      <c r="N1050" s="181">
        <v>4.0529000000000002</v>
      </c>
      <c r="O1050" s="181">
        <v>11.716699999999999</v>
      </c>
      <c r="P1050" s="181">
        <v>8.5368999999999993</v>
      </c>
      <c r="Q1050" s="181">
        <v>18.839600000000001</v>
      </c>
      <c r="R1050" s="181">
        <v>8.6401000000000003</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930</v>
      </c>
      <c r="B1051" s="177" t="s">
        <v>943</v>
      </c>
      <c r="C1051" s="177">
        <v>111940</v>
      </c>
      <c r="D1051" s="180">
        <v>44616</v>
      </c>
      <c r="E1051" s="181">
        <v>50.49</v>
      </c>
      <c r="F1051" s="181">
        <v>-4.4835000000000003</v>
      </c>
      <c r="G1051" s="181">
        <v>-5.1830999999999996</v>
      </c>
      <c r="H1051" s="181">
        <v>-5.8373999999999997</v>
      </c>
      <c r="I1051" s="181">
        <v>-8.25</v>
      </c>
      <c r="J1051" s="181">
        <v>-5.1117999999999997</v>
      </c>
      <c r="K1051" s="181">
        <v>-7.5952000000000002</v>
      </c>
      <c r="L1051" s="181">
        <v>-3.7551999999999999</v>
      </c>
      <c r="M1051" s="181">
        <v>6.2946999999999997</v>
      </c>
      <c r="N1051" s="181">
        <v>7.3113999999999999</v>
      </c>
      <c r="O1051" s="181">
        <v>14.9308</v>
      </c>
      <c r="P1051" s="181">
        <v>12.946999999999999</v>
      </c>
      <c r="Q1051" s="181">
        <v>13.512600000000001</v>
      </c>
      <c r="R1051" s="181">
        <v>15.306800000000001</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930</v>
      </c>
      <c r="B1052" s="177" t="s">
        <v>944</v>
      </c>
      <c r="C1052" s="177">
        <v>118617</v>
      </c>
      <c r="D1052" s="180">
        <v>44616</v>
      </c>
      <c r="E1052" s="181">
        <v>54.99</v>
      </c>
      <c r="F1052" s="181">
        <v>-4.4814999999999996</v>
      </c>
      <c r="G1052" s="181">
        <v>-5.1897000000000002</v>
      </c>
      <c r="H1052" s="181">
        <v>-5.8228999999999997</v>
      </c>
      <c r="I1052" s="181">
        <v>-8.2123000000000008</v>
      </c>
      <c r="J1052" s="181">
        <v>-5.0095000000000001</v>
      </c>
      <c r="K1052" s="181">
        <v>-7.2680999999999996</v>
      </c>
      <c r="L1052" s="181">
        <v>-3.0672000000000001</v>
      </c>
      <c r="M1052" s="181">
        <v>7.4443000000000001</v>
      </c>
      <c r="N1052" s="181">
        <v>8.8695000000000004</v>
      </c>
      <c r="O1052" s="181">
        <v>16.650300000000001</v>
      </c>
      <c r="P1052" s="181">
        <v>14.3459</v>
      </c>
      <c r="Q1052" s="181">
        <v>14.211600000000001</v>
      </c>
      <c r="R1052" s="181">
        <v>17.1219</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930</v>
      </c>
      <c r="B1053" s="177" t="s">
        <v>945</v>
      </c>
      <c r="C1053" s="177">
        <v>100471</v>
      </c>
      <c r="D1053" s="180">
        <v>44616</v>
      </c>
      <c r="E1053" s="181">
        <v>1556.1461072781699</v>
      </c>
      <c r="F1053" s="181">
        <v>-4.7034000000000002</v>
      </c>
      <c r="G1053" s="181">
        <v>-5.4286000000000003</v>
      </c>
      <c r="H1053" s="181">
        <v>-6.3277999999999999</v>
      </c>
      <c r="I1053" s="181">
        <v>-9.1363000000000003</v>
      </c>
      <c r="J1053" s="181">
        <v>-6.2092000000000001</v>
      </c>
      <c r="K1053" s="181">
        <v>-9.9693000000000005</v>
      </c>
      <c r="L1053" s="181">
        <v>-3.3955000000000002</v>
      </c>
      <c r="M1053" s="181">
        <v>1.5589999999999999</v>
      </c>
      <c r="N1053" s="181">
        <v>5.2624000000000004</v>
      </c>
      <c r="O1053" s="181">
        <v>13.8354</v>
      </c>
      <c r="P1053" s="181">
        <v>10.025600000000001</v>
      </c>
      <c r="Q1053" s="181">
        <v>19.5609</v>
      </c>
      <c r="R1053" s="181">
        <v>18.264700000000001</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930</v>
      </c>
      <c r="B1054" s="177" t="s">
        <v>946</v>
      </c>
      <c r="C1054" s="177">
        <v>118531</v>
      </c>
      <c r="D1054" s="180">
        <v>44616</v>
      </c>
      <c r="E1054" s="181">
        <v>698.56610000000001</v>
      </c>
      <c r="F1054" s="181">
        <v>-4.7015000000000002</v>
      </c>
      <c r="G1054" s="181">
        <v>-5.4229000000000003</v>
      </c>
      <c r="H1054" s="181">
        <v>-6.3148</v>
      </c>
      <c r="I1054" s="181">
        <v>-9.1115999999999993</v>
      </c>
      <c r="J1054" s="181">
        <v>-6.1497000000000002</v>
      </c>
      <c r="K1054" s="181">
        <v>-9.8032000000000004</v>
      </c>
      <c r="L1054" s="181">
        <v>-3.0417000000000001</v>
      </c>
      <c r="M1054" s="181">
        <v>2.1168</v>
      </c>
      <c r="N1054" s="181">
        <v>6.0281000000000002</v>
      </c>
      <c r="O1054" s="181">
        <v>14.687799999999999</v>
      </c>
      <c r="P1054" s="181">
        <v>10.9032</v>
      </c>
      <c r="Q1054" s="181">
        <v>12.4655</v>
      </c>
      <c r="R1054" s="181">
        <v>19.126000000000001</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930</v>
      </c>
      <c r="B1055" s="177" t="s">
        <v>947</v>
      </c>
      <c r="C1055" s="177">
        <v>102000</v>
      </c>
      <c r="D1055" s="180">
        <v>44616</v>
      </c>
      <c r="E1055" s="181">
        <v>788.53882181042195</v>
      </c>
      <c r="F1055" s="181">
        <v>-4.7032999999999996</v>
      </c>
      <c r="G1055" s="181">
        <v>-5.8219000000000003</v>
      </c>
      <c r="H1055" s="181">
        <v>-6.3647</v>
      </c>
      <c r="I1055" s="181">
        <v>-8.4549000000000003</v>
      </c>
      <c r="J1055" s="181">
        <v>-5.7732000000000001</v>
      </c>
      <c r="K1055" s="181">
        <v>-6.4987000000000004</v>
      </c>
      <c r="L1055" s="181">
        <v>0.2445</v>
      </c>
      <c r="M1055" s="181">
        <v>5.665</v>
      </c>
      <c r="N1055" s="181">
        <v>7.6391999999999998</v>
      </c>
      <c r="O1055" s="181">
        <v>12.184200000000001</v>
      </c>
      <c r="P1055" s="181">
        <v>10.480499999999999</v>
      </c>
      <c r="Q1055" s="181">
        <v>18.6876</v>
      </c>
      <c r="R1055" s="181">
        <v>16.334299999999999</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930</v>
      </c>
      <c r="B1056" s="177" t="s">
        <v>948</v>
      </c>
      <c r="C1056" s="177">
        <v>119018</v>
      </c>
      <c r="D1056" s="180">
        <v>44616</v>
      </c>
      <c r="E1056" s="181">
        <v>681.54600000000005</v>
      </c>
      <c r="F1056" s="181">
        <v>-4.7015000000000002</v>
      </c>
      <c r="G1056" s="181">
        <v>-5.8170000000000002</v>
      </c>
      <c r="H1056" s="181">
        <v>-6.3535000000000004</v>
      </c>
      <c r="I1056" s="181">
        <v>-8.4339999999999993</v>
      </c>
      <c r="J1056" s="181">
        <v>-5.7266000000000004</v>
      </c>
      <c r="K1056" s="181">
        <v>-6.3593000000000002</v>
      </c>
      <c r="L1056" s="181">
        <v>0.54330000000000001</v>
      </c>
      <c r="M1056" s="181">
        <v>6.1376999999999997</v>
      </c>
      <c r="N1056" s="181">
        <v>8.2628000000000004</v>
      </c>
      <c r="O1056" s="181">
        <v>12.826000000000001</v>
      </c>
      <c r="P1056" s="181">
        <v>11.1907</v>
      </c>
      <c r="Q1056" s="181">
        <v>12.799300000000001</v>
      </c>
      <c r="R1056" s="181">
        <v>17.015599999999999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930</v>
      </c>
      <c r="B1057" s="177" t="s">
        <v>949</v>
      </c>
      <c r="C1057" s="177">
        <v>101594</v>
      </c>
      <c r="D1057" s="180">
        <v>44616</v>
      </c>
      <c r="E1057" s="181">
        <v>294.2944</v>
      </c>
      <c r="F1057" s="181">
        <v>-4.9505999999999997</v>
      </c>
      <c r="G1057" s="181">
        <v>-5.8475000000000001</v>
      </c>
      <c r="H1057" s="181">
        <v>-6.6055999999999999</v>
      </c>
      <c r="I1057" s="181">
        <v>-9.0755999999999997</v>
      </c>
      <c r="J1057" s="181">
        <v>-6.3289</v>
      </c>
      <c r="K1057" s="181">
        <v>-7.2504999999999997</v>
      </c>
      <c r="L1057" s="181">
        <v>-3.3267000000000002</v>
      </c>
      <c r="M1057" s="181">
        <v>5.6017999999999999</v>
      </c>
      <c r="N1057" s="181">
        <v>5.2804000000000002</v>
      </c>
      <c r="O1057" s="181">
        <v>14.895099999999999</v>
      </c>
      <c r="P1057" s="181">
        <v>11.497</v>
      </c>
      <c r="Q1057" s="181">
        <v>19.237200000000001</v>
      </c>
      <c r="R1057" s="181">
        <v>15.0488</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930</v>
      </c>
      <c r="B1058" s="177" t="s">
        <v>950</v>
      </c>
      <c r="C1058" s="177">
        <v>120030</v>
      </c>
      <c r="D1058" s="180">
        <v>44616</v>
      </c>
      <c r="E1058" s="181">
        <v>316.63780000000003</v>
      </c>
      <c r="F1058" s="181">
        <v>-4.9481000000000002</v>
      </c>
      <c r="G1058" s="181">
        <v>-5.8400999999999996</v>
      </c>
      <c r="H1058" s="181">
        <v>-6.5881999999999996</v>
      </c>
      <c r="I1058" s="181">
        <v>-9.0419</v>
      </c>
      <c r="J1058" s="181">
        <v>-6.2533000000000003</v>
      </c>
      <c r="K1058" s="181">
        <v>-7.0289000000000001</v>
      </c>
      <c r="L1058" s="181">
        <v>-2.8664999999999998</v>
      </c>
      <c r="M1058" s="181">
        <v>6.3571999999999997</v>
      </c>
      <c r="N1058" s="181">
        <v>6.2775999999999996</v>
      </c>
      <c r="O1058" s="181">
        <v>15.969799999999999</v>
      </c>
      <c r="P1058" s="181">
        <v>12.4453</v>
      </c>
      <c r="Q1058" s="181">
        <v>12.561</v>
      </c>
      <c r="R1058" s="181">
        <v>16.138500000000001</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930</v>
      </c>
      <c r="B1059" s="177" t="s">
        <v>951</v>
      </c>
      <c r="C1059" s="177">
        <v>108466</v>
      </c>
      <c r="D1059" s="180">
        <v>44616</v>
      </c>
      <c r="E1059" s="181">
        <v>61.93</v>
      </c>
      <c r="F1059" s="181">
        <v>-4.3257000000000003</v>
      </c>
      <c r="G1059" s="181">
        <v>-5.0007999999999999</v>
      </c>
      <c r="H1059" s="181">
        <v>-5.4648000000000003</v>
      </c>
      <c r="I1059" s="181">
        <v>-7.5118999999999998</v>
      </c>
      <c r="J1059" s="181">
        <v>-4.5762999999999998</v>
      </c>
      <c r="K1059" s="181">
        <v>-5.7525000000000004</v>
      </c>
      <c r="L1059" s="181">
        <v>1.3252999999999999</v>
      </c>
      <c r="M1059" s="181">
        <v>10.609</v>
      </c>
      <c r="N1059" s="181">
        <v>12.4773</v>
      </c>
      <c r="O1059" s="181">
        <v>16.173300000000001</v>
      </c>
      <c r="P1059" s="181">
        <v>12.9132</v>
      </c>
      <c r="Q1059" s="181">
        <v>14.161899999999999</v>
      </c>
      <c r="R1059" s="181">
        <v>19.5915</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930</v>
      </c>
      <c r="B1060" s="177" t="s">
        <v>952</v>
      </c>
      <c r="C1060" s="177">
        <v>120586</v>
      </c>
      <c r="D1060" s="180">
        <v>44616</v>
      </c>
      <c r="E1060" s="181">
        <v>66.66</v>
      </c>
      <c r="F1060" s="181">
        <v>-4.3204000000000002</v>
      </c>
      <c r="G1060" s="181">
        <v>-5.0156999999999998</v>
      </c>
      <c r="H1060" s="181">
        <v>-5.4602000000000004</v>
      </c>
      <c r="I1060" s="181">
        <v>-7.4938000000000002</v>
      </c>
      <c r="J1060" s="181">
        <v>-4.5259</v>
      </c>
      <c r="K1060" s="181">
        <v>-5.6074999999999999</v>
      </c>
      <c r="L1060" s="181">
        <v>1.6468</v>
      </c>
      <c r="M1060" s="181">
        <v>11.137</v>
      </c>
      <c r="N1060" s="181">
        <v>13.174899999999999</v>
      </c>
      <c r="O1060" s="181">
        <v>16.894300000000001</v>
      </c>
      <c r="P1060" s="181">
        <v>13.7621</v>
      </c>
      <c r="Q1060" s="181">
        <v>14.9979</v>
      </c>
      <c r="R1060" s="181">
        <v>20.336200000000002</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930</v>
      </c>
      <c r="B1061" s="177" t="s">
        <v>953</v>
      </c>
      <c r="C1061" s="177">
        <v>117311</v>
      </c>
      <c r="D1061" s="180">
        <v>44616</v>
      </c>
      <c r="E1061" s="181">
        <v>36.53</v>
      </c>
      <c r="F1061" s="181">
        <v>-4.7953999999999999</v>
      </c>
      <c r="G1061" s="181">
        <v>-5.1908000000000003</v>
      </c>
      <c r="H1061" s="181">
        <v>-6.2371999999999996</v>
      </c>
      <c r="I1061" s="181">
        <v>-8.6978000000000009</v>
      </c>
      <c r="J1061" s="181">
        <v>-5.7290000000000001</v>
      </c>
      <c r="K1061" s="181">
        <v>-7.3312999999999997</v>
      </c>
      <c r="L1061" s="181">
        <v>-1.4035</v>
      </c>
      <c r="M1061" s="181">
        <v>9.4039999999999999</v>
      </c>
      <c r="N1061" s="181">
        <v>13.3416</v>
      </c>
      <c r="O1061" s="181">
        <v>18.058499999999999</v>
      </c>
      <c r="P1061" s="181">
        <v>11.726800000000001</v>
      </c>
      <c r="Q1061" s="181">
        <v>14.1546</v>
      </c>
      <c r="R1061" s="181">
        <v>18.870999999999999</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930</v>
      </c>
      <c r="B1062" s="177" t="s">
        <v>954</v>
      </c>
      <c r="C1062" s="177">
        <v>118344</v>
      </c>
      <c r="D1062" s="180">
        <v>44616</v>
      </c>
      <c r="E1062" s="181">
        <v>40.4</v>
      </c>
      <c r="F1062" s="181">
        <v>-4.7843999999999998</v>
      </c>
      <c r="G1062" s="181">
        <v>-5.1866000000000003</v>
      </c>
      <c r="H1062" s="181">
        <v>-6.2210000000000001</v>
      </c>
      <c r="I1062" s="181">
        <v>-8.6593</v>
      </c>
      <c r="J1062" s="181">
        <v>-5.6516000000000002</v>
      </c>
      <c r="K1062" s="181">
        <v>-7.0622999999999996</v>
      </c>
      <c r="L1062" s="181">
        <v>-0.76149999999999995</v>
      </c>
      <c r="M1062" s="181">
        <v>10.4429</v>
      </c>
      <c r="N1062" s="181">
        <v>14.707599999999999</v>
      </c>
      <c r="O1062" s="181">
        <v>19.499500000000001</v>
      </c>
      <c r="P1062" s="181">
        <v>13.3565</v>
      </c>
      <c r="Q1062" s="181">
        <v>14.037000000000001</v>
      </c>
      <c r="R1062" s="181">
        <v>20.239100000000001</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930</v>
      </c>
      <c r="B1063" s="177" t="s">
        <v>955</v>
      </c>
      <c r="C1063" s="177">
        <v>118479</v>
      </c>
      <c r="D1063" s="180">
        <v>44616</v>
      </c>
      <c r="E1063" s="181">
        <v>51.56</v>
      </c>
      <c r="F1063" s="181">
        <v>-4.5891999999999999</v>
      </c>
      <c r="G1063" s="181">
        <v>-4.9935999999999998</v>
      </c>
      <c r="H1063" s="181">
        <v>-5.7058999999999997</v>
      </c>
      <c r="I1063" s="181">
        <v>-8.1090999999999998</v>
      </c>
      <c r="J1063" s="181">
        <v>-5.2031999999999998</v>
      </c>
      <c r="K1063" s="181">
        <v>-7.4493</v>
      </c>
      <c r="L1063" s="181">
        <v>-0.54010000000000002</v>
      </c>
      <c r="M1063" s="181">
        <v>10.2888</v>
      </c>
      <c r="N1063" s="181">
        <v>11.457000000000001</v>
      </c>
      <c r="O1063" s="181">
        <v>16.616700000000002</v>
      </c>
      <c r="P1063" s="181">
        <v>13.3262</v>
      </c>
      <c r="Q1063" s="181">
        <v>12.738899999999999</v>
      </c>
      <c r="R1063" s="181">
        <v>17.718900000000001</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930</v>
      </c>
      <c r="B1064" s="177" t="s">
        <v>956</v>
      </c>
      <c r="C1064" s="177">
        <v>108799</v>
      </c>
      <c r="D1064" s="180">
        <v>44616</v>
      </c>
      <c r="E1064" s="181">
        <v>46.77</v>
      </c>
      <c r="F1064" s="181">
        <v>-4.59</v>
      </c>
      <c r="G1064" s="181">
        <v>-4.9776999999999996</v>
      </c>
      <c r="H1064" s="181">
        <v>-5.7055999999999996</v>
      </c>
      <c r="I1064" s="181">
        <v>-8.1319999999999997</v>
      </c>
      <c r="J1064" s="181">
        <v>-5.2854999999999999</v>
      </c>
      <c r="K1064" s="181">
        <v>-7.7515000000000001</v>
      </c>
      <c r="L1064" s="181">
        <v>-1.1623000000000001</v>
      </c>
      <c r="M1064" s="181">
        <v>9.2757000000000005</v>
      </c>
      <c r="N1064" s="181">
        <v>10.1248</v>
      </c>
      <c r="O1064" s="181">
        <v>15.346500000000001</v>
      </c>
      <c r="P1064" s="181">
        <v>12.1715</v>
      </c>
      <c r="Q1064" s="181">
        <v>10.3087</v>
      </c>
      <c r="R1064" s="181">
        <v>16.357700000000001</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930</v>
      </c>
      <c r="B1065" s="177" t="s">
        <v>957</v>
      </c>
      <c r="C1065" s="177">
        <v>119133</v>
      </c>
      <c r="D1065" s="180">
        <v>44616</v>
      </c>
      <c r="E1065" s="181">
        <v>30.43</v>
      </c>
      <c r="F1065" s="181">
        <v>-4.9359999999999999</v>
      </c>
      <c r="G1065" s="181">
        <v>-5.9641999999999999</v>
      </c>
      <c r="H1065" s="181">
        <v>-6.6563999999999997</v>
      </c>
      <c r="I1065" s="181">
        <v>-8.6735000000000007</v>
      </c>
      <c r="J1065" s="181">
        <v>-6.3403999999999998</v>
      </c>
      <c r="K1065" s="181">
        <v>-8.5086999999999993</v>
      </c>
      <c r="L1065" s="181">
        <v>-2.9655999999999998</v>
      </c>
      <c r="M1065" s="181">
        <v>5.2941000000000003</v>
      </c>
      <c r="N1065" s="181">
        <v>5.7698999999999998</v>
      </c>
      <c r="O1065" s="181">
        <v>12.206</v>
      </c>
      <c r="P1065" s="181">
        <v>11.2081</v>
      </c>
      <c r="Q1065" s="181">
        <v>12.0845</v>
      </c>
      <c r="R1065" s="181">
        <v>11.0913</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930</v>
      </c>
      <c r="B1066" s="177" t="s">
        <v>1983</v>
      </c>
      <c r="C1066" s="177">
        <v>116547</v>
      </c>
      <c r="D1066" s="180">
        <v>44616</v>
      </c>
      <c r="E1066" s="181">
        <v>26.55</v>
      </c>
      <c r="F1066" s="181">
        <v>-4.9748999999999999</v>
      </c>
      <c r="G1066" s="181">
        <v>-5.9843999999999999</v>
      </c>
      <c r="H1066" s="181">
        <v>-6.6783999999999999</v>
      </c>
      <c r="I1066" s="181">
        <v>-8.7315000000000005</v>
      </c>
      <c r="J1066" s="181">
        <v>-6.4481999999999999</v>
      </c>
      <c r="K1066" s="181">
        <v>-8.8254999999999999</v>
      </c>
      <c r="L1066" s="181">
        <v>-3.6646999999999998</v>
      </c>
      <c r="M1066" s="181">
        <v>4.1993999999999998</v>
      </c>
      <c r="N1066" s="181">
        <v>4.2812000000000001</v>
      </c>
      <c r="O1066" s="181">
        <v>10.5968</v>
      </c>
      <c r="P1066" s="181">
        <v>9.548</v>
      </c>
      <c r="Q1066" s="181">
        <v>10.2072</v>
      </c>
      <c r="R1066" s="181">
        <v>9.4690999999999992</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930</v>
      </c>
      <c r="B1067" s="177" t="s">
        <v>958</v>
      </c>
      <c r="C1067" s="177">
        <v>112098</v>
      </c>
      <c r="D1067" s="180">
        <v>44616</v>
      </c>
      <c r="E1067" s="181">
        <v>41.57</v>
      </c>
      <c r="F1067" s="181">
        <v>-4.7214999999999998</v>
      </c>
      <c r="G1067" s="181">
        <v>-5.0913000000000004</v>
      </c>
      <c r="H1067" s="181">
        <v>-5.9288999999999996</v>
      </c>
      <c r="I1067" s="181">
        <v>-8.6975999999999996</v>
      </c>
      <c r="J1067" s="181">
        <v>-6.0140000000000002</v>
      </c>
      <c r="K1067" s="181">
        <v>-8.5167000000000002</v>
      </c>
      <c r="L1067" s="181">
        <v>-1.4695</v>
      </c>
      <c r="M1067" s="181">
        <v>10.9421</v>
      </c>
      <c r="N1067" s="181">
        <v>14.7392</v>
      </c>
      <c r="O1067" s="181">
        <v>15.6107</v>
      </c>
      <c r="P1067" s="181">
        <v>12.5914</v>
      </c>
      <c r="Q1067" s="181">
        <v>12.0524</v>
      </c>
      <c r="R1067" s="181">
        <v>16.682600000000001</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930</v>
      </c>
      <c r="B1068" s="177" t="s">
        <v>959</v>
      </c>
      <c r="C1068" s="177">
        <v>120392</v>
      </c>
      <c r="D1068" s="180">
        <v>44616</v>
      </c>
      <c r="E1068" s="181">
        <v>47.54</v>
      </c>
      <c r="F1068" s="181">
        <v>-4.7103999999999999</v>
      </c>
      <c r="G1068" s="181">
        <v>-5.0719000000000003</v>
      </c>
      <c r="H1068" s="181">
        <v>-5.88</v>
      </c>
      <c r="I1068" s="181">
        <v>-8.6295999999999999</v>
      </c>
      <c r="J1068" s="181">
        <v>-5.88</v>
      </c>
      <c r="K1068" s="181">
        <v>-8.1707999999999998</v>
      </c>
      <c r="L1068" s="181">
        <v>-0.73080000000000001</v>
      </c>
      <c r="M1068" s="181">
        <v>12.149100000000001</v>
      </c>
      <c r="N1068" s="181">
        <v>16.376999999999999</v>
      </c>
      <c r="O1068" s="181">
        <v>17.1767</v>
      </c>
      <c r="P1068" s="181">
        <v>14.31</v>
      </c>
      <c r="Q1068" s="181">
        <v>15.198499999999999</v>
      </c>
      <c r="R1068" s="181">
        <v>18.2546</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930</v>
      </c>
      <c r="B1069" s="177" t="s">
        <v>1858</v>
      </c>
      <c r="C1069" s="177">
        <v>148353</v>
      </c>
      <c r="D1069" s="180">
        <v>44616</v>
      </c>
      <c r="E1069" s="181">
        <v>11.616099999999999</v>
      </c>
      <c r="F1069" s="181">
        <v>-4.7275</v>
      </c>
      <c r="G1069" s="181">
        <v>-5.6054000000000004</v>
      </c>
      <c r="H1069" s="181">
        <v>-6.2651000000000003</v>
      </c>
      <c r="I1069" s="181">
        <v>-8.2637999999999998</v>
      </c>
      <c r="J1069" s="181">
        <v>-5.9180999999999999</v>
      </c>
      <c r="K1069" s="181">
        <v>-8.8125</v>
      </c>
      <c r="L1069" s="181">
        <v>-2.0085999999999999</v>
      </c>
      <c r="M1069" s="181">
        <v>4.4961000000000002</v>
      </c>
      <c r="N1069" s="181">
        <v>4.7051999999999996</v>
      </c>
      <c r="O1069" s="181"/>
      <c r="P1069" s="181"/>
      <c r="Q1069" s="181">
        <v>13.6616</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930</v>
      </c>
      <c r="B1070" s="177" t="s">
        <v>1859</v>
      </c>
      <c r="C1070" s="177">
        <v>148351</v>
      </c>
      <c r="D1070" s="180">
        <v>44616</v>
      </c>
      <c r="E1070" s="181">
        <v>11.313700000000001</v>
      </c>
      <c r="F1070" s="181">
        <v>-4.734</v>
      </c>
      <c r="G1070" s="181">
        <v>-5.6223999999999998</v>
      </c>
      <c r="H1070" s="181">
        <v>-6.3048000000000002</v>
      </c>
      <c r="I1070" s="181">
        <v>-8.3406000000000002</v>
      </c>
      <c r="J1070" s="181">
        <v>-6.0736999999999997</v>
      </c>
      <c r="K1070" s="181">
        <v>-9.2827999999999999</v>
      </c>
      <c r="L1070" s="181">
        <v>-3.0415000000000001</v>
      </c>
      <c r="M1070" s="181">
        <v>2.8144</v>
      </c>
      <c r="N1070" s="181">
        <v>2.3687999999999998</v>
      </c>
      <c r="O1070" s="181"/>
      <c r="P1070" s="181"/>
      <c r="Q1070" s="181">
        <v>11.1274</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930</v>
      </c>
      <c r="B1071" s="177" t="s">
        <v>960</v>
      </c>
      <c r="C1071" s="177">
        <v>100219</v>
      </c>
      <c r="D1071" s="180">
        <v>44616</v>
      </c>
      <c r="E1071" s="181">
        <v>90.658100000000005</v>
      </c>
      <c r="F1071" s="181">
        <v>-4.6041999999999996</v>
      </c>
      <c r="G1071" s="181">
        <v>-5.5119999999999996</v>
      </c>
      <c r="H1071" s="181">
        <v>-6.2717999999999998</v>
      </c>
      <c r="I1071" s="181">
        <v>-9.2364999999999995</v>
      </c>
      <c r="J1071" s="181">
        <v>-6.0576999999999996</v>
      </c>
      <c r="K1071" s="181">
        <v>-8.8527000000000005</v>
      </c>
      <c r="L1071" s="181">
        <v>-1.8624000000000001</v>
      </c>
      <c r="M1071" s="181">
        <v>6.7122000000000002</v>
      </c>
      <c r="N1071" s="181">
        <v>7.6734</v>
      </c>
      <c r="O1071" s="181">
        <v>11.9496</v>
      </c>
      <c r="P1071" s="181">
        <v>9.6324000000000005</v>
      </c>
      <c r="Q1071" s="181">
        <v>8.5335999999999999</v>
      </c>
      <c r="R1071" s="181">
        <v>15.797599999999999</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930</v>
      </c>
      <c r="B1072" s="177" t="s">
        <v>961</v>
      </c>
      <c r="C1072" s="177">
        <v>120490</v>
      </c>
      <c r="D1072" s="180">
        <v>44616</v>
      </c>
      <c r="E1072" s="181">
        <v>99.982900000000001</v>
      </c>
      <c r="F1072" s="181">
        <v>-4.6021999999999998</v>
      </c>
      <c r="G1072" s="181">
        <v>-5.5061999999999998</v>
      </c>
      <c r="H1072" s="181">
        <v>-6.2584999999999997</v>
      </c>
      <c r="I1072" s="181">
        <v>-9.2108000000000008</v>
      </c>
      <c r="J1072" s="181">
        <v>-5.9889000000000001</v>
      </c>
      <c r="K1072" s="181">
        <v>-8.6285000000000007</v>
      </c>
      <c r="L1072" s="181">
        <v>-1.3479000000000001</v>
      </c>
      <c r="M1072" s="181">
        <v>7.5697000000000001</v>
      </c>
      <c r="N1072" s="181">
        <v>8.83</v>
      </c>
      <c r="O1072" s="181">
        <v>13.114599999999999</v>
      </c>
      <c r="P1072" s="181">
        <v>10.7582</v>
      </c>
      <c r="Q1072" s="181">
        <v>11.7408</v>
      </c>
      <c r="R1072" s="181">
        <v>17.0595</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930</v>
      </c>
      <c r="B1073" s="177" t="s">
        <v>1860</v>
      </c>
      <c r="C1073" s="177">
        <v>114458</v>
      </c>
      <c r="D1073" s="180">
        <v>44616</v>
      </c>
      <c r="E1073" s="181">
        <v>346.07799999999997</v>
      </c>
      <c r="F1073" s="181">
        <v>-4.7313000000000001</v>
      </c>
      <c r="G1073" s="181">
        <v>-5.2106000000000003</v>
      </c>
      <c r="H1073" s="181">
        <v>-6.0140000000000002</v>
      </c>
      <c r="I1073" s="181">
        <v>-8.2773000000000003</v>
      </c>
      <c r="J1073" s="181">
        <v>-5.8129999999999997</v>
      </c>
      <c r="K1073" s="181">
        <v>-8.1524000000000001</v>
      </c>
      <c r="L1073" s="181">
        <v>-3.3523000000000001</v>
      </c>
      <c r="M1073" s="181">
        <v>6.6634000000000002</v>
      </c>
      <c r="N1073" s="181">
        <v>9.3003999999999998</v>
      </c>
      <c r="O1073" s="181">
        <v>16.773800000000001</v>
      </c>
      <c r="P1073" s="181">
        <v>12.5052</v>
      </c>
      <c r="Q1073" s="181">
        <v>19.2623</v>
      </c>
      <c r="R1073" s="181">
        <v>17.5778</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930</v>
      </c>
      <c r="B1074" s="177" t="s">
        <v>1861</v>
      </c>
      <c r="C1074" s="177">
        <v>120152</v>
      </c>
      <c r="D1074" s="180">
        <v>44616</v>
      </c>
      <c r="E1074" s="181">
        <v>382.09399999999999</v>
      </c>
      <c r="F1074" s="181">
        <v>-4.7279999999999998</v>
      </c>
      <c r="G1074" s="181">
        <v>-5.2008000000000001</v>
      </c>
      <c r="H1074" s="181">
        <v>-5.9908000000000001</v>
      </c>
      <c r="I1074" s="181">
        <v>-8.2323000000000004</v>
      </c>
      <c r="J1074" s="181">
        <v>-5.7098000000000004</v>
      </c>
      <c r="K1074" s="181">
        <v>-7.8581000000000003</v>
      </c>
      <c r="L1074" s="181">
        <v>-2.7448999999999999</v>
      </c>
      <c r="M1074" s="181">
        <v>7.6608999999999998</v>
      </c>
      <c r="N1074" s="181">
        <v>10.649900000000001</v>
      </c>
      <c r="O1074" s="181">
        <v>18.129799999999999</v>
      </c>
      <c r="P1074" s="181">
        <v>13.836399999999999</v>
      </c>
      <c r="Q1074" s="181">
        <v>14.4474</v>
      </c>
      <c r="R1074" s="181">
        <v>18.992699999999999</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930</v>
      </c>
      <c r="B1075" s="177" t="s">
        <v>1937</v>
      </c>
      <c r="C1075" s="177">
        <v>114457</v>
      </c>
      <c r="D1075" s="180">
        <v>44616</v>
      </c>
      <c r="E1075" s="181">
        <v>461.74943516940903</v>
      </c>
      <c r="F1075" s="181">
        <v>-4.7321999999999997</v>
      </c>
      <c r="G1075" s="181">
        <v>-5.2111999999999998</v>
      </c>
      <c r="H1075" s="181">
        <v>-6.0148999999999999</v>
      </c>
      <c r="I1075" s="181">
        <v>-8.2783999999999995</v>
      </c>
      <c r="J1075" s="181">
        <v>-5.8128000000000002</v>
      </c>
      <c r="K1075" s="181">
        <v>-8.1521000000000008</v>
      </c>
      <c r="L1075" s="181">
        <v>-3.3532999999999999</v>
      </c>
      <c r="M1075" s="181">
        <v>6.6639999999999997</v>
      </c>
      <c r="N1075" s="181">
        <v>9.2997999999999994</v>
      </c>
      <c r="O1075" s="181">
        <v>16.424600000000002</v>
      </c>
      <c r="P1075" s="181">
        <v>12.193</v>
      </c>
      <c r="Q1075" s="181">
        <v>17.9849</v>
      </c>
      <c r="R1075" s="181">
        <v>17.577100000000002</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930</v>
      </c>
      <c r="B1076" s="177" t="s">
        <v>1938</v>
      </c>
      <c r="C1076" s="177">
        <v>120153</v>
      </c>
      <c r="D1076" s="180">
        <v>44616</v>
      </c>
      <c r="E1076" s="181">
        <v>105.07523681128799</v>
      </c>
      <c r="F1076" s="181">
        <v>-4.7283999999999997</v>
      </c>
      <c r="G1076" s="181">
        <v>-5.202</v>
      </c>
      <c r="H1076" s="181">
        <v>-5.9920999999999998</v>
      </c>
      <c r="I1076" s="181">
        <v>-8.2335999999999991</v>
      </c>
      <c r="J1076" s="181">
        <v>-5.7096999999999998</v>
      </c>
      <c r="K1076" s="181">
        <v>-7.8587999999999996</v>
      </c>
      <c r="L1076" s="181">
        <v>-2.7463000000000002</v>
      </c>
      <c r="M1076" s="181">
        <v>7.6589999999999998</v>
      </c>
      <c r="N1076" s="181">
        <v>10.648099999999999</v>
      </c>
      <c r="O1076" s="181">
        <v>17.7821</v>
      </c>
      <c r="P1076" s="181">
        <v>13.528</v>
      </c>
      <c r="Q1076" s="181">
        <v>14.003299999999999</v>
      </c>
      <c r="R1076" s="181">
        <v>18.992899999999999</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930</v>
      </c>
      <c r="B1077" s="177" t="s">
        <v>962</v>
      </c>
      <c r="C1077" s="177">
        <v>119308</v>
      </c>
      <c r="D1077" s="180">
        <v>44616</v>
      </c>
      <c r="E1077" s="181">
        <v>40.171999999999997</v>
      </c>
      <c r="F1077" s="181">
        <v>-4.7107999999999999</v>
      </c>
      <c r="G1077" s="181">
        <v>-5.3930999999999996</v>
      </c>
      <c r="H1077" s="181">
        <v>-6.1532999999999998</v>
      </c>
      <c r="I1077" s="181">
        <v>-8.3521999999999998</v>
      </c>
      <c r="J1077" s="181">
        <v>-5.9291999999999998</v>
      </c>
      <c r="K1077" s="181">
        <v>-8.0059000000000005</v>
      </c>
      <c r="L1077" s="181">
        <v>-3.1602999999999999</v>
      </c>
      <c r="M1077" s="181">
        <v>5.3802000000000003</v>
      </c>
      <c r="N1077" s="181">
        <v>7.7431000000000001</v>
      </c>
      <c r="O1077" s="181">
        <v>15.3842</v>
      </c>
      <c r="P1077" s="181">
        <v>12.010300000000001</v>
      </c>
      <c r="Q1077" s="181">
        <v>13.1432</v>
      </c>
      <c r="R1077" s="181">
        <v>14.7553</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930</v>
      </c>
      <c r="B1078" s="177" t="s">
        <v>963</v>
      </c>
      <c r="C1078" s="177">
        <v>118069</v>
      </c>
      <c r="D1078" s="180">
        <v>44616</v>
      </c>
      <c r="E1078" s="181">
        <v>37.430999999999997</v>
      </c>
      <c r="F1078" s="181">
        <v>-4.7145000000000001</v>
      </c>
      <c r="G1078" s="181">
        <v>-5.4008000000000003</v>
      </c>
      <c r="H1078" s="181">
        <v>-6.1715</v>
      </c>
      <c r="I1078" s="181">
        <v>-8.3853000000000009</v>
      </c>
      <c r="J1078" s="181">
        <v>-6.0065999999999997</v>
      </c>
      <c r="K1078" s="181">
        <v>-8.2303999999999995</v>
      </c>
      <c r="L1078" s="181">
        <v>-3.6276999999999999</v>
      </c>
      <c r="M1078" s="181">
        <v>4.6201999999999996</v>
      </c>
      <c r="N1078" s="181">
        <v>6.7262000000000004</v>
      </c>
      <c r="O1078" s="181">
        <v>14.3576</v>
      </c>
      <c r="P1078" s="181">
        <v>11.056800000000001</v>
      </c>
      <c r="Q1078" s="181">
        <v>9.6338000000000008</v>
      </c>
      <c r="R1078" s="181">
        <v>13.696</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930</v>
      </c>
      <c r="B1079" s="177" t="s">
        <v>964</v>
      </c>
      <c r="C1079" s="177">
        <v>120267</v>
      </c>
      <c r="D1079" s="180">
        <v>44616</v>
      </c>
      <c r="E1079" s="181">
        <v>41.944400000000002</v>
      </c>
      <c r="F1079" s="181">
        <v>-4.5598999999999998</v>
      </c>
      <c r="G1079" s="181">
        <v>-4.8236999999999997</v>
      </c>
      <c r="H1079" s="181">
        <v>-5.3723000000000001</v>
      </c>
      <c r="I1079" s="181">
        <v>-7.1733000000000002</v>
      </c>
      <c r="J1079" s="181">
        <v>-4.5658000000000003</v>
      </c>
      <c r="K1079" s="181">
        <v>-6.8848000000000003</v>
      </c>
      <c r="L1079" s="181">
        <v>-1.0939000000000001</v>
      </c>
      <c r="M1079" s="181">
        <v>10.9755</v>
      </c>
      <c r="N1079" s="181">
        <v>12.166399999999999</v>
      </c>
      <c r="O1079" s="181">
        <v>17.345700000000001</v>
      </c>
      <c r="P1079" s="181">
        <v>13.2286</v>
      </c>
      <c r="Q1079" s="181">
        <v>13.2593</v>
      </c>
      <c r="R1079" s="181">
        <v>14.825900000000001</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930</v>
      </c>
      <c r="B1080" s="177" t="s">
        <v>1976</v>
      </c>
      <c r="C1080" s="177">
        <v>106871</v>
      </c>
      <c r="D1080" s="180">
        <v>44616</v>
      </c>
      <c r="E1080" s="181">
        <v>42.659203980999798</v>
      </c>
      <c r="F1080" s="181">
        <v>-4.5637999999999996</v>
      </c>
      <c r="G1080" s="181">
        <v>-4.8346</v>
      </c>
      <c r="H1080" s="181">
        <v>-5.3979999999999997</v>
      </c>
      <c r="I1080" s="181">
        <v>-7.2233999999999998</v>
      </c>
      <c r="J1080" s="181">
        <v>-4.6749000000000001</v>
      </c>
      <c r="K1080" s="181">
        <v>-7.1980000000000004</v>
      </c>
      <c r="L1080" s="181">
        <v>-1.7759</v>
      </c>
      <c r="M1080" s="181">
        <v>9.76</v>
      </c>
      <c r="N1080" s="181">
        <v>10.491300000000001</v>
      </c>
      <c r="O1080" s="181">
        <v>15.972200000000001</v>
      </c>
      <c r="P1080" s="181">
        <v>11.898400000000001</v>
      </c>
      <c r="Q1080" s="181">
        <v>10.1982</v>
      </c>
      <c r="R1080" s="181">
        <v>13.333399999999999</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930</v>
      </c>
      <c r="B1081" s="177" t="s">
        <v>965</v>
      </c>
      <c r="C1081" s="177">
        <v>146549</v>
      </c>
      <c r="D1081" s="180">
        <v>44616</v>
      </c>
      <c r="E1081" s="181">
        <v>15.3447</v>
      </c>
      <c r="F1081" s="181">
        <v>-4.9097999999999997</v>
      </c>
      <c r="G1081" s="181">
        <v>-5.7746000000000004</v>
      </c>
      <c r="H1081" s="181">
        <v>-6.2466999999999997</v>
      </c>
      <c r="I1081" s="181">
        <v>-8.4673999999999996</v>
      </c>
      <c r="J1081" s="181">
        <v>-5.8509000000000002</v>
      </c>
      <c r="K1081" s="181">
        <v>-7.7854000000000001</v>
      </c>
      <c r="L1081" s="181">
        <v>-0.98850000000000005</v>
      </c>
      <c r="M1081" s="181">
        <v>7.3468999999999998</v>
      </c>
      <c r="N1081" s="181">
        <v>10.9322</v>
      </c>
      <c r="O1081" s="181"/>
      <c r="P1081" s="181"/>
      <c r="Q1081" s="181">
        <v>15.617100000000001</v>
      </c>
      <c r="R1081" s="181">
        <v>19.4209</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930</v>
      </c>
      <c r="B1082" s="177" t="s">
        <v>966</v>
      </c>
      <c r="C1082" s="177">
        <v>146551</v>
      </c>
      <c r="D1082" s="180">
        <v>44616</v>
      </c>
      <c r="E1082" s="181">
        <v>14.517799999999999</v>
      </c>
      <c r="F1082" s="181">
        <v>-4.9147999999999996</v>
      </c>
      <c r="G1082" s="181">
        <v>-5.7896999999999998</v>
      </c>
      <c r="H1082" s="181">
        <v>-6.2811000000000003</v>
      </c>
      <c r="I1082" s="181">
        <v>-8.5343</v>
      </c>
      <c r="J1082" s="181">
        <v>-6.0031999999999996</v>
      </c>
      <c r="K1082" s="181">
        <v>-8.2157</v>
      </c>
      <c r="L1082" s="181">
        <v>-1.8889</v>
      </c>
      <c r="M1082" s="181">
        <v>5.9020999999999999</v>
      </c>
      <c r="N1082" s="181">
        <v>8.9786000000000001</v>
      </c>
      <c r="O1082" s="181"/>
      <c r="P1082" s="181"/>
      <c r="Q1082" s="181">
        <v>13.466799999999999</v>
      </c>
      <c r="R1082" s="181">
        <v>17.307600000000001</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930</v>
      </c>
      <c r="B1083" s="177" t="s">
        <v>967</v>
      </c>
      <c r="C1083" s="177">
        <v>118825</v>
      </c>
      <c r="D1083" s="180">
        <v>44616</v>
      </c>
      <c r="E1083" s="181">
        <v>79.004000000000005</v>
      </c>
      <c r="F1083" s="181">
        <v>-4.7248999999999999</v>
      </c>
      <c r="G1083" s="181">
        <v>-5.6285999999999996</v>
      </c>
      <c r="H1083" s="181">
        <v>-6.3156999999999996</v>
      </c>
      <c r="I1083" s="181">
        <v>-8.6659000000000006</v>
      </c>
      <c r="J1083" s="181">
        <v>-5.8433999999999999</v>
      </c>
      <c r="K1083" s="181">
        <v>-7.7432999999999996</v>
      </c>
      <c r="L1083" s="181">
        <v>-2.3134000000000001</v>
      </c>
      <c r="M1083" s="181">
        <v>7.7831999999999999</v>
      </c>
      <c r="N1083" s="181">
        <v>9.7857000000000003</v>
      </c>
      <c r="O1083" s="181">
        <v>16.502300000000002</v>
      </c>
      <c r="P1083" s="181">
        <v>14.535</v>
      </c>
      <c r="Q1083" s="181">
        <v>16.972200000000001</v>
      </c>
      <c r="R1083" s="181">
        <v>17.768699999999999</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930</v>
      </c>
      <c r="B1084" s="177" t="s">
        <v>968</v>
      </c>
      <c r="C1084" s="177">
        <v>107578</v>
      </c>
      <c r="D1084" s="180">
        <v>44616</v>
      </c>
      <c r="E1084" s="181">
        <v>72.501999999999995</v>
      </c>
      <c r="F1084" s="181">
        <v>-4.7291999999999996</v>
      </c>
      <c r="G1084" s="181">
        <v>-5.6368999999999998</v>
      </c>
      <c r="H1084" s="181">
        <v>-6.3353999999999999</v>
      </c>
      <c r="I1084" s="181">
        <v>-8.7037999999999993</v>
      </c>
      <c r="J1084" s="181">
        <v>-5.9283000000000001</v>
      </c>
      <c r="K1084" s="181">
        <v>-7.9923999999999999</v>
      </c>
      <c r="L1084" s="181">
        <v>-2.8384</v>
      </c>
      <c r="M1084" s="181">
        <v>6.9130000000000003</v>
      </c>
      <c r="N1084" s="181">
        <v>8.6090999999999998</v>
      </c>
      <c r="O1084" s="181">
        <v>15.2415</v>
      </c>
      <c r="P1084" s="181">
        <v>13.4184</v>
      </c>
      <c r="Q1084" s="181">
        <v>15.316000000000001</v>
      </c>
      <c r="R1084" s="181">
        <v>16.4956</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930</v>
      </c>
      <c r="B1085" s="177" t="s">
        <v>1964</v>
      </c>
      <c r="C1085" s="177">
        <v>119148</v>
      </c>
      <c r="D1085" s="180">
        <v>44616</v>
      </c>
      <c r="E1085" s="181">
        <v>35.819899999999997</v>
      </c>
      <c r="F1085" s="181">
        <v>-4.8579999999999997</v>
      </c>
      <c r="G1085" s="181">
        <v>-6.1357999999999997</v>
      </c>
      <c r="H1085" s="181">
        <v>-6.7073</v>
      </c>
      <c r="I1085" s="181">
        <v>-8.3751999999999995</v>
      </c>
      <c r="J1085" s="181">
        <v>-6.3963000000000001</v>
      </c>
      <c r="K1085" s="181">
        <v>-8.0090000000000003</v>
      </c>
      <c r="L1085" s="181">
        <v>-3.1654</v>
      </c>
      <c r="M1085" s="181">
        <v>7.6669</v>
      </c>
      <c r="N1085" s="181">
        <v>9</v>
      </c>
      <c r="O1085" s="181">
        <v>15.6229</v>
      </c>
      <c r="P1085" s="181">
        <v>11.9192</v>
      </c>
      <c r="Q1085" s="181">
        <v>12.852600000000001</v>
      </c>
      <c r="R1085" s="181">
        <v>16.25</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930</v>
      </c>
      <c r="B1086" s="177" t="s">
        <v>2022</v>
      </c>
      <c r="C1086" s="177">
        <v>115790</v>
      </c>
      <c r="D1086" s="180">
        <v>44616</v>
      </c>
      <c r="E1086" s="181">
        <v>31.319199999999999</v>
      </c>
      <c r="F1086" s="181">
        <v>-4.8635999999999999</v>
      </c>
      <c r="G1086" s="181">
        <v>-6.1529999999999996</v>
      </c>
      <c r="H1086" s="181">
        <v>-6.7473000000000001</v>
      </c>
      <c r="I1086" s="181">
        <v>-8.4539000000000009</v>
      </c>
      <c r="J1086" s="181">
        <v>-6.5746000000000002</v>
      </c>
      <c r="K1086" s="181">
        <v>-8.5282</v>
      </c>
      <c r="L1086" s="181">
        <v>-4.2171000000000003</v>
      </c>
      <c r="M1086" s="181">
        <v>5.9200999999999997</v>
      </c>
      <c r="N1086" s="181">
        <v>6.6468999999999996</v>
      </c>
      <c r="O1086" s="181">
        <v>13.491899999999999</v>
      </c>
      <c r="P1086" s="181">
        <v>10.109299999999999</v>
      </c>
      <c r="Q1086" s="181">
        <v>11.5832</v>
      </c>
      <c r="R1086" s="181">
        <v>13.914199999999999</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930</v>
      </c>
      <c r="B1087" s="177" t="s">
        <v>969</v>
      </c>
      <c r="C1087" s="177">
        <v>106235</v>
      </c>
      <c r="D1087" s="180">
        <v>44616</v>
      </c>
      <c r="E1087" s="181">
        <v>46.624000000000002</v>
      </c>
      <c r="F1087" s="181">
        <v>-4.9020000000000001</v>
      </c>
      <c r="G1087" s="181">
        <v>-6.0213999999999999</v>
      </c>
      <c r="H1087" s="181">
        <v>-6.5744999999999996</v>
      </c>
      <c r="I1087" s="181">
        <v>-8.8795000000000002</v>
      </c>
      <c r="J1087" s="181">
        <v>-5.0256999999999996</v>
      </c>
      <c r="K1087" s="181">
        <v>-7.6553000000000004</v>
      </c>
      <c r="L1087" s="181">
        <v>5.3600000000000002E-2</v>
      </c>
      <c r="M1087" s="181">
        <v>9.4400999999999993</v>
      </c>
      <c r="N1087" s="181">
        <v>11.5548</v>
      </c>
      <c r="O1087" s="181">
        <v>12.863300000000001</v>
      </c>
      <c r="P1087" s="181">
        <v>11.773300000000001</v>
      </c>
      <c r="Q1087" s="181">
        <v>11.1538</v>
      </c>
      <c r="R1087" s="181">
        <v>15.7906</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930</v>
      </c>
      <c r="B1088" s="177" t="s">
        <v>970</v>
      </c>
      <c r="C1088" s="177">
        <v>118632</v>
      </c>
      <c r="D1088" s="180">
        <v>44616</v>
      </c>
      <c r="E1088" s="181">
        <v>50.510300000000001</v>
      </c>
      <c r="F1088" s="181">
        <v>-4.9001000000000001</v>
      </c>
      <c r="G1088" s="181">
        <v>-6.0156000000000001</v>
      </c>
      <c r="H1088" s="181">
        <v>-6.5606999999999998</v>
      </c>
      <c r="I1088" s="181">
        <v>-8.8506999999999998</v>
      </c>
      <c r="J1088" s="181">
        <v>-4.9603999999999999</v>
      </c>
      <c r="K1088" s="181">
        <v>-7.4654999999999996</v>
      </c>
      <c r="L1088" s="181">
        <v>0.45639999999999997</v>
      </c>
      <c r="M1088" s="181">
        <v>10.0968</v>
      </c>
      <c r="N1088" s="181">
        <v>12.463800000000001</v>
      </c>
      <c r="O1088" s="181">
        <v>13.8026</v>
      </c>
      <c r="P1088" s="181">
        <v>12.810600000000001</v>
      </c>
      <c r="Q1088" s="181">
        <v>14.5375</v>
      </c>
      <c r="R1088" s="181">
        <v>16.765599999999999</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930</v>
      </c>
      <c r="B1089" s="177" t="s">
        <v>971</v>
      </c>
      <c r="C1089" s="177">
        <v>138308</v>
      </c>
      <c r="D1089" s="180">
        <v>44616</v>
      </c>
      <c r="E1089" s="181">
        <v>221.67</v>
      </c>
      <c r="F1089" s="181">
        <v>-4.8627000000000002</v>
      </c>
      <c r="G1089" s="181">
        <v>-5.8486000000000002</v>
      </c>
      <c r="H1089" s="181">
        <v>-6.7241999999999997</v>
      </c>
      <c r="I1089" s="181">
        <v>-9.1591000000000005</v>
      </c>
      <c r="J1089" s="181">
        <v>-7.4368999999999996</v>
      </c>
      <c r="K1089" s="181">
        <v>-9.9560999999999993</v>
      </c>
      <c r="L1089" s="181">
        <v>-7.7066999999999997</v>
      </c>
      <c r="M1089" s="181">
        <v>-0.79659999999999997</v>
      </c>
      <c r="N1089" s="181">
        <v>2.8965000000000001</v>
      </c>
      <c r="O1089" s="181">
        <v>12.575900000000001</v>
      </c>
      <c r="P1089" s="181">
        <v>9.8755000000000006</v>
      </c>
      <c r="Q1089" s="181">
        <v>17.631</v>
      </c>
      <c r="R1089" s="181">
        <v>12.1107</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930</v>
      </c>
      <c r="B1090" s="177" t="s">
        <v>972</v>
      </c>
      <c r="C1090" s="177">
        <v>138312</v>
      </c>
      <c r="D1090" s="180">
        <v>44616</v>
      </c>
      <c r="E1090" s="181">
        <v>249.81</v>
      </c>
      <c r="F1090" s="181">
        <v>-4.8597000000000001</v>
      </c>
      <c r="G1090" s="181">
        <v>-5.8387000000000002</v>
      </c>
      <c r="H1090" s="181">
        <v>-6.6967999999999996</v>
      </c>
      <c r="I1090" s="181">
        <v>-9.1071000000000009</v>
      </c>
      <c r="J1090" s="181">
        <v>-7.3232999999999997</v>
      </c>
      <c r="K1090" s="181">
        <v>-9.6332000000000004</v>
      </c>
      <c r="L1090" s="181">
        <v>-7.0198</v>
      </c>
      <c r="M1090" s="181">
        <v>0.32529999999999998</v>
      </c>
      <c r="N1090" s="181">
        <v>4.4486999999999997</v>
      </c>
      <c r="O1090" s="181">
        <v>14.1654</v>
      </c>
      <c r="P1090" s="181">
        <v>11.5076</v>
      </c>
      <c r="Q1090" s="181">
        <v>13.579499999999999</v>
      </c>
      <c r="R1090" s="181">
        <v>13.793699999999999</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930</v>
      </c>
      <c r="B1091" s="177" t="s">
        <v>1862</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930</v>
      </c>
      <c r="B1092" s="177" t="s">
        <v>1863</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930</v>
      </c>
      <c r="B1093" s="177" t="s">
        <v>973</v>
      </c>
      <c r="C1093" s="177">
        <v>119598</v>
      </c>
      <c r="D1093" s="180">
        <v>44616</v>
      </c>
      <c r="E1093" s="181">
        <v>60.981699999999996</v>
      </c>
      <c r="F1093" s="181">
        <v>-4.593</v>
      </c>
      <c r="G1093" s="181">
        <v>-5.2257999999999996</v>
      </c>
      <c r="H1093" s="181">
        <v>-6.056</v>
      </c>
      <c r="I1093" s="181">
        <v>-7.7781000000000002</v>
      </c>
      <c r="J1093" s="181">
        <v>-5.1947000000000001</v>
      </c>
      <c r="K1093" s="181">
        <v>-8.1384000000000007</v>
      </c>
      <c r="L1093" s="181">
        <v>-1.6234</v>
      </c>
      <c r="M1093" s="181">
        <v>5.7805</v>
      </c>
      <c r="N1093" s="181">
        <v>6.8875999999999999</v>
      </c>
      <c r="O1093" s="181">
        <v>17.0031</v>
      </c>
      <c r="P1093" s="181">
        <v>12.647399999999999</v>
      </c>
      <c r="Q1093" s="181">
        <v>15.1844</v>
      </c>
      <c r="R1093" s="181">
        <v>18.460599999999999</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930</v>
      </c>
      <c r="B1094" s="177" t="s">
        <v>974</v>
      </c>
      <c r="C1094" s="177">
        <v>103504</v>
      </c>
      <c r="D1094" s="180">
        <v>44616</v>
      </c>
      <c r="E1094" s="181">
        <v>56.382199999999997</v>
      </c>
      <c r="F1094" s="181">
        <v>-4.5953999999999997</v>
      </c>
      <c r="G1094" s="181">
        <v>-5.2335000000000003</v>
      </c>
      <c r="H1094" s="181">
        <v>-6.0712999999999999</v>
      </c>
      <c r="I1094" s="181">
        <v>-7.8064999999999998</v>
      </c>
      <c r="J1094" s="181">
        <v>-5.2549999999999999</v>
      </c>
      <c r="K1094" s="181">
        <v>-8.3089999999999993</v>
      </c>
      <c r="L1094" s="181">
        <v>-1.9947999999999999</v>
      </c>
      <c r="M1094" s="181">
        <v>5.1894999999999998</v>
      </c>
      <c r="N1094" s="181">
        <v>6.0854999999999997</v>
      </c>
      <c r="O1094" s="181">
        <v>16.1312</v>
      </c>
      <c r="P1094" s="181">
        <v>11.662599999999999</v>
      </c>
      <c r="Q1094" s="181">
        <v>11.335800000000001</v>
      </c>
      <c r="R1094" s="181">
        <v>17.5642</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930</v>
      </c>
      <c r="B1095" s="177" t="s">
        <v>1984</v>
      </c>
      <c r="C1095" s="177">
        <v>148507</v>
      </c>
      <c r="D1095" s="180">
        <v>44616</v>
      </c>
      <c r="E1095" s="181">
        <v>14.1503</v>
      </c>
      <c r="F1095" s="181">
        <v>-4.3503999999999996</v>
      </c>
      <c r="G1095" s="181">
        <v>-5.0768000000000004</v>
      </c>
      <c r="H1095" s="181">
        <v>-5.5903999999999998</v>
      </c>
      <c r="I1095" s="181">
        <v>-7.5065</v>
      </c>
      <c r="J1095" s="181">
        <v>-5.2032999999999996</v>
      </c>
      <c r="K1095" s="181">
        <v>-7.3532999999999999</v>
      </c>
      <c r="L1095" s="181">
        <v>-2.4910999999999999</v>
      </c>
      <c r="M1095" s="181">
        <v>9.7782</v>
      </c>
      <c r="N1095" s="181">
        <v>12.459300000000001</v>
      </c>
      <c r="O1095" s="181"/>
      <c r="P1095" s="181"/>
      <c r="Q1095" s="181">
        <v>28.583600000000001</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930</v>
      </c>
      <c r="B1096" s="177" t="s">
        <v>1985</v>
      </c>
      <c r="C1096" s="177">
        <v>148504</v>
      </c>
      <c r="D1096" s="180">
        <v>44616</v>
      </c>
      <c r="E1096" s="181">
        <v>13.783200000000001</v>
      </c>
      <c r="F1096" s="181">
        <v>-4.3536999999999999</v>
      </c>
      <c r="G1096" s="181">
        <v>-5.0875000000000004</v>
      </c>
      <c r="H1096" s="181">
        <v>-5.6151999999999997</v>
      </c>
      <c r="I1096" s="181">
        <v>-7.5560999999999998</v>
      </c>
      <c r="J1096" s="181">
        <v>-5.3150000000000004</v>
      </c>
      <c r="K1096" s="181">
        <v>-7.7263000000000002</v>
      </c>
      <c r="L1096" s="181">
        <v>-3.3633000000000002</v>
      </c>
      <c r="M1096" s="181">
        <v>8.2554999999999996</v>
      </c>
      <c r="N1096" s="181">
        <v>10.3592</v>
      </c>
      <c r="O1096" s="181"/>
      <c r="P1096" s="181"/>
      <c r="Q1096" s="181">
        <v>26.158999999999999</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930</v>
      </c>
      <c r="B1097" s="177" t="s">
        <v>975</v>
      </c>
      <c r="C1097" s="177">
        <v>100475</v>
      </c>
      <c r="D1097" s="180">
        <v>44616</v>
      </c>
      <c r="E1097" s="181">
        <v>675.60694633007301</v>
      </c>
      <c r="F1097" s="181">
        <v>-4.5650000000000004</v>
      </c>
      <c r="G1097" s="181">
        <v>-5.5212000000000003</v>
      </c>
      <c r="H1097" s="181">
        <v>-6.1628999999999996</v>
      </c>
      <c r="I1097" s="181">
        <v>-8.7188999999999997</v>
      </c>
      <c r="J1097" s="181">
        <v>-5.9702999999999999</v>
      </c>
      <c r="K1097" s="181">
        <v>-7.6006</v>
      </c>
      <c r="L1097" s="181">
        <v>-2.3513999999999999</v>
      </c>
      <c r="M1097" s="181">
        <v>7.3011999999999997</v>
      </c>
      <c r="N1097" s="181">
        <v>9.7893000000000008</v>
      </c>
      <c r="O1097" s="181">
        <v>14.9885</v>
      </c>
      <c r="P1097" s="181">
        <v>11.398199999999999</v>
      </c>
      <c r="Q1097" s="181">
        <v>19.348199999999999</v>
      </c>
      <c r="R1097" s="181">
        <v>16.0289</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930</v>
      </c>
      <c r="B1098" s="177" t="s">
        <v>976</v>
      </c>
      <c r="C1098" s="177">
        <v>119160</v>
      </c>
      <c r="D1098" s="180">
        <v>44616</v>
      </c>
      <c r="E1098" s="181">
        <v>341.42399999999998</v>
      </c>
      <c r="F1098" s="181">
        <v>-4.5616000000000003</v>
      </c>
      <c r="G1098" s="181">
        <v>-5.5084999999999997</v>
      </c>
      <c r="H1098" s="181">
        <v>-6.1371000000000002</v>
      </c>
      <c r="I1098" s="181">
        <v>-8.6761999999999997</v>
      </c>
      <c r="J1098" s="181">
        <v>-5.8822999999999999</v>
      </c>
      <c r="K1098" s="181">
        <v>-7.3677000000000001</v>
      </c>
      <c r="L1098" s="181">
        <v>-1.9049</v>
      </c>
      <c r="M1098" s="181">
        <v>7.9787999999999997</v>
      </c>
      <c r="N1098" s="181">
        <v>10.6754</v>
      </c>
      <c r="O1098" s="181">
        <v>15.9488</v>
      </c>
      <c r="P1098" s="181">
        <v>12.632099999999999</v>
      </c>
      <c r="Q1098" s="181">
        <v>13.3316</v>
      </c>
      <c r="R1098" s="181">
        <v>16.980499999999999</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930</v>
      </c>
      <c r="B1099" s="177" t="s">
        <v>977</v>
      </c>
      <c r="C1099" s="177">
        <v>118870</v>
      </c>
      <c r="D1099" s="180">
        <v>44616</v>
      </c>
      <c r="E1099" s="181">
        <v>98.82</v>
      </c>
      <c r="F1099" s="181">
        <v>-5.0172999999999996</v>
      </c>
      <c r="G1099" s="181">
        <v>-5.5258000000000003</v>
      </c>
      <c r="H1099" s="181">
        <v>-6.6326999999999998</v>
      </c>
      <c r="I1099" s="181">
        <v>-8.9719999999999995</v>
      </c>
      <c r="J1099" s="181">
        <v>-5.7150999999999996</v>
      </c>
      <c r="K1099" s="181">
        <v>-8.3811999999999998</v>
      </c>
      <c r="L1099" s="181">
        <v>-4.5862999999999996</v>
      </c>
      <c r="M1099" s="181">
        <v>1.7714000000000001</v>
      </c>
      <c r="N1099" s="181">
        <v>4.7488000000000001</v>
      </c>
      <c r="O1099" s="181">
        <v>10.551</v>
      </c>
      <c r="P1099" s="181">
        <v>7.6463000000000001</v>
      </c>
      <c r="Q1099" s="181">
        <v>9.1769999999999996</v>
      </c>
      <c r="R1099" s="181">
        <v>11.0634</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930</v>
      </c>
      <c r="B1100" s="177" t="s">
        <v>978</v>
      </c>
      <c r="C1100" s="177">
        <v>101209</v>
      </c>
      <c r="D1100" s="180">
        <v>44616</v>
      </c>
      <c r="E1100" s="181">
        <v>125.01333333333299</v>
      </c>
      <c r="F1100" s="181">
        <v>-5.0147000000000004</v>
      </c>
      <c r="G1100" s="181">
        <v>-5.5220000000000002</v>
      </c>
      <c r="H1100" s="181">
        <v>-6.6321000000000003</v>
      </c>
      <c r="I1100" s="181">
        <v>-8.9796999999999993</v>
      </c>
      <c r="J1100" s="181">
        <v>-5.7214999999999998</v>
      </c>
      <c r="K1100" s="181">
        <v>-8.4016999999999999</v>
      </c>
      <c r="L1100" s="181">
        <v>-4.6281999999999996</v>
      </c>
      <c r="M1100" s="181">
        <v>1.7030000000000001</v>
      </c>
      <c r="N1100" s="181">
        <v>4.6661999999999999</v>
      </c>
      <c r="O1100" s="181">
        <v>10.391400000000001</v>
      </c>
      <c r="P1100" s="181">
        <v>7.2496</v>
      </c>
      <c r="Q1100" s="181">
        <v>9.8033999999999999</v>
      </c>
      <c r="R1100" s="181">
        <v>10.960699999999999</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930</v>
      </c>
      <c r="B1101" s="177" t="s">
        <v>979</v>
      </c>
      <c r="C1101" s="177">
        <v>141248</v>
      </c>
      <c r="D1101" s="180">
        <v>44616</v>
      </c>
      <c r="E1101" s="181">
        <v>15.83</v>
      </c>
      <c r="F1101" s="181">
        <v>-4.6386000000000003</v>
      </c>
      <c r="G1101" s="181">
        <v>-5.2096</v>
      </c>
      <c r="H1101" s="181">
        <v>-5.8299000000000003</v>
      </c>
      <c r="I1101" s="181">
        <v>-7.9116</v>
      </c>
      <c r="J1101" s="181">
        <v>-5.5488999999999997</v>
      </c>
      <c r="K1101" s="181">
        <v>-9.4393999999999991</v>
      </c>
      <c r="L1101" s="181">
        <v>-1.8599000000000001</v>
      </c>
      <c r="M1101" s="181">
        <v>9.0220000000000002</v>
      </c>
      <c r="N1101" s="181">
        <v>10.083399999999999</v>
      </c>
      <c r="O1101" s="181">
        <v>15.807399999999999</v>
      </c>
      <c r="P1101" s="181"/>
      <c r="Q1101" s="181">
        <v>10.054</v>
      </c>
      <c r="R1101" s="181">
        <v>17.709199999999999</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930</v>
      </c>
      <c r="B1102" s="177" t="s">
        <v>980</v>
      </c>
      <c r="C1102" s="177">
        <v>141247</v>
      </c>
      <c r="D1102" s="180">
        <v>44616</v>
      </c>
      <c r="E1102" s="181">
        <v>15.32</v>
      </c>
      <c r="F1102" s="181">
        <v>-4.6670999999999996</v>
      </c>
      <c r="G1102" s="181">
        <v>-5.2565999999999997</v>
      </c>
      <c r="H1102" s="181">
        <v>-5.8967999999999998</v>
      </c>
      <c r="I1102" s="181">
        <v>-7.9326999999999996</v>
      </c>
      <c r="J1102" s="181">
        <v>-5.6069000000000004</v>
      </c>
      <c r="K1102" s="181">
        <v>-9.6165000000000003</v>
      </c>
      <c r="L1102" s="181">
        <v>-2.1711</v>
      </c>
      <c r="M1102" s="181">
        <v>8.4985999999999997</v>
      </c>
      <c r="N1102" s="181">
        <v>9.4285999999999994</v>
      </c>
      <c r="O1102" s="181">
        <v>15.082100000000001</v>
      </c>
      <c r="P1102" s="181"/>
      <c r="Q1102" s="181">
        <v>9.3048999999999999</v>
      </c>
      <c r="R1102" s="181">
        <v>17.034800000000001</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930</v>
      </c>
      <c r="B1103" s="177" t="s">
        <v>1864</v>
      </c>
      <c r="C1103" s="177">
        <v>120656</v>
      </c>
      <c r="D1103" s="180">
        <v>44616</v>
      </c>
      <c r="E1103" s="181">
        <v>192.68109999999999</v>
      </c>
      <c r="F1103" s="181">
        <v>-4.7172999999999998</v>
      </c>
      <c r="G1103" s="181">
        <v>-5.3140999999999998</v>
      </c>
      <c r="H1103" s="181">
        <v>-6.0057999999999998</v>
      </c>
      <c r="I1103" s="181">
        <v>-8.4773999999999994</v>
      </c>
      <c r="J1103" s="181">
        <v>-6.5913000000000004</v>
      </c>
      <c r="K1103" s="181">
        <v>-8.7125000000000004</v>
      </c>
      <c r="L1103" s="181">
        <v>-1.4053</v>
      </c>
      <c r="M1103" s="181">
        <v>8.9489999999999998</v>
      </c>
      <c r="N1103" s="181">
        <v>12.167400000000001</v>
      </c>
      <c r="O1103" s="181">
        <v>17.503599999999999</v>
      </c>
      <c r="P1103" s="181">
        <v>13.960599999999999</v>
      </c>
      <c r="Q1103" s="181">
        <v>14.021800000000001</v>
      </c>
      <c r="R1103" s="181">
        <v>19.3565</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930</v>
      </c>
      <c r="B1104" s="177" t="s">
        <v>1939</v>
      </c>
      <c r="C1104" s="177">
        <v>120657</v>
      </c>
      <c r="D1104" s="180">
        <v>44616</v>
      </c>
      <c r="E1104" s="181">
        <v>86.484947566894903</v>
      </c>
      <c r="F1104" s="181">
        <v>-4.7172000000000001</v>
      </c>
      <c r="G1104" s="181">
        <v>-5.3139000000000003</v>
      </c>
      <c r="H1104" s="181">
        <v>-6.0057</v>
      </c>
      <c r="I1104" s="181">
        <v>-8.4772999999999996</v>
      </c>
      <c r="J1104" s="181">
        <v>-6.5911</v>
      </c>
      <c r="K1104" s="181">
        <v>-8.7125000000000004</v>
      </c>
      <c r="L1104" s="181">
        <v>-1.405</v>
      </c>
      <c r="M1104" s="181">
        <v>8.9519000000000002</v>
      </c>
      <c r="N1104" s="181">
        <v>12.170299999999999</v>
      </c>
      <c r="O1104" s="181">
        <v>17.316800000000001</v>
      </c>
      <c r="P1104" s="181">
        <v>13.647399999999999</v>
      </c>
      <c r="Q1104" s="181">
        <v>13.8507</v>
      </c>
      <c r="R1104" s="181">
        <v>19.370100000000001</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930</v>
      </c>
      <c r="B1105" s="177" t="s">
        <v>1865</v>
      </c>
      <c r="C1105" s="177">
        <v>100651</v>
      </c>
      <c r="D1105" s="180">
        <v>44616</v>
      </c>
      <c r="E1105" s="181">
        <v>181.0617</v>
      </c>
      <c r="F1105" s="181">
        <v>-4.7196999999999996</v>
      </c>
      <c r="G1105" s="181">
        <v>-5.3213999999999997</v>
      </c>
      <c r="H1105" s="181">
        <v>-6.0221</v>
      </c>
      <c r="I1105" s="181">
        <v>-8.5092999999999996</v>
      </c>
      <c r="J1105" s="181">
        <v>-6.6627999999999998</v>
      </c>
      <c r="K1105" s="181">
        <v>-8.9145000000000003</v>
      </c>
      <c r="L1105" s="181">
        <v>-1.8523000000000001</v>
      </c>
      <c r="M1105" s="181">
        <v>8.2002000000000006</v>
      </c>
      <c r="N1105" s="181">
        <v>11.1463</v>
      </c>
      <c r="O1105" s="181">
        <v>16.475899999999999</v>
      </c>
      <c r="P1105" s="181">
        <v>12.9876</v>
      </c>
      <c r="Q1105" s="181">
        <v>13.2408</v>
      </c>
      <c r="R1105" s="181">
        <v>18.244399999999999</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930</v>
      </c>
      <c r="B1106" s="177" t="s">
        <v>1940</v>
      </c>
      <c r="C1106" s="177">
        <v>100650</v>
      </c>
      <c r="D1106" s="180">
        <v>44616</v>
      </c>
      <c r="E1106" s="181">
        <v>890.99411344355406</v>
      </c>
      <c r="F1106" s="181">
        <v>-4.7195</v>
      </c>
      <c r="G1106" s="181">
        <v>-5.3212999999999999</v>
      </c>
      <c r="H1106" s="181">
        <v>-6.0220000000000002</v>
      </c>
      <c r="I1106" s="181">
        <v>-8.5091000000000001</v>
      </c>
      <c r="J1106" s="181">
        <v>-6.6627000000000001</v>
      </c>
      <c r="K1106" s="181">
        <v>-8.9144000000000005</v>
      </c>
      <c r="L1106" s="181">
        <v>-1.8520000000000001</v>
      </c>
      <c r="M1106" s="181">
        <v>8.2005999999999997</v>
      </c>
      <c r="N1106" s="181">
        <v>11.1465</v>
      </c>
      <c r="O1106" s="181">
        <v>16.121700000000001</v>
      </c>
      <c r="P1106" s="181">
        <v>12.57</v>
      </c>
      <c r="Q1106" s="181">
        <v>13.527900000000001</v>
      </c>
      <c r="R1106" s="181">
        <v>18.244700000000002</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-4.6804313432835798</v>
      </c>
      <c r="G1107" s="183">
        <v>-5.3928850746268662</v>
      </c>
      <c r="H1107" s="183">
        <v>-6.0839970149253721</v>
      </c>
      <c r="I1107" s="183">
        <v>-8.3410537313432851</v>
      </c>
      <c r="J1107" s="183">
        <v>-5.7424537313432813</v>
      </c>
      <c r="K1107" s="183">
        <v>-7.9967417910447729</v>
      </c>
      <c r="L1107" s="183">
        <v>-2.5540402985074637</v>
      </c>
      <c r="M1107" s="183">
        <v>6.7353164179104494</v>
      </c>
      <c r="N1107" s="183">
        <v>8.8309522388059722</v>
      </c>
      <c r="O1107" s="183">
        <v>15.349844262295083</v>
      </c>
      <c r="P1107" s="183">
        <v>12.144272881355933</v>
      </c>
      <c r="Q1107" s="183">
        <v>14.131544776119407</v>
      </c>
      <c r="R1107" s="183">
        <v>16.275296825396829</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408</v>
      </c>
      <c r="B1108" s="177"/>
      <c r="C1108" s="177"/>
      <c r="D1108" s="177"/>
      <c r="E1108" s="177"/>
      <c r="F1108" s="183">
        <v>-4.7145000000000001</v>
      </c>
      <c r="G1108" s="183">
        <v>-5.3212999999999999</v>
      </c>
      <c r="H1108" s="183">
        <v>-6.056</v>
      </c>
      <c r="I1108" s="183">
        <v>-8.3853000000000009</v>
      </c>
      <c r="J1108" s="183">
        <v>-5.7290000000000001</v>
      </c>
      <c r="K1108" s="183">
        <v>-7.9923999999999999</v>
      </c>
      <c r="L1108" s="183">
        <v>-2.3134000000000001</v>
      </c>
      <c r="M1108" s="183">
        <v>7.3011999999999997</v>
      </c>
      <c r="N1108" s="183">
        <v>8.9786000000000001</v>
      </c>
      <c r="O1108" s="183">
        <v>15.6107</v>
      </c>
      <c r="P1108" s="183">
        <v>12.1715</v>
      </c>
      <c r="Q1108" s="183">
        <v>13.579499999999999</v>
      </c>
      <c r="R1108" s="183">
        <v>16.980499999999999</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410</v>
      </c>
      <c r="C1111" s="177">
        <v>112014</v>
      </c>
      <c r="D1111" s="180">
        <v>44616</v>
      </c>
      <c r="E1111" s="181">
        <v>228.09226526416401</v>
      </c>
      <c r="F1111" s="181">
        <v>3.6497000000000002</v>
      </c>
      <c r="G1111" s="181">
        <v>3.4049</v>
      </c>
      <c r="H1111" s="181">
        <v>3.2305999999999999</v>
      </c>
      <c r="I1111" s="181">
        <v>3.3357999999999999</v>
      </c>
      <c r="J1111" s="181">
        <v>3.3719000000000001</v>
      </c>
      <c r="K1111" s="181">
        <v>3.2991999999999999</v>
      </c>
      <c r="L1111" s="181">
        <v>3.0160999999999998</v>
      </c>
      <c r="M1111" s="181">
        <v>3.1221999999999999</v>
      </c>
      <c r="N1111" s="181">
        <v>3.2323</v>
      </c>
      <c r="O1111" s="181">
        <v>4.4508000000000001</v>
      </c>
      <c r="P1111" s="181">
        <v>5.5682999999999998</v>
      </c>
      <c r="Q1111" s="181">
        <v>6.7169999999999996</v>
      </c>
      <c r="R1111" s="181">
        <v>3.5518999999999998</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44616</v>
      </c>
      <c r="E1112" s="181">
        <v>339.2235</v>
      </c>
      <c r="F1112" s="181">
        <v>3.3142999999999998</v>
      </c>
      <c r="G1112" s="181">
        <v>3.3723999999999998</v>
      </c>
      <c r="H1112" s="181">
        <v>3.3331</v>
      </c>
      <c r="I1112" s="181">
        <v>3.6827999999999999</v>
      </c>
      <c r="J1112" s="181">
        <v>3.5516999999999999</v>
      </c>
      <c r="K1112" s="181">
        <v>3.4746999999999999</v>
      </c>
      <c r="L1112" s="181">
        <v>3.3475999999999999</v>
      </c>
      <c r="M1112" s="181">
        <v>3.3595999999999999</v>
      </c>
      <c r="N1112" s="181">
        <v>3.3239000000000001</v>
      </c>
      <c r="O1112" s="181">
        <v>4.5452000000000004</v>
      </c>
      <c r="P1112" s="181">
        <v>5.5517000000000003</v>
      </c>
      <c r="Q1112" s="181">
        <v>7.0541999999999998</v>
      </c>
      <c r="R1112" s="181">
        <v>3.6392000000000002</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44616</v>
      </c>
      <c r="E1113" s="181">
        <v>341.86399999999998</v>
      </c>
      <c r="F1113" s="181">
        <v>3.4382000000000001</v>
      </c>
      <c r="G1113" s="181">
        <v>3.4923000000000002</v>
      </c>
      <c r="H1113" s="181">
        <v>3.4523999999999999</v>
      </c>
      <c r="I1113" s="181">
        <v>3.8027000000000002</v>
      </c>
      <c r="J1113" s="181">
        <v>3.6703999999999999</v>
      </c>
      <c r="K1113" s="181">
        <v>3.5918999999999999</v>
      </c>
      <c r="L1113" s="181">
        <v>3.4601000000000002</v>
      </c>
      <c r="M1113" s="181">
        <v>3.4735999999999998</v>
      </c>
      <c r="N1113" s="181">
        <v>3.4411</v>
      </c>
      <c r="O1113" s="181">
        <v>4.6520999999999999</v>
      </c>
      <c r="P1113" s="181">
        <v>5.6524000000000001</v>
      </c>
      <c r="Q1113" s="181">
        <v>7.0016999999999996</v>
      </c>
      <c r="R1113" s="181">
        <v>3.7505000000000002</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411</v>
      </c>
      <c r="C1114" s="177">
        <v>100043</v>
      </c>
      <c r="D1114" s="180">
        <v>44616</v>
      </c>
      <c r="E1114" s="181">
        <v>564.91399999999999</v>
      </c>
      <c r="F1114" s="181">
        <v>3.3149000000000002</v>
      </c>
      <c r="G1114" s="181">
        <v>3.3736999999999999</v>
      </c>
      <c r="H1114" s="181">
        <v>3.3342000000000001</v>
      </c>
      <c r="I1114" s="181">
        <v>3.6839</v>
      </c>
      <c r="J1114" s="181">
        <v>3.5518000000000001</v>
      </c>
      <c r="K1114" s="181">
        <v>3.4748999999999999</v>
      </c>
      <c r="L1114" s="181">
        <v>3.3477999999999999</v>
      </c>
      <c r="M1114" s="181">
        <v>3.3597000000000001</v>
      </c>
      <c r="N1114" s="181">
        <v>3.3239999999999998</v>
      </c>
      <c r="O1114" s="181">
        <v>4.5453999999999999</v>
      </c>
      <c r="P1114" s="181">
        <v>5.5519999999999996</v>
      </c>
      <c r="Q1114" s="181">
        <v>6.7976000000000001</v>
      </c>
      <c r="R1114" s="181">
        <v>3.6393</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412</v>
      </c>
      <c r="C1115" s="177">
        <v>100042</v>
      </c>
      <c r="D1115" s="180">
        <v>44616</v>
      </c>
      <c r="E1115" s="181">
        <v>550.48739999999998</v>
      </c>
      <c r="F1115" s="181">
        <v>3.3155000000000001</v>
      </c>
      <c r="G1115" s="181">
        <v>3.3736000000000002</v>
      </c>
      <c r="H1115" s="181">
        <v>3.3334999999999999</v>
      </c>
      <c r="I1115" s="181">
        <v>3.6837</v>
      </c>
      <c r="J1115" s="181">
        <v>3.5518000000000001</v>
      </c>
      <c r="K1115" s="181">
        <v>3.4748999999999999</v>
      </c>
      <c r="L1115" s="181">
        <v>3.3477000000000001</v>
      </c>
      <c r="M1115" s="181">
        <v>3.3597000000000001</v>
      </c>
      <c r="N1115" s="181">
        <v>3.3239999999999998</v>
      </c>
      <c r="O1115" s="181">
        <v>4.5453999999999999</v>
      </c>
      <c r="P1115" s="181">
        <v>5.5519999999999996</v>
      </c>
      <c r="Q1115" s="181">
        <v>7.1464999999999996</v>
      </c>
      <c r="R1115" s="181">
        <v>3.6392000000000002</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44616</v>
      </c>
      <c r="E1116" s="181">
        <v>2355.5432000000001</v>
      </c>
      <c r="F1116" s="181">
        <v>3.4697</v>
      </c>
      <c r="G1116" s="181">
        <v>3.4699</v>
      </c>
      <c r="H1116" s="181">
        <v>3.4885999999999999</v>
      </c>
      <c r="I1116" s="181">
        <v>3.7029000000000001</v>
      </c>
      <c r="J1116" s="181">
        <v>3.6467000000000001</v>
      </c>
      <c r="K1116" s="181">
        <v>3.5505</v>
      </c>
      <c r="L1116" s="181">
        <v>3.4405000000000001</v>
      </c>
      <c r="M1116" s="181">
        <v>3.4590999999999998</v>
      </c>
      <c r="N1116" s="181">
        <v>3.4209000000000001</v>
      </c>
      <c r="O1116" s="181">
        <v>4.5982000000000003</v>
      </c>
      <c r="P1116" s="181">
        <v>5.6239999999999997</v>
      </c>
      <c r="Q1116" s="181">
        <v>6.9523999999999999</v>
      </c>
      <c r="R1116" s="181">
        <v>3.7132999999999998</v>
      </c>
      <c r="S1116" s="124" t="s">
        <v>1950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44616</v>
      </c>
      <c r="E1117" s="181">
        <v>2341.6010999999999</v>
      </c>
      <c r="F1117" s="181">
        <v>3.4</v>
      </c>
      <c r="G1117" s="181">
        <v>3.3996</v>
      </c>
      <c r="H1117" s="181">
        <v>3.4184000000000001</v>
      </c>
      <c r="I1117" s="181">
        <v>3.6324999999999998</v>
      </c>
      <c r="J1117" s="181">
        <v>3.5762999999999998</v>
      </c>
      <c r="K1117" s="181">
        <v>3.4798</v>
      </c>
      <c r="L1117" s="181">
        <v>3.3681000000000001</v>
      </c>
      <c r="M1117" s="181">
        <v>3.3860999999999999</v>
      </c>
      <c r="N1117" s="181">
        <v>3.3473999999999999</v>
      </c>
      <c r="O1117" s="181">
        <v>4.5315000000000003</v>
      </c>
      <c r="P1117" s="181">
        <v>5.5580999999999996</v>
      </c>
      <c r="Q1117" s="181">
        <v>7.1105999999999998</v>
      </c>
      <c r="R1117" s="181">
        <v>3.6419999999999999</v>
      </c>
      <c r="S1117" s="124" t="s">
        <v>1950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413</v>
      </c>
      <c r="C1118" s="177">
        <v>112713</v>
      </c>
      <c r="D1118" s="180">
        <v>44616</v>
      </c>
      <c r="E1118" s="181">
        <v>2180.3328999999999</v>
      </c>
      <c r="F1118" s="181">
        <v>2.9014000000000002</v>
      </c>
      <c r="G1118" s="181">
        <v>2.9018000000000002</v>
      </c>
      <c r="H1118" s="181">
        <v>2.9192999999999998</v>
      </c>
      <c r="I1118" s="181">
        <v>3.1320000000000001</v>
      </c>
      <c r="J1118" s="181">
        <v>3.0749</v>
      </c>
      <c r="K1118" s="181">
        <v>2.9754999999999998</v>
      </c>
      <c r="L1118" s="181">
        <v>2.8601000000000001</v>
      </c>
      <c r="M1118" s="181">
        <v>2.8740999999999999</v>
      </c>
      <c r="N1118" s="181">
        <v>2.8317999999999999</v>
      </c>
      <c r="O1118" s="181">
        <v>4.0303000000000004</v>
      </c>
      <c r="P1118" s="181">
        <v>5.0175000000000001</v>
      </c>
      <c r="Q1118" s="181">
        <v>6.7144000000000004</v>
      </c>
      <c r="R1118" s="181">
        <v>3.2090000000000001</v>
      </c>
      <c r="S1118" s="124" t="s">
        <v>1950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229</v>
      </c>
      <c r="C1119" s="177">
        <v>111704</v>
      </c>
      <c r="D1119" s="180">
        <v>44616</v>
      </c>
      <c r="E1119" s="181">
        <v>2422.5230999999999</v>
      </c>
      <c r="F1119" s="181">
        <v>3.4175</v>
      </c>
      <c r="G1119" s="181">
        <v>3.3296999999999999</v>
      </c>
      <c r="H1119" s="181">
        <v>3.3845000000000001</v>
      </c>
      <c r="I1119" s="181">
        <v>3.5133000000000001</v>
      </c>
      <c r="J1119" s="181">
        <v>3.5716999999999999</v>
      </c>
      <c r="K1119" s="181">
        <v>3.4883999999999999</v>
      </c>
      <c r="L1119" s="181">
        <v>3.3832</v>
      </c>
      <c r="M1119" s="181">
        <v>3.4</v>
      </c>
      <c r="N1119" s="181">
        <v>3.3895</v>
      </c>
      <c r="O1119" s="181">
        <v>4.4878</v>
      </c>
      <c r="P1119" s="181">
        <v>5.53</v>
      </c>
      <c r="Q1119" s="181">
        <v>7.0095999999999998</v>
      </c>
      <c r="R1119" s="181">
        <v>3.5933999999999999</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120</v>
      </c>
      <c r="C1120" s="177">
        <v>119415</v>
      </c>
      <c r="D1120" s="180">
        <v>44616</v>
      </c>
      <c r="E1120" s="181">
        <v>2443.9450999999999</v>
      </c>
      <c r="F1120" s="181">
        <v>3.516</v>
      </c>
      <c r="G1120" s="181">
        <v>3.4295</v>
      </c>
      <c r="H1120" s="181">
        <v>3.4845000000000002</v>
      </c>
      <c r="I1120" s="181">
        <v>3.6133999999999999</v>
      </c>
      <c r="J1120" s="181">
        <v>3.6720000000000002</v>
      </c>
      <c r="K1120" s="181">
        <v>3.5893000000000002</v>
      </c>
      <c r="L1120" s="181">
        <v>3.4849000000000001</v>
      </c>
      <c r="M1120" s="181">
        <v>3.5026999999999999</v>
      </c>
      <c r="N1120" s="181">
        <v>3.4929000000000001</v>
      </c>
      <c r="O1120" s="181">
        <v>4.5909000000000004</v>
      </c>
      <c r="P1120" s="181">
        <v>5.6351000000000004</v>
      </c>
      <c r="Q1120" s="181">
        <v>6.9927999999999999</v>
      </c>
      <c r="R1120" s="181">
        <v>3.6970000000000001</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414</v>
      </c>
      <c r="C1121" s="177">
        <v>101408</v>
      </c>
      <c r="D1121" s="180">
        <v>44616</v>
      </c>
      <c r="E1121" s="181">
        <v>3564.7338</v>
      </c>
      <c r="F1121" s="181">
        <v>3.4161000000000001</v>
      </c>
      <c r="G1121" s="181">
        <v>3.3292999999999999</v>
      </c>
      <c r="H1121" s="181">
        <v>3.3843000000000001</v>
      </c>
      <c r="I1121" s="181">
        <v>3.5133000000000001</v>
      </c>
      <c r="J1121" s="181">
        <v>3.5716999999999999</v>
      </c>
      <c r="K1121" s="181">
        <v>3.4883999999999999</v>
      </c>
      <c r="L1121" s="181">
        <v>3.3832</v>
      </c>
      <c r="M1121" s="181">
        <v>3.4001000000000001</v>
      </c>
      <c r="N1121" s="181">
        <v>3.3895</v>
      </c>
      <c r="O1121" s="181">
        <v>4.4878</v>
      </c>
      <c r="P1121" s="181">
        <v>5.53</v>
      </c>
      <c r="Q1121" s="181">
        <v>6.5533999999999999</v>
      </c>
      <c r="R1121" s="181">
        <v>3.5933999999999999</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v>44616</v>
      </c>
      <c r="E1122" s="181">
        <v>3236.7766999999999</v>
      </c>
      <c r="F1122" s="181">
        <v>3.3155999999999999</v>
      </c>
      <c r="G1122" s="181">
        <v>3.3929999999999998</v>
      </c>
      <c r="H1122" s="181">
        <v>3.3620999999999999</v>
      </c>
      <c r="I1122" s="181">
        <v>3.5427</v>
      </c>
      <c r="J1122" s="181">
        <v>3.5112000000000001</v>
      </c>
      <c r="K1122" s="181">
        <v>3.5093000000000001</v>
      </c>
      <c r="L1122" s="181">
        <v>3.3632</v>
      </c>
      <c r="M1122" s="181">
        <v>3.3828</v>
      </c>
      <c r="N1122" s="181">
        <v>3.3616999999999999</v>
      </c>
      <c r="O1122" s="181">
        <v>4.5088999999999997</v>
      </c>
      <c r="P1122" s="181">
        <v>5.5125999999999999</v>
      </c>
      <c r="Q1122" s="181">
        <v>6.9462000000000002</v>
      </c>
      <c r="R1122" s="181">
        <v>3.5893000000000002</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v>44616</v>
      </c>
      <c r="E1123" s="181">
        <v>3266.0772000000002</v>
      </c>
      <c r="F1123" s="181">
        <v>3.4167000000000001</v>
      </c>
      <c r="G1123" s="181">
        <v>3.4933000000000001</v>
      </c>
      <c r="H1123" s="181">
        <v>3.4624999999999999</v>
      </c>
      <c r="I1123" s="181">
        <v>3.6433</v>
      </c>
      <c r="J1123" s="181">
        <v>3.6120999999999999</v>
      </c>
      <c r="K1123" s="181">
        <v>3.6107</v>
      </c>
      <c r="L1123" s="181">
        <v>3.4653</v>
      </c>
      <c r="M1123" s="181">
        <v>3.4857</v>
      </c>
      <c r="N1123" s="181">
        <v>3.4653</v>
      </c>
      <c r="O1123" s="181">
        <v>4.6218000000000004</v>
      </c>
      <c r="P1123" s="181">
        <v>5.6364000000000001</v>
      </c>
      <c r="Q1123" s="181">
        <v>6.9372999999999996</v>
      </c>
      <c r="R1123" s="181">
        <v>3.6932</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415</v>
      </c>
      <c r="C1124" s="177">
        <v>130459</v>
      </c>
      <c r="D1124" s="180">
        <v>44616</v>
      </c>
      <c r="E1124" s="181">
        <v>3058.4376999999999</v>
      </c>
      <c r="F1124" s="181">
        <v>3.2810000000000001</v>
      </c>
      <c r="G1124" s="181">
        <v>3.3572000000000002</v>
      </c>
      <c r="H1124" s="181">
        <v>3.3264999999999998</v>
      </c>
      <c r="I1124" s="181">
        <v>3.5070999999999999</v>
      </c>
      <c r="J1124" s="181">
        <v>3.4758</v>
      </c>
      <c r="K1124" s="181">
        <v>3.4738000000000002</v>
      </c>
      <c r="L1124" s="181">
        <v>3.3273999999999999</v>
      </c>
      <c r="M1124" s="181">
        <v>3.3466999999999998</v>
      </c>
      <c r="N1124" s="181">
        <v>3.3252000000000002</v>
      </c>
      <c r="O1124" s="181">
        <v>4.4775999999999998</v>
      </c>
      <c r="P1124" s="181">
        <v>5.4687999999999999</v>
      </c>
      <c r="Q1124" s="181">
        <v>6.6002000000000001</v>
      </c>
      <c r="R1124" s="181">
        <v>3.5528</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44616</v>
      </c>
      <c r="E1125" s="181">
        <v>2440.1887999999999</v>
      </c>
      <c r="F1125" s="181">
        <v>3.6920000000000002</v>
      </c>
      <c r="G1125" s="181">
        <v>3.3814000000000002</v>
      </c>
      <c r="H1125" s="181">
        <v>3.3094999999999999</v>
      </c>
      <c r="I1125" s="181">
        <v>3.5516000000000001</v>
      </c>
      <c r="J1125" s="181">
        <v>3.6922999999999999</v>
      </c>
      <c r="K1125" s="181">
        <v>3.6015000000000001</v>
      </c>
      <c r="L1125" s="181">
        <v>3.4899</v>
      </c>
      <c r="M1125" s="181">
        <v>3.4451999999999998</v>
      </c>
      <c r="N1125" s="181">
        <v>3.4123999999999999</v>
      </c>
      <c r="O1125" s="181">
        <v>4.4890999999999996</v>
      </c>
      <c r="P1125" s="181">
        <v>5.5586000000000002</v>
      </c>
      <c r="Q1125" s="181">
        <v>6.9225000000000003</v>
      </c>
      <c r="R1125" s="181">
        <v>3.6553</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44616</v>
      </c>
      <c r="E1126" s="181">
        <v>2419.7809000000002</v>
      </c>
      <c r="F1126" s="181">
        <v>3.6446999999999998</v>
      </c>
      <c r="G1126" s="181">
        <v>3.3344999999999998</v>
      </c>
      <c r="H1126" s="181">
        <v>3.2429000000000001</v>
      </c>
      <c r="I1126" s="181">
        <v>3.4775999999999998</v>
      </c>
      <c r="J1126" s="181">
        <v>3.6143999999999998</v>
      </c>
      <c r="K1126" s="181">
        <v>3.5234000000000001</v>
      </c>
      <c r="L1126" s="181">
        <v>3.4140999999999999</v>
      </c>
      <c r="M1126" s="181">
        <v>3.3704999999999998</v>
      </c>
      <c r="N1126" s="181">
        <v>3.3359000000000001</v>
      </c>
      <c r="O1126" s="181">
        <v>4.4055999999999997</v>
      </c>
      <c r="P1126" s="181">
        <v>5.4695</v>
      </c>
      <c r="Q1126" s="181">
        <v>6.7035999999999998</v>
      </c>
      <c r="R1126" s="181">
        <v>3.5741000000000001</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44616</v>
      </c>
      <c r="E1127" s="181">
        <v>2541.0428000000002</v>
      </c>
      <c r="F1127" s="181">
        <v>3.4203999999999999</v>
      </c>
      <c r="G1127" s="181">
        <v>3.5571000000000002</v>
      </c>
      <c r="H1127" s="181">
        <v>3.4077999999999999</v>
      </c>
      <c r="I1127" s="181">
        <v>3.5754000000000001</v>
      </c>
      <c r="J1127" s="181">
        <v>3.5831</v>
      </c>
      <c r="K1127" s="181">
        <v>3.4405000000000001</v>
      </c>
      <c r="L1127" s="181">
        <v>3.3494999999999999</v>
      </c>
      <c r="M1127" s="181">
        <v>3.3439999999999999</v>
      </c>
      <c r="N1127" s="181">
        <v>3.3201000000000001</v>
      </c>
      <c r="O1127" s="181">
        <v>4.2506000000000004</v>
      </c>
      <c r="P1127" s="181">
        <v>5.3479999999999999</v>
      </c>
      <c r="Q1127" s="181">
        <v>6.7533000000000003</v>
      </c>
      <c r="R1127" s="181">
        <v>3.3536000000000001</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44616</v>
      </c>
      <c r="E1128" s="181">
        <v>2532.4452999999999</v>
      </c>
      <c r="F1128" s="181">
        <v>3.3887999999999998</v>
      </c>
      <c r="G1128" s="181">
        <v>3.5259</v>
      </c>
      <c r="H1128" s="181">
        <v>3.3711000000000002</v>
      </c>
      <c r="I1128" s="181">
        <v>3.5379</v>
      </c>
      <c r="J1128" s="181">
        <v>3.5453000000000001</v>
      </c>
      <c r="K1128" s="181">
        <v>3.4022999999999999</v>
      </c>
      <c r="L1128" s="181">
        <v>3.3148</v>
      </c>
      <c r="M1128" s="181">
        <v>3.3115000000000001</v>
      </c>
      <c r="N1128" s="181">
        <v>3.2892000000000001</v>
      </c>
      <c r="O1128" s="181">
        <v>4.2233999999999998</v>
      </c>
      <c r="P1128" s="181">
        <v>5.3148999999999997</v>
      </c>
      <c r="Q1128" s="181">
        <v>7.0251999999999999</v>
      </c>
      <c r="R1128" s="181">
        <v>3.3258000000000001</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981</v>
      </c>
      <c r="C1129" s="177">
        <v>142589</v>
      </c>
      <c r="D1129" s="180">
        <v>44616</v>
      </c>
      <c r="E1129" s="181">
        <v>1138.59990494058</v>
      </c>
      <c r="F1129" s="181">
        <v>2.7204000000000002</v>
      </c>
      <c r="G1129" s="181">
        <v>2.7639999999999998</v>
      </c>
      <c r="H1129" s="181">
        <v>2.7665999999999999</v>
      </c>
      <c r="I1129" s="181">
        <v>2.7288999999999999</v>
      </c>
      <c r="J1129" s="181">
        <v>2.7946</v>
      </c>
      <c r="K1129" s="181">
        <v>2.9165000000000001</v>
      </c>
      <c r="L1129" s="181">
        <v>2.7871000000000001</v>
      </c>
      <c r="M1129" s="181">
        <v>2.7218</v>
      </c>
      <c r="N1129" s="181">
        <v>2.7427000000000001</v>
      </c>
      <c r="O1129" s="181">
        <v>2.9925000000000002</v>
      </c>
      <c r="P1129" s="181"/>
      <c r="Q1129" s="181">
        <v>3.3376999999999999</v>
      </c>
      <c r="R1129" s="181">
        <v>2.7134</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44616</v>
      </c>
      <c r="E1130" s="181">
        <v>3032.08</v>
      </c>
      <c r="F1130" s="181">
        <v>3.5371000000000001</v>
      </c>
      <c r="G1130" s="181">
        <v>3.6217000000000001</v>
      </c>
      <c r="H1130" s="181">
        <v>3.5758000000000001</v>
      </c>
      <c r="I1130" s="181">
        <v>3.7084000000000001</v>
      </c>
      <c r="J1130" s="181">
        <v>3.6492</v>
      </c>
      <c r="K1130" s="181">
        <v>3.5632999999999999</v>
      </c>
      <c r="L1130" s="181">
        <v>3.4420000000000002</v>
      </c>
      <c r="M1130" s="181">
        <v>3.4418000000000002</v>
      </c>
      <c r="N1130" s="181">
        <v>3.4174000000000002</v>
      </c>
      <c r="O1130" s="181">
        <v>4.5327000000000002</v>
      </c>
      <c r="P1130" s="181">
        <v>5.5818000000000003</v>
      </c>
      <c r="Q1130" s="181">
        <v>6.9162999999999997</v>
      </c>
      <c r="R1130" s="181">
        <v>3.6698</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44616</v>
      </c>
      <c r="E1131" s="181">
        <v>3007.3334</v>
      </c>
      <c r="F1131" s="181">
        <v>3.4666999999999999</v>
      </c>
      <c r="G1131" s="181">
        <v>3.5514999999999999</v>
      </c>
      <c r="H1131" s="181">
        <v>3.5057999999999998</v>
      </c>
      <c r="I1131" s="181">
        <v>3.6383999999999999</v>
      </c>
      <c r="J1131" s="181">
        <v>3.5764</v>
      </c>
      <c r="K1131" s="181">
        <v>3.4842</v>
      </c>
      <c r="L1131" s="181">
        <v>3.3490000000000002</v>
      </c>
      <c r="M1131" s="181">
        <v>3.3433000000000002</v>
      </c>
      <c r="N1131" s="181">
        <v>3.3180999999999998</v>
      </c>
      <c r="O1131" s="181">
        <v>4.4379999999999997</v>
      </c>
      <c r="P1131" s="181">
        <v>5.4755000000000003</v>
      </c>
      <c r="Q1131" s="181">
        <v>7.0023</v>
      </c>
      <c r="R1131" s="181">
        <v>3.5798999999999999</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44616</v>
      </c>
      <c r="E1132" s="181">
        <v>2737.8636000000001</v>
      </c>
      <c r="F1132" s="181">
        <v>3.0398000000000001</v>
      </c>
      <c r="G1132" s="181">
        <v>3.2435</v>
      </c>
      <c r="H1132" s="181">
        <v>3.2923</v>
      </c>
      <c r="I1132" s="181">
        <v>3.6554000000000002</v>
      </c>
      <c r="J1132" s="181">
        <v>3.5943000000000001</v>
      </c>
      <c r="K1132" s="181">
        <v>3.5295999999999998</v>
      </c>
      <c r="L1132" s="181">
        <v>3.4535</v>
      </c>
      <c r="M1132" s="181">
        <v>3.5101</v>
      </c>
      <c r="N1132" s="181">
        <v>3.5148000000000001</v>
      </c>
      <c r="O1132" s="181">
        <v>4.6889000000000003</v>
      </c>
      <c r="P1132" s="181">
        <v>5.6763000000000003</v>
      </c>
      <c r="Q1132" s="181">
        <v>6.8780999999999999</v>
      </c>
      <c r="R1132" s="181">
        <v>3.7993000000000001</v>
      </c>
      <c r="S1132" s="124" t="s">
        <v>1951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44616</v>
      </c>
      <c r="E1133" s="181">
        <v>2700.7274000000002</v>
      </c>
      <c r="F1133" s="181">
        <v>2.7991000000000001</v>
      </c>
      <c r="G1133" s="181">
        <v>3.0032999999999999</v>
      </c>
      <c r="H1133" s="181">
        <v>3.0520999999999998</v>
      </c>
      <c r="I1133" s="181">
        <v>3.4148999999999998</v>
      </c>
      <c r="J1133" s="181">
        <v>3.3534999999999999</v>
      </c>
      <c r="K1133" s="181">
        <v>3.2875000000000001</v>
      </c>
      <c r="L1133" s="181">
        <v>3.2094</v>
      </c>
      <c r="M1133" s="181">
        <v>3.2606000000000002</v>
      </c>
      <c r="N1133" s="181">
        <v>3.2616000000000001</v>
      </c>
      <c r="O1133" s="181">
        <v>4.4421999999999997</v>
      </c>
      <c r="P1133" s="181">
        <v>5.4805999999999999</v>
      </c>
      <c r="Q1133" s="181">
        <v>7.0263999999999998</v>
      </c>
      <c r="R1133" s="181">
        <v>3.5409000000000002</v>
      </c>
      <c r="S1133" s="124" t="s">
        <v>1951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416</v>
      </c>
      <c r="C1134" s="177">
        <v>140176</v>
      </c>
      <c r="D1134" s="180">
        <v>44616</v>
      </c>
      <c r="E1134" s="181">
        <v>2456.125</v>
      </c>
      <c r="F1134" s="181">
        <v>2.7985000000000002</v>
      </c>
      <c r="G1134" s="181">
        <v>3.0036</v>
      </c>
      <c r="H1134" s="181">
        <v>3.0520999999999998</v>
      </c>
      <c r="I1134" s="181">
        <v>3.4152</v>
      </c>
      <c r="J1134" s="181">
        <v>3.3538999999999999</v>
      </c>
      <c r="K1134" s="181">
        <v>3.2877999999999998</v>
      </c>
      <c r="L1134" s="181">
        <v>3.2097000000000002</v>
      </c>
      <c r="M1134" s="181">
        <v>3.2608999999999999</v>
      </c>
      <c r="N1134" s="181">
        <v>3.2618999999999998</v>
      </c>
      <c r="O1134" s="181">
        <v>4.4420999999999999</v>
      </c>
      <c r="P1134" s="181">
        <v>5.4718999999999998</v>
      </c>
      <c r="Q1134" s="181">
        <v>6.4212999999999996</v>
      </c>
      <c r="R1134" s="181">
        <v>3.5407000000000002</v>
      </c>
      <c r="S1134" s="124" t="s">
        <v>1951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417</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418</v>
      </c>
      <c r="C1136" s="177">
        <v>100538</v>
      </c>
      <c r="D1136" s="180">
        <v>44616</v>
      </c>
      <c r="E1136" s="181">
        <v>4873.4031999999997</v>
      </c>
      <c r="F1136" s="181">
        <v>2.7961</v>
      </c>
      <c r="G1136" s="181">
        <v>2.8022999999999998</v>
      </c>
      <c r="H1136" s="181">
        <v>2.7227000000000001</v>
      </c>
      <c r="I1136" s="181">
        <v>2.8974000000000002</v>
      </c>
      <c r="J1136" s="181">
        <v>2.9506000000000001</v>
      </c>
      <c r="K1136" s="181">
        <v>2.8595000000000002</v>
      </c>
      <c r="L1136" s="181">
        <v>2.7126999999999999</v>
      </c>
      <c r="M1136" s="181">
        <v>2.7101999999999999</v>
      </c>
      <c r="N1136" s="181">
        <v>2.6625000000000001</v>
      </c>
      <c r="O1136" s="181">
        <v>3.9177</v>
      </c>
      <c r="P1136" s="181">
        <v>4.9131999999999998</v>
      </c>
      <c r="Q1136" s="181">
        <v>6.8686999999999996</v>
      </c>
      <c r="R1136" s="181">
        <v>2.9598</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419</v>
      </c>
      <c r="C1137" s="177">
        <v>100546</v>
      </c>
      <c r="D1137" s="180">
        <v>44616</v>
      </c>
      <c r="E1137" s="181">
        <v>3169.0441999999998</v>
      </c>
      <c r="F1137" s="181">
        <v>3.4590999999999998</v>
      </c>
      <c r="G1137" s="181">
        <v>3.4651000000000001</v>
      </c>
      <c r="H1137" s="181">
        <v>3.3858999999999999</v>
      </c>
      <c r="I1137" s="181">
        <v>3.5613000000000001</v>
      </c>
      <c r="J1137" s="181">
        <v>3.6126</v>
      </c>
      <c r="K1137" s="181">
        <v>3.5232000000000001</v>
      </c>
      <c r="L1137" s="181">
        <v>3.3805999999999998</v>
      </c>
      <c r="M1137" s="181">
        <v>3.3835999999999999</v>
      </c>
      <c r="N1137" s="181">
        <v>3.3437999999999999</v>
      </c>
      <c r="O1137" s="181">
        <v>4.6177000000000001</v>
      </c>
      <c r="P1137" s="181">
        <v>5.6210000000000004</v>
      </c>
      <c r="Q1137" s="181">
        <v>7.2450000000000001</v>
      </c>
      <c r="R1137" s="181">
        <v>3.6482999999999999</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44616</v>
      </c>
      <c r="E1138" s="181">
        <v>3187.61</v>
      </c>
      <c r="F1138" s="181">
        <v>3.5306000000000002</v>
      </c>
      <c r="G1138" s="181">
        <v>3.5369999999999999</v>
      </c>
      <c r="H1138" s="181">
        <v>3.4571000000000001</v>
      </c>
      <c r="I1138" s="181">
        <v>3.6322999999999999</v>
      </c>
      <c r="J1138" s="181">
        <v>3.6858</v>
      </c>
      <c r="K1138" s="181">
        <v>3.5981999999999998</v>
      </c>
      <c r="L1138" s="181">
        <v>3.4577</v>
      </c>
      <c r="M1138" s="181">
        <v>3.4615</v>
      </c>
      <c r="N1138" s="181">
        <v>3.4224999999999999</v>
      </c>
      <c r="O1138" s="181">
        <v>4.6936999999999998</v>
      </c>
      <c r="P1138" s="181">
        <v>5.6921999999999997</v>
      </c>
      <c r="Q1138" s="181">
        <v>7.0416999999999996</v>
      </c>
      <c r="R1138" s="181">
        <v>3.7296999999999998</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44616</v>
      </c>
      <c r="E1139" s="181">
        <v>4137.1940999999997</v>
      </c>
      <c r="F1139" s="181">
        <v>3.0316000000000001</v>
      </c>
      <c r="G1139" s="181">
        <v>3.3054999999999999</v>
      </c>
      <c r="H1139" s="181">
        <v>3.3115999999999999</v>
      </c>
      <c r="I1139" s="181">
        <v>3.5983000000000001</v>
      </c>
      <c r="J1139" s="181">
        <v>3.5377999999999998</v>
      </c>
      <c r="K1139" s="181">
        <v>3.4119000000000002</v>
      </c>
      <c r="L1139" s="181">
        <v>3.3092000000000001</v>
      </c>
      <c r="M1139" s="181">
        <v>3.3308</v>
      </c>
      <c r="N1139" s="181">
        <v>3.2789999999999999</v>
      </c>
      <c r="O1139" s="181">
        <v>4.4112</v>
      </c>
      <c r="P1139" s="181">
        <v>5.4054000000000002</v>
      </c>
      <c r="Q1139" s="181">
        <v>6.8707000000000003</v>
      </c>
      <c r="R1139" s="181">
        <v>3.5291000000000001</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44616</v>
      </c>
      <c r="E1140" s="181">
        <v>4169.6225999999997</v>
      </c>
      <c r="F1140" s="181">
        <v>3.1315</v>
      </c>
      <c r="G1140" s="181">
        <v>3.4053</v>
      </c>
      <c r="H1140" s="181">
        <v>3.4117000000000002</v>
      </c>
      <c r="I1140" s="181">
        <v>3.6972999999999998</v>
      </c>
      <c r="J1140" s="181">
        <v>3.6379000000000001</v>
      </c>
      <c r="K1140" s="181">
        <v>3.5127999999999999</v>
      </c>
      <c r="L1140" s="181">
        <v>3.4108000000000001</v>
      </c>
      <c r="M1140" s="181">
        <v>3.4335</v>
      </c>
      <c r="N1140" s="181">
        <v>3.3818999999999999</v>
      </c>
      <c r="O1140" s="181">
        <v>4.5156000000000001</v>
      </c>
      <c r="P1140" s="181">
        <v>5.5109000000000004</v>
      </c>
      <c r="Q1140" s="181">
        <v>6.8909000000000002</v>
      </c>
      <c r="R1140" s="181">
        <v>3.6326999999999998</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44616</v>
      </c>
      <c r="E1141" s="181">
        <v>2099.5931</v>
      </c>
      <c r="F1141" s="181">
        <v>3.3677000000000001</v>
      </c>
      <c r="G1141" s="181">
        <v>3.3090999999999999</v>
      </c>
      <c r="H1141" s="181">
        <v>3.2347000000000001</v>
      </c>
      <c r="I1141" s="181">
        <v>3.4786000000000001</v>
      </c>
      <c r="J1141" s="181">
        <v>3.5438999999999998</v>
      </c>
      <c r="K1141" s="181">
        <v>3.4569999999999999</v>
      </c>
      <c r="L1141" s="181">
        <v>3.3378999999999999</v>
      </c>
      <c r="M1141" s="181">
        <v>3.3511000000000002</v>
      </c>
      <c r="N1141" s="181">
        <v>3.3132999999999999</v>
      </c>
      <c r="O1141" s="181">
        <v>4.4381000000000004</v>
      </c>
      <c r="P1141" s="181">
        <v>5.4934000000000003</v>
      </c>
      <c r="Q1141" s="181">
        <v>4.2686000000000002</v>
      </c>
      <c r="R1141" s="181">
        <v>3.4962</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44616</v>
      </c>
      <c r="E1142" s="181">
        <v>2112.1662000000001</v>
      </c>
      <c r="F1142" s="181">
        <v>3.4721000000000002</v>
      </c>
      <c r="G1142" s="181">
        <v>3.4144999999999999</v>
      </c>
      <c r="H1142" s="181">
        <v>3.3395999999999999</v>
      </c>
      <c r="I1142" s="181">
        <v>3.5834000000000001</v>
      </c>
      <c r="J1142" s="181">
        <v>3.6486999999999998</v>
      </c>
      <c r="K1142" s="181">
        <v>3.5609999999999999</v>
      </c>
      <c r="L1142" s="181">
        <v>3.4390999999999998</v>
      </c>
      <c r="M1142" s="181">
        <v>3.4518</v>
      </c>
      <c r="N1142" s="181">
        <v>3.4144999999999999</v>
      </c>
      <c r="O1142" s="181">
        <v>4.5370999999999997</v>
      </c>
      <c r="P1142" s="181">
        <v>5.5787000000000004</v>
      </c>
      <c r="Q1142" s="181">
        <v>6.9112</v>
      </c>
      <c r="R1142" s="181">
        <v>3.5988000000000002</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420</v>
      </c>
      <c r="C1143" s="177">
        <v>118907</v>
      </c>
      <c r="D1143" s="180">
        <v>44616</v>
      </c>
      <c r="E1143" s="181">
        <v>3046.6895</v>
      </c>
      <c r="F1143" s="181">
        <v>2.5771000000000002</v>
      </c>
      <c r="G1143" s="181">
        <v>2.52</v>
      </c>
      <c r="H1143" s="181">
        <v>2.4451000000000001</v>
      </c>
      <c r="I1143" s="181">
        <v>2.6884999999999999</v>
      </c>
      <c r="J1143" s="181">
        <v>2.7526000000000002</v>
      </c>
      <c r="K1143" s="181">
        <v>2.6602000000000001</v>
      </c>
      <c r="L1143" s="181">
        <v>2.5326</v>
      </c>
      <c r="M1143" s="181">
        <v>2.5388999999999999</v>
      </c>
      <c r="N1143" s="181">
        <v>2.4956</v>
      </c>
      <c r="O1143" s="181">
        <v>3.6072000000000002</v>
      </c>
      <c r="P1143" s="181">
        <v>4.6271000000000004</v>
      </c>
      <c r="Q1143" s="181">
        <v>5.9618000000000002</v>
      </c>
      <c r="R1143" s="181">
        <v>2.6785000000000001</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982</v>
      </c>
      <c r="C1144" s="177">
        <v>144947</v>
      </c>
      <c r="D1144" s="180">
        <v>44616</v>
      </c>
      <c r="E1144" s="181">
        <v>1111.3476639038499</v>
      </c>
      <c r="F1144" s="181">
        <v>3.1139000000000001</v>
      </c>
      <c r="G1144" s="181">
        <v>3.1499000000000001</v>
      </c>
      <c r="H1144" s="181">
        <v>3.1438999999999999</v>
      </c>
      <c r="I1144" s="181">
        <v>3.0876999999999999</v>
      </c>
      <c r="J1144" s="181">
        <v>3.1659000000000002</v>
      </c>
      <c r="K1144" s="181">
        <v>3.2057000000000002</v>
      </c>
      <c r="L1144" s="181">
        <v>3.1002999999999998</v>
      </c>
      <c r="M1144" s="181">
        <v>2.956</v>
      </c>
      <c r="N1144" s="181">
        <v>2.8767</v>
      </c>
      <c r="O1144" s="181">
        <v>2.9504000000000001</v>
      </c>
      <c r="P1144" s="181"/>
      <c r="Q1144" s="181">
        <v>3.1292</v>
      </c>
      <c r="R1144" s="181">
        <v>2.6613000000000002</v>
      </c>
      <c r="S1144" s="124" t="s">
        <v>1950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44616</v>
      </c>
      <c r="E1145" s="181">
        <v>312.03809999999999</v>
      </c>
      <c r="F1145" s="181">
        <v>3.2052999999999998</v>
      </c>
      <c r="G1145" s="181">
        <v>3.3502000000000001</v>
      </c>
      <c r="H1145" s="181">
        <v>3.3041</v>
      </c>
      <c r="I1145" s="181">
        <v>3.5198</v>
      </c>
      <c r="J1145" s="181">
        <v>3.4954000000000001</v>
      </c>
      <c r="K1145" s="181">
        <v>3.3967999999999998</v>
      </c>
      <c r="L1145" s="181">
        <v>3.2934000000000001</v>
      </c>
      <c r="M1145" s="181">
        <v>3.3159999999999998</v>
      </c>
      <c r="N1145" s="181">
        <v>3.2826</v>
      </c>
      <c r="O1145" s="181">
        <v>4.4977</v>
      </c>
      <c r="P1145" s="181">
        <v>5.5091000000000001</v>
      </c>
      <c r="Q1145" s="181">
        <v>7.2389999999999999</v>
      </c>
      <c r="R1145" s="181">
        <v>3.6164999999999998</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44616</v>
      </c>
      <c r="E1146" s="181">
        <v>314.11630000000002</v>
      </c>
      <c r="F1146" s="181">
        <v>3.3003</v>
      </c>
      <c r="G1146" s="181">
        <v>3.4405000000000001</v>
      </c>
      <c r="H1146" s="181">
        <v>3.3952</v>
      </c>
      <c r="I1146" s="181">
        <v>3.6105</v>
      </c>
      <c r="J1146" s="181">
        <v>3.5935999999999999</v>
      </c>
      <c r="K1146" s="181">
        <v>3.5102000000000002</v>
      </c>
      <c r="L1146" s="181">
        <v>3.4116</v>
      </c>
      <c r="M1146" s="181">
        <v>3.4365000000000001</v>
      </c>
      <c r="N1146" s="181">
        <v>3.4047000000000001</v>
      </c>
      <c r="O1146" s="181">
        <v>4.6052999999999997</v>
      </c>
      <c r="P1146" s="181">
        <v>5.6007999999999996</v>
      </c>
      <c r="Q1146" s="181">
        <v>6.9447000000000001</v>
      </c>
      <c r="R1146" s="181">
        <v>3.7391999999999999</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44616</v>
      </c>
      <c r="E1147" s="181">
        <v>2264.6577000000002</v>
      </c>
      <c r="F1147" s="181">
        <v>3.4832999999999998</v>
      </c>
      <c r="G1147" s="181">
        <v>3.4388000000000001</v>
      </c>
      <c r="H1147" s="181">
        <v>3.3774000000000002</v>
      </c>
      <c r="I1147" s="181">
        <v>3.7675000000000001</v>
      </c>
      <c r="J1147" s="181">
        <v>3.7366999999999999</v>
      </c>
      <c r="K1147" s="181">
        <v>3.5507</v>
      </c>
      <c r="L1147" s="181">
        <v>3.4358</v>
      </c>
      <c r="M1147" s="181">
        <v>3.4661</v>
      </c>
      <c r="N1147" s="181">
        <v>3.4426000000000001</v>
      </c>
      <c r="O1147" s="181">
        <v>4.6515000000000004</v>
      </c>
      <c r="P1147" s="181">
        <v>5.6138000000000003</v>
      </c>
      <c r="Q1147" s="181">
        <v>7.2760999999999996</v>
      </c>
      <c r="R1147" s="181">
        <v>3.8163999999999998</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44616</v>
      </c>
      <c r="E1148" s="181">
        <v>2283.0268000000001</v>
      </c>
      <c r="F1148" s="181">
        <v>3.5224000000000002</v>
      </c>
      <c r="G1148" s="181">
        <v>3.4788000000000001</v>
      </c>
      <c r="H1148" s="181">
        <v>3.4174000000000002</v>
      </c>
      <c r="I1148" s="181">
        <v>3.8075999999999999</v>
      </c>
      <c r="J1148" s="181">
        <v>3.7768000000000002</v>
      </c>
      <c r="K1148" s="181">
        <v>3.5910000000000002</v>
      </c>
      <c r="L1148" s="181">
        <v>3.4765000000000001</v>
      </c>
      <c r="M1148" s="181">
        <v>3.5070999999999999</v>
      </c>
      <c r="N1148" s="181">
        <v>3.484</v>
      </c>
      <c r="O1148" s="181">
        <v>4.7096999999999998</v>
      </c>
      <c r="P1148" s="181">
        <v>5.6990999999999996</v>
      </c>
      <c r="Q1148" s="181">
        <v>6.9626999999999999</v>
      </c>
      <c r="R1148" s="181">
        <v>3.8580000000000001</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44616</v>
      </c>
      <c r="E1149" s="181">
        <v>2561.8467999999998</v>
      </c>
      <c r="F1149" s="181">
        <v>3.5124</v>
      </c>
      <c r="G1149" s="181">
        <v>3.5268000000000002</v>
      </c>
      <c r="H1149" s="181">
        <v>3.4496000000000002</v>
      </c>
      <c r="I1149" s="181">
        <v>3.6812</v>
      </c>
      <c r="J1149" s="181">
        <v>3.6389999999999998</v>
      </c>
      <c r="K1149" s="181">
        <v>3.4931000000000001</v>
      </c>
      <c r="L1149" s="181">
        <v>3.3908999999999998</v>
      </c>
      <c r="M1149" s="181">
        <v>3.4028999999999998</v>
      </c>
      <c r="N1149" s="181">
        <v>3.3746</v>
      </c>
      <c r="O1149" s="181">
        <v>4.4084000000000003</v>
      </c>
      <c r="P1149" s="181">
        <v>5.4640000000000004</v>
      </c>
      <c r="Q1149" s="181">
        <v>6.8512000000000004</v>
      </c>
      <c r="R1149" s="181">
        <v>3.5727000000000002</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44616</v>
      </c>
      <c r="E1150" s="181">
        <v>2547.6822999999999</v>
      </c>
      <c r="F1150" s="181">
        <v>3.4416000000000002</v>
      </c>
      <c r="G1150" s="181">
        <v>3.4571000000000001</v>
      </c>
      <c r="H1150" s="181">
        <v>3.3795999999999999</v>
      </c>
      <c r="I1150" s="181">
        <v>3.6110000000000002</v>
      </c>
      <c r="J1150" s="181">
        <v>3.5688</v>
      </c>
      <c r="K1150" s="181">
        <v>3.4238</v>
      </c>
      <c r="L1150" s="181">
        <v>3.3304999999999998</v>
      </c>
      <c r="M1150" s="181">
        <v>3.3452000000000002</v>
      </c>
      <c r="N1150" s="181">
        <v>3.3180000000000001</v>
      </c>
      <c r="O1150" s="181">
        <v>4.3539000000000003</v>
      </c>
      <c r="P1150" s="181">
        <v>5.3967999999999998</v>
      </c>
      <c r="Q1150" s="181">
        <v>5.3597000000000001</v>
      </c>
      <c r="R1150" s="181">
        <v>3.5181</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44616</v>
      </c>
      <c r="E1151" s="181">
        <v>1635.5477000000001</v>
      </c>
      <c r="F1151" s="181">
        <v>2.9281999999999999</v>
      </c>
      <c r="G1151" s="181">
        <v>3.2084999999999999</v>
      </c>
      <c r="H1151" s="181">
        <v>3.2433999999999998</v>
      </c>
      <c r="I1151" s="181">
        <v>3.5657999999999999</v>
      </c>
      <c r="J1151" s="181">
        <v>3.4872999999999998</v>
      </c>
      <c r="K1151" s="181">
        <v>3.3780000000000001</v>
      </c>
      <c r="L1151" s="181">
        <v>3.2784</v>
      </c>
      <c r="M1151" s="181">
        <v>3.2084999999999999</v>
      </c>
      <c r="N1151" s="181">
        <v>3.1507999999999998</v>
      </c>
      <c r="O1151" s="181">
        <v>3.9990000000000001</v>
      </c>
      <c r="P1151" s="181">
        <v>5.0271999999999997</v>
      </c>
      <c r="Q1151" s="181">
        <v>6.1130000000000004</v>
      </c>
      <c r="R1151" s="181">
        <v>3.1575000000000002</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44616</v>
      </c>
      <c r="E1152" s="181">
        <v>1628.7787000000001</v>
      </c>
      <c r="F1152" s="181">
        <v>2.8797999999999999</v>
      </c>
      <c r="G1152" s="181">
        <v>3.1591</v>
      </c>
      <c r="H1152" s="181">
        <v>3.1934</v>
      </c>
      <c r="I1152" s="181">
        <v>3.5158</v>
      </c>
      <c r="J1152" s="181">
        <v>3.4371999999999998</v>
      </c>
      <c r="K1152" s="181">
        <v>3.3275000000000001</v>
      </c>
      <c r="L1152" s="181">
        <v>3.2275999999999998</v>
      </c>
      <c r="M1152" s="181">
        <v>3.1573000000000002</v>
      </c>
      <c r="N1152" s="181">
        <v>3.0992000000000002</v>
      </c>
      <c r="O1152" s="181">
        <v>3.9470999999999998</v>
      </c>
      <c r="P1152" s="181">
        <v>4.9748000000000001</v>
      </c>
      <c r="Q1152" s="181">
        <v>6.06</v>
      </c>
      <c r="R1152" s="181">
        <v>3.1059999999999999</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44616</v>
      </c>
      <c r="E1153" s="181">
        <v>2062.8724000000002</v>
      </c>
      <c r="F1153" s="181">
        <v>2.8064</v>
      </c>
      <c r="G1153" s="181">
        <v>3.1574</v>
      </c>
      <c r="H1153" s="181">
        <v>3.3068</v>
      </c>
      <c r="I1153" s="181">
        <v>3.3271000000000002</v>
      </c>
      <c r="J1153" s="181">
        <v>3.4719000000000002</v>
      </c>
      <c r="K1153" s="181">
        <v>3.2841999999999998</v>
      </c>
      <c r="L1153" s="181">
        <v>3.1753</v>
      </c>
      <c r="M1153" s="181">
        <v>3.1579999999999999</v>
      </c>
      <c r="N1153" s="181">
        <v>3.1101999999999999</v>
      </c>
      <c r="O1153" s="181">
        <v>4.4031000000000002</v>
      </c>
      <c r="P1153" s="181">
        <v>5.4962999999999997</v>
      </c>
      <c r="Q1153" s="181">
        <v>6.9280999999999997</v>
      </c>
      <c r="R1153" s="181">
        <v>3.4413999999999998</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1986</v>
      </c>
      <c r="C1158" s="177">
        <v>115991</v>
      </c>
      <c r="D1158" s="180">
        <v>44616</v>
      </c>
      <c r="E1158" s="181">
        <v>2044.6962000000001</v>
      </c>
      <c r="F1158" s="181">
        <v>2.7063999999999999</v>
      </c>
      <c r="G1158" s="181">
        <v>3.0569000000000002</v>
      </c>
      <c r="H1158" s="181">
        <v>3.2282000000000002</v>
      </c>
      <c r="I1158" s="181">
        <v>3.2378999999999998</v>
      </c>
      <c r="J1158" s="181">
        <v>3.3774999999999999</v>
      </c>
      <c r="K1158" s="181">
        <v>3.2347000000000001</v>
      </c>
      <c r="L1158" s="181">
        <v>3.0998999999999999</v>
      </c>
      <c r="M1158" s="181">
        <v>3.0735999999999999</v>
      </c>
      <c r="N1158" s="181">
        <v>3.0211000000000001</v>
      </c>
      <c r="O1158" s="181">
        <v>4.3033000000000001</v>
      </c>
      <c r="P1158" s="181">
        <v>5.3932000000000002</v>
      </c>
      <c r="Q1158" s="181">
        <v>7.1604000000000001</v>
      </c>
      <c r="R1158" s="181">
        <v>3.3447</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44616</v>
      </c>
      <c r="E1159" s="181">
        <v>2894.5983000000001</v>
      </c>
      <c r="F1159" s="181">
        <v>3.2875999999999999</v>
      </c>
      <c r="G1159" s="181">
        <v>3.3685999999999998</v>
      </c>
      <c r="H1159" s="181">
        <v>3.3820000000000001</v>
      </c>
      <c r="I1159" s="181">
        <v>3.6223000000000001</v>
      </c>
      <c r="J1159" s="181">
        <v>3.5836999999999999</v>
      </c>
      <c r="K1159" s="181">
        <v>3.4224999999999999</v>
      </c>
      <c r="L1159" s="181">
        <v>3.3357000000000001</v>
      </c>
      <c r="M1159" s="181">
        <v>3.3542000000000001</v>
      </c>
      <c r="N1159" s="181">
        <v>3.3130999999999999</v>
      </c>
      <c r="O1159" s="181">
        <v>4.3963999999999999</v>
      </c>
      <c r="P1159" s="181">
        <v>5.4664000000000001</v>
      </c>
      <c r="Q1159" s="181">
        <v>7.2023999999999999</v>
      </c>
      <c r="R1159" s="181">
        <v>3.5415000000000001</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44616</v>
      </c>
      <c r="E1160" s="181">
        <v>2912.7523999999999</v>
      </c>
      <c r="F1160" s="181">
        <v>3.3574000000000002</v>
      </c>
      <c r="G1160" s="181">
        <v>3.4403000000000001</v>
      </c>
      <c r="H1160" s="181">
        <v>3.4531999999999998</v>
      </c>
      <c r="I1160" s="181">
        <v>3.6936</v>
      </c>
      <c r="J1160" s="181">
        <v>3.6547000000000001</v>
      </c>
      <c r="K1160" s="181">
        <v>3.4937</v>
      </c>
      <c r="L1160" s="181">
        <v>3.4075000000000002</v>
      </c>
      <c r="M1160" s="181">
        <v>3.4264000000000001</v>
      </c>
      <c r="N1160" s="181">
        <v>3.3858000000000001</v>
      </c>
      <c r="O1160" s="181">
        <v>4.4696999999999996</v>
      </c>
      <c r="P1160" s="181">
        <v>5.5404999999999998</v>
      </c>
      <c r="Q1160" s="181">
        <v>6.9151999999999996</v>
      </c>
      <c r="R1160" s="181">
        <v>3.6143000000000001</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421</v>
      </c>
      <c r="C1161" s="177">
        <v>104488</v>
      </c>
      <c r="D1161" s="180">
        <v>44616</v>
      </c>
      <c r="E1161" s="181">
        <v>2609.0772000000002</v>
      </c>
      <c r="F1161" s="181">
        <v>2.7576000000000001</v>
      </c>
      <c r="G1161" s="181">
        <v>2.8401000000000001</v>
      </c>
      <c r="H1161" s="181">
        <v>2.8523999999999998</v>
      </c>
      <c r="I1161" s="181">
        <v>3.0924</v>
      </c>
      <c r="J1161" s="181">
        <v>3.0526</v>
      </c>
      <c r="K1161" s="181">
        <v>2.8883999999999999</v>
      </c>
      <c r="L1161" s="181">
        <v>2.7976999999999999</v>
      </c>
      <c r="M1161" s="181">
        <v>2.8119000000000001</v>
      </c>
      <c r="N1161" s="181">
        <v>2.7671000000000001</v>
      </c>
      <c r="O1161" s="181">
        <v>3.8464999999999998</v>
      </c>
      <c r="P1161" s="181">
        <v>4.8936000000000002</v>
      </c>
      <c r="Q1161" s="181">
        <v>6.4763000000000002</v>
      </c>
      <c r="R1161" s="181">
        <v>2.9943</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44616</v>
      </c>
      <c r="E1162" s="181">
        <v>1111.3659</v>
      </c>
      <c r="F1162" s="181">
        <v>3.4455</v>
      </c>
      <c r="G1162" s="181">
        <v>3.3717000000000001</v>
      </c>
      <c r="H1162" s="181">
        <v>3.2938000000000001</v>
      </c>
      <c r="I1162" s="181">
        <v>3.3921000000000001</v>
      </c>
      <c r="J1162" s="181">
        <v>3.4281000000000001</v>
      </c>
      <c r="K1162" s="181">
        <v>3.3485999999999998</v>
      </c>
      <c r="L1162" s="181">
        <v>3.2547999999999999</v>
      </c>
      <c r="M1162" s="181">
        <v>3.2317999999999998</v>
      </c>
      <c r="N1162" s="181">
        <v>3.2061000000000002</v>
      </c>
      <c r="O1162" s="181"/>
      <c r="P1162" s="181"/>
      <c r="Q1162" s="181">
        <v>3.7833000000000001</v>
      </c>
      <c r="R1162" s="181">
        <v>3.1254</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44616</v>
      </c>
      <c r="E1163" s="181">
        <v>1107.8688999999999</v>
      </c>
      <c r="F1163" s="181">
        <v>3.2850000000000001</v>
      </c>
      <c r="G1163" s="181">
        <v>3.2120000000000002</v>
      </c>
      <c r="H1163" s="181">
        <v>3.1335999999999999</v>
      </c>
      <c r="I1163" s="181">
        <v>3.2317999999999998</v>
      </c>
      <c r="J1163" s="181">
        <v>3.2886000000000002</v>
      </c>
      <c r="K1163" s="181">
        <v>3.2279</v>
      </c>
      <c r="L1163" s="181">
        <v>3.1381000000000001</v>
      </c>
      <c r="M1163" s="181">
        <v>3.1158000000000001</v>
      </c>
      <c r="N1163" s="181">
        <v>3.0899000000000001</v>
      </c>
      <c r="O1163" s="181"/>
      <c r="P1163" s="181"/>
      <c r="Q1163" s="181">
        <v>3.6682999999999999</v>
      </c>
      <c r="R1163" s="181">
        <v>3.0106999999999999</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44616</v>
      </c>
      <c r="E1164" s="181">
        <v>57.579799999999999</v>
      </c>
      <c r="F1164" s="181">
        <v>3.4868000000000001</v>
      </c>
      <c r="G1164" s="181">
        <v>3.5085999999999999</v>
      </c>
      <c r="H1164" s="181">
        <v>3.3891</v>
      </c>
      <c r="I1164" s="181">
        <v>3.5184000000000002</v>
      </c>
      <c r="J1164" s="181">
        <v>3.5811999999999999</v>
      </c>
      <c r="K1164" s="181">
        <v>3.4739</v>
      </c>
      <c r="L1164" s="181">
        <v>3.3855</v>
      </c>
      <c r="M1164" s="181">
        <v>3.3902000000000001</v>
      </c>
      <c r="N1164" s="181">
        <v>3.3769</v>
      </c>
      <c r="O1164" s="181">
        <v>4.4237000000000002</v>
      </c>
      <c r="P1164" s="181">
        <v>5.4877000000000002</v>
      </c>
      <c r="Q1164" s="181">
        <v>7.5125000000000002</v>
      </c>
      <c r="R1164" s="181">
        <v>3.5127999999999999</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44616</v>
      </c>
      <c r="E1165" s="181">
        <v>58.001600000000003</v>
      </c>
      <c r="F1165" s="181">
        <v>3.5872999999999999</v>
      </c>
      <c r="G1165" s="181">
        <v>3.609</v>
      </c>
      <c r="H1165" s="181">
        <v>3.4904000000000002</v>
      </c>
      <c r="I1165" s="181">
        <v>3.6234999999999999</v>
      </c>
      <c r="J1165" s="181">
        <v>3.6837</v>
      </c>
      <c r="K1165" s="181">
        <v>3.5682</v>
      </c>
      <c r="L1165" s="181">
        <v>3.4737</v>
      </c>
      <c r="M1165" s="181">
        <v>3.4767999999999999</v>
      </c>
      <c r="N1165" s="181">
        <v>3.4630999999999998</v>
      </c>
      <c r="O1165" s="181">
        <v>4.5084</v>
      </c>
      <c r="P1165" s="181">
        <v>5.5720999999999998</v>
      </c>
      <c r="Q1165" s="181">
        <v>6.9641999999999999</v>
      </c>
      <c r="R1165" s="181">
        <v>3.5973999999999999</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422</v>
      </c>
      <c r="C1166" s="177">
        <v>100247</v>
      </c>
      <c r="D1166" s="180">
        <v>44616</v>
      </c>
      <c r="E1166" s="181">
        <v>33.106499999999997</v>
      </c>
      <c r="F1166" s="181">
        <v>3.5283000000000002</v>
      </c>
      <c r="G1166" s="181">
        <v>3.4923000000000002</v>
      </c>
      <c r="H1166" s="181">
        <v>3.3727</v>
      </c>
      <c r="I1166" s="181">
        <v>3.4933000000000001</v>
      </c>
      <c r="J1166" s="181">
        <v>3.5565000000000002</v>
      </c>
      <c r="K1166" s="181">
        <v>3.4510999999999998</v>
      </c>
      <c r="L1166" s="181">
        <v>3.3605</v>
      </c>
      <c r="M1166" s="181">
        <v>3.3763999999999998</v>
      </c>
      <c r="N1166" s="181">
        <v>3.3664000000000001</v>
      </c>
      <c r="O1166" s="181">
        <v>4.4206000000000003</v>
      </c>
      <c r="P1166" s="181">
        <v>5.4858000000000002</v>
      </c>
      <c r="Q1166" s="181">
        <v>6.9645999999999999</v>
      </c>
      <c r="R1166" s="181">
        <v>3.508</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1866</v>
      </c>
      <c r="C1167" s="177">
        <v>148414</v>
      </c>
      <c r="D1167" s="180">
        <v>44616</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1867</v>
      </c>
      <c r="C1168" s="177">
        <v>148413</v>
      </c>
      <c r="D1168" s="180">
        <v>44616</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1868</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1869</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1870</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1871</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1872</v>
      </c>
      <c r="C1173" s="177">
        <v>148415</v>
      </c>
      <c r="D1173" s="180">
        <v>44616</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44616</v>
      </c>
      <c r="E1174" s="181">
        <v>4287.6154999999999</v>
      </c>
      <c r="F1174" s="181">
        <v>3.1253000000000002</v>
      </c>
      <c r="G1174" s="181">
        <v>3.3189000000000002</v>
      </c>
      <c r="H1174" s="181">
        <v>3.3170999999999999</v>
      </c>
      <c r="I1174" s="181">
        <v>3.6663000000000001</v>
      </c>
      <c r="J1174" s="181">
        <v>3.6057999999999999</v>
      </c>
      <c r="K1174" s="181">
        <v>3.5253000000000001</v>
      </c>
      <c r="L1174" s="181">
        <v>3.4251999999999998</v>
      </c>
      <c r="M1174" s="181">
        <v>3.4479000000000002</v>
      </c>
      <c r="N1174" s="181">
        <v>3.4238</v>
      </c>
      <c r="O1174" s="181">
        <v>4.4908000000000001</v>
      </c>
      <c r="P1174" s="181">
        <v>5.5258000000000003</v>
      </c>
      <c r="Q1174" s="181">
        <v>6.8876999999999997</v>
      </c>
      <c r="R1174" s="181">
        <v>3.6425999999999998</v>
      </c>
      <c r="S1174" s="124" t="s">
        <v>1951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44616</v>
      </c>
      <c r="E1175" s="181">
        <v>4264.1067000000003</v>
      </c>
      <c r="F1175" s="181">
        <v>3.0047000000000001</v>
      </c>
      <c r="G1175" s="181">
        <v>3.1979000000000002</v>
      </c>
      <c r="H1175" s="181">
        <v>3.1957</v>
      </c>
      <c r="I1175" s="181">
        <v>3.5447000000000002</v>
      </c>
      <c r="J1175" s="181">
        <v>3.4836999999999998</v>
      </c>
      <c r="K1175" s="181">
        <v>3.4024999999999999</v>
      </c>
      <c r="L1175" s="181">
        <v>3.3012999999999999</v>
      </c>
      <c r="M1175" s="181">
        <v>3.3229000000000002</v>
      </c>
      <c r="N1175" s="181">
        <v>3.2982999999999998</v>
      </c>
      <c r="O1175" s="181">
        <v>4.4050000000000002</v>
      </c>
      <c r="P1175" s="181">
        <v>5.4526000000000003</v>
      </c>
      <c r="Q1175" s="181">
        <v>6.9372999999999996</v>
      </c>
      <c r="R1175" s="181">
        <v>3.5413000000000001</v>
      </c>
      <c r="S1175" s="124" t="s">
        <v>1951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44616</v>
      </c>
      <c r="E1176" s="181">
        <v>2904.6437999999998</v>
      </c>
      <c r="F1176" s="181">
        <v>3.1732</v>
      </c>
      <c r="G1176" s="181">
        <v>3.4470000000000001</v>
      </c>
      <c r="H1176" s="181">
        <v>3.3715000000000002</v>
      </c>
      <c r="I1176" s="181">
        <v>3.6737000000000002</v>
      </c>
      <c r="J1176" s="181">
        <v>3.589</v>
      </c>
      <c r="K1176" s="181">
        <v>3.4946000000000002</v>
      </c>
      <c r="L1176" s="181">
        <v>3.3944000000000001</v>
      </c>
      <c r="M1176" s="181">
        <v>3.3950999999999998</v>
      </c>
      <c r="N1176" s="181">
        <v>3.3591000000000002</v>
      </c>
      <c r="O1176" s="181">
        <v>4.5137</v>
      </c>
      <c r="P1176" s="181">
        <v>5.5628000000000002</v>
      </c>
      <c r="Q1176" s="181">
        <v>6.9085999999999999</v>
      </c>
      <c r="R1176" s="181">
        <v>3.6467999999999998</v>
      </c>
      <c r="S1176" s="124" t="s">
        <v>1951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2023</v>
      </c>
      <c r="C1177" s="177">
        <v>112457</v>
      </c>
      <c r="D1177" s="180">
        <v>44616</v>
      </c>
      <c r="E1177" s="181">
        <v>2890.0765999999999</v>
      </c>
      <c r="F1177" s="181">
        <v>3.1122000000000001</v>
      </c>
      <c r="G1177" s="181">
        <v>3.3864999999999998</v>
      </c>
      <c r="H1177" s="181">
        <v>3.3111999999999999</v>
      </c>
      <c r="I1177" s="181">
        <v>3.6135000000000002</v>
      </c>
      <c r="J1177" s="181">
        <v>3.5287999999999999</v>
      </c>
      <c r="K1177" s="181">
        <v>3.4340999999999999</v>
      </c>
      <c r="L1177" s="181">
        <v>3.3334000000000001</v>
      </c>
      <c r="M1177" s="181">
        <v>3.3357999999999999</v>
      </c>
      <c r="N1177" s="181">
        <v>3.3012999999999999</v>
      </c>
      <c r="O1177" s="181">
        <v>4.4593999999999996</v>
      </c>
      <c r="P1177" s="181">
        <v>5.5053999999999998</v>
      </c>
      <c r="Q1177" s="181">
        <v>7.1318000000000001</v>
      </c>
      <c r="R1177" s="181">
        <v>3.5918999999999999</v>
      </c>
      <c r="S1177" s="124" t="s">
        <v>1951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44616</v>
      </c>
      <c r="E1178" s="181">
        <v>3853.1297</v>
      </c>
      <c r="F1178" s="181">
        <v>3.2759999999999998</v>
      </c>
      <c r="G1178" s="181">
        <v>3.5312000000000001</v>
      </c>
      <c r="H1178" s="181">
        <v>3.4342999999999999</v>
      </c>
      <c r="I1178" s="181">
        <v>3.5827</v>
      </c>
      <c r="J1178" s="181">
        <v>3.6139000000000001</v>
      </c>
      <c r="K1178" s="181">
        <v>3.5394000000000001</v>
      </c>
      <c r="L1178" s="181">
        <v>3.444</v>
      </c>
      <c r="M1178" s="181">
        <v>3.4634</v>
      </c>
      <c r="N1178" s="181">
        <v>3.4432</v>
      </c>
      <c r="O1178" s="181">
        <v>4.6223000000000001</v>
      </c>
      <c r="P1178" s="181">
        <v>5.6280000000000001</v>
      </c>
      <c r="Q1178" s="181">
        <v>6.9379999999999997</v>
      </c>
      <c r="R1178" s="181">
        <v>3.7648000000000001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1977</v>
      </c>
      <c r="C1179" s="177">
        <v>101185</v>
      </c>
      <c r="D1179" s="180">
        <v>44616</v>
      </c>
      <c r="E1179" s="181">
        <v>3813.2293</v>
      </c>
      <c r="F1179" s="181">
        <v>3.1360000000000001</v>
      </c>
      <c r="G1179" s="181">
        <v>3.391</v>
      </c>
      <c r="H1179" s="181">
        <v>3.2938999999999998</v>
      </c>
      <c r="I1179" s="181">
        <v>3.4422000000000001</v>
      </c>
      <c r="J1179" s="181">
        <v>3.4733000000000001</v>
      </c>
      <c r="K1179" s="181">
        <v>3.3980000000000001</v>
      </c>
      <c r="L1179" s="181">
        <v>3.3014999999999999</v>
      </c>
      <c r="M1179" s="181">
        <v>3.3197000000000001</v>
      </c>
      <c r="N1179" s="181">
        <v>3.2984</v>
      </c>
      <c r="O1179" s="181">
        <v>4.4782999999999999</v>
      </c>
      <c r="P1179" s="181">
        <v>5.4816000000000003</v>
      </c>
      <c r="Q1179" s="181">
        <v>6.9332000000000003</v>
      </c>
      <c r="R1179" s="181">
        <v>3.6200999999999999</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436</v>
      </c>
      <c r="C1180" s="177">
        <v>139538</v>
      </c>
      <c r="D1180" s="180">
        <v>44616</v>
      </c>
      <c r="E1180" s="181">
        <v>1379.2057</v>
      </c>
      <c r="F1180" s="181">
        <v>3.3321999999999998</v>
      </c>
      <c r="G1180" s="181">
        <v>3.5049000000000001</v>
      </c>
      <c r="H1180" s="181">
        <v>3.4611999999999998</v>
      </c>
      <c r="I1180" s="181">
        <v>3.5834999999999999</v>
      </c>
      <c r="J1180" s="181">
        <v>3.6585999999999999</v>
      </c>
      <c r="K1180" s="181">
        <v>3.6036999999999999</v>
      </c>
      <c r="L1180" s="181">
        <v>3.4653</v>
      </c>
      <c r="M1180" s="181">
        <v>3.4908000000000001</v>
      </c>
      <c r="N1180" s="181">
        <v>3.4805000000000001</v>
      </c>
      <c r="O1180" s="181">
        <v>4.6768000000000001</v>
      </c>
      <c r="P1180" s="181">
        <v>5.6891999999999996</v>
      </c>
      <c r="Q1180" s="181">
        <v>5.8560999999999996</v>
      </c>
      <c r="R1180" s="181">
        <v>3.7648000000000001</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437</v>
      </c>
      <c r="C1181" s="177">
        <v>139537</v>
      </c>
      <c r="D1181" s="180">
        <v>44616</v>
      </c>
      <c r="E1181" s="181">
        <v>1369.6442999999999</v>
      </c>
      <c r="F1181" s="181">
        <v>3.2222</v>
      </c>
      <c r="G1181" s="181">
        <v>3.3952</v>
      </c>
      <c r="H1181" s="181">
        <v>3.3512</v>
      </c>
      <c r="I1181" s="181">
        <v>3.4731999999999998</v>
      </c>
      <c r="J1181" s="181">
        <v>3.548</v>
      </c>
      <c r="K1181" s="181">
        <v>3.4923999999999999</v>
      </c>
      <c r="L1181" s="181">
        <v>3.3532999999999999</v>
      </c>
      <c r="M1181" s="181">
        <v>3.3778000000000001</v>
      </c>
      <c r="N1181" s="181">
        <v>3.3666</v>
      </c>
      <c r="O1181" s="181">
        <v>4.5617999999999999</v>
      </c>
      <c r="P1181" s="181">
        <v>5.5610999999999997</v>
      </c>
      <c r="Q1181" s="181">
        <v>5.7257999999999996</v>
      </c>
      <c r="R1181" s="181">
        <v>3.6507000000000001</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44616</v>
      </c>
      <c r="E1182" s="181">
        <v>2238.9724000000001</v>
      </c>
      <c r="F1182" s="181">
        <v>3.2770000000000001</v>
      </c>
      <c r="G1182" s="181">
        <v>3.4152</v>
      </c>
      <c r="H1182" s="181">
        <v>3.3839999999999999</v>
      </c>
      <c r="I1182" s="181">
        <v>3.6469999999999998</v>
      </c>
      <c r="J1182" s="181">
        <v>3.6387</v>
      </c>
      <c r="K1182" s="181">
        <v>3.5243000000000002</v>
      </c>
      <c r="L1182" s="181">
        <v>3.4239000000000002</v>
      </c>
      <c r="M1182" s="181">
        <v>3.4537</v>
      </c>
      <c r="N1182" s="181">
        <v>3.4445000000000001</v>
      </c>
      <c r="O1182" s="181">
        <v>4.5819999999999999</v>
      </c>
      <c r="P1182" s="181">
        <v>5.5917000000000003</v>
      </c>
      <c r="Q1182" s="181">
        <v>6.7408000000000001</v>
      </c>
      <c r="R1182" s="181">
        <v>3.7061000000000002</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44616</v>
      </c>
      <c r="E1183" s="181">
        <v>2208.5538999999999</v>
      </c>
      <c r="F1183" s="181">
        <v>3.18</v>
      </c>
      <c r="G1183" s="181">
        <v>3.3184</v>
      </c>
      <c r="H1183" s="181">
        <v>3.2869000000000002</v>
      </c>
      <c r="I1183" s="181">
        <v>3.5493999999999999</v>
      </c>
      <c r="J1183" s="181">
        <v>3.5406</v>
      </c>
      <c r="K1183" s="181">
        <v>3.4232999999999998</v>
      </c>
      <c r="L1183" s="181">
        <v>3.3210000000000002</v>
      </c>
      <c r="M1183" s="181">
        <v>3.3536999999999999</v>
      </c>
      <c r="N1183" s="181">
        <v>3.3443999999999998</v>
      </c>
      <c r="O1183" s="181">
        <v>4.4836</v>
      </c>
      <c r="P1183" s="181">
        <v>5.4978999999999996</v>
      </c>
      <c r="Q1183" s="181">
        <v>6.2222999999999997</v>
      </c>
      <c r="R1183" s="181">
        <v>3.6040000000000001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44616</v>
      </c>
      <c r="E1184" s="181">
        <v>11.3527</v>
      </c>
      <c r="F1184" s="181">
        <v>3.5369000000000002</v>
      </c>
      <c r="G1184" s="181">
        <v>3.4304000000000001</v>
      </c>
      <c r="H1184" s="181">
        <v>3.5390000000000001</v>
      </c>
      <c r="I1184" s="181">
        <v>3.5874999999999999</v>
      </c>
      <c r="J1184" s="181">
        <v>3.5472999999999999</v>
      </c>
      <c r="K1184" s="181">
        <v>3.3018000000000001</v>
      </c>
      <c r="L1184" s="181">
        <v>3.1941000000000002</v>
      </c>
      <c r="M1184" s="181">
        <v>3.1985999999999999</v>
      </c>
      <c r="N1184" s="181">
        <v>3.1454</v>
      </c>
      <c r="O1184" s="181">
        <v>3.9257</v>
      </c>
      <c r="P1184" s="181"/>
      <c r="Q1184" s="181">
        <v>4.0621</v>
      </c>
      <c r="R1184" s="181">
        <v>3.1978</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44616</v>
      </c>
      <c r="E1185" s="181">
        <v>11.298500000000001</v>
      </c>
      <c r="F1185" s="181">
        <v>3.5539000000000001</v>
      </c>
      <c r="G1185" s="181">
        <v>3.3391000000000002</v>
      </c>
      <c r="H1185" s="181">
        <v>3.3711000000000002</v>
      </c>
      <c r="I1185" s="181">
        <v>3.4426999999999999</v>
      </c>
      <c r="J1185" s="181">
        <v>3.3965999999999998</v>
      </c>
      <c r="K1185" s="181">
        <v>3.15</v>
      </c>
      <c r="L1185" s="181">
        <v>3.0430000000000001</v>
      </c>
      <c r="M1185" s="181">
        <v>3.0451000000000001</v>
      </c>
      <c r="N1185" s="181">
        <v>2.9908000000000001</v>
      </c>
      <c r="O1185" s="181">
        <v>3.7698</v>
      </c>
      <c r="P1185" s="181"/>
      <c r="Q1185" s="181">
        <v>3.9058999999999999</v>
      </c>
      <c r="R1185" s="181">
        <v>3.0428000000000002</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1965</v>
      </c>
      <c r="C1186" s="177">
        <v>119164</v>
      </c>
      <c r="D1186" s="180">
        <v>44616</v>
      </c>
      <c r="E1186" s="181">
        <v>2322.7754</v>
      </c>
      <c r="F1186" s="181">
        <v>3.7010000000000001</v>
      </c>
      <c r="G1186" s="181">
        <v>4.1478000000000002</v>
      </c>
      <c r="H1186" s="181">
        <v>4.2053000000000003</v>
      </c>
      <c r="I1186" s="181">
        <v>4.4626000000000001</v>
      </c>
      <c r="J1186" s="181">
        <v>4.3089000000000004</v>
      </c>
      <c r="K1186" s="181">
        <v>4.0640999999999998</v>
      </c>
      <c r="L1186" s="181">
        <v>3.9226999999999999</v>
      </c>
      <c r="M1186" s="181">
        <v>3.7225000000000001</v>
      </c>
      <c r="N1186" s="181">
        <v>3.6116000000000001</v>
      </c>
      <c r="O1186" s="181">
        <v>4.3167999999999997</v>
      </c>
      <c r="P1186" s="181">
        <v>5.4805999999999999</v>
      </c>
      <c r="Q1186" s="181">
        <v>6.9420999999999999</v>
      </c>
      <c r="R1186" s="181">
        <v>3.5179</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1966</v>
      </c>
      <c r="C1187" s="177">
        <v>112636</v>
      </c>
      <c r="D1187" s="180">
        <v>44616</v>
      </c>
      <c r="E1187" s="181">
        <v>2305.7224000000001</v>
      </c>
      <c r="F1187" s="181">
        <v>3.6507999999999998</v>
      </c>
      <c r="G1187" s="181">
        <v>4.0987999999999998</v>
      </c>
      <c r="H1187" s="181">
        <v>4.1553000000000004</v>
      </c>
      <c r="I1187" s="181">
        <v>4.4127000000000001</v>
      </c>
      <c r="J1187" s="181">
        <v>4.2590000000000003</v>
      </c>
      <c r="K1187" s="181">
        <v>4.0136000000000003</v>
      </c>
      <c r="L1187" s="181">
        <v>3.8717000000000001</v>
      </c>
      <c r="M1187" s="181">
        <v>3.6711</v>
      </c>
      <c r="N1187" s="181">
        <v>3.5598000000000001</v>
      </c>
      <c r="O1187" s="181">
        <v>4.2504999999999997</v>
      </c>
      <c r="P1187" s="181">
        <v>5.3944000000000001</v>
      </c>
      <c r="Q1187" s="181">
        <v>7.1961000000000004</v>
      </c>
      <c r="R1187" s="181">
        <v>3.4662000000000002</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983</v>
      </c>
      <c r="C1188" s="177">
        <v>140086</v>
      </c>
      <c r="D1188" s="180">
        <v>44616</v>
      </c>
      <c r="E1188" s="181">
        <v>2342.9851225368802</v>
      </c>
      <c r="F1188" s="181">
        <v>2.6728000000000001</v>
      </c>
      <c r="G1188" s="181">
        <v>2.7025999999999999</v>
      </c>
      <c r="H1188" s="181">
        <v>2.7235</v>
      </c>
      <c r="I1188" s="181">
        <v>2.6722000000000001</v>
      </c>
      <c r="J1188" s="181">
        <v>2.7570999999999999</v>
      </c>
      <c r="K1188" s="181">
        <v>2.6366000000000001</v>
      </c>
      <c r="L1188" s="181">
        <v>2.5617000000000001</v>
      </c>
      <c r="M1188" s="181">
        <v>2.4658000000000002</v>
      </c>
      <c r="N1188" s="181">
        <v>2.5005000000000002</v>
      </c>
      <c r="O1188" s="181">
        <v>2.7770999999999999</v>
      </c>
      <c r="P1188" s="181">
        <v>3.2988</v>
      </c>
      <c r="Q1188" s="181">
        <v>4.6719999999999997</v>
      </c>
      <c r="R1188" s="181">
        <v>2.4287000000000001</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44616</v>
      </c>
      <c r="E1189" s="181">
        <v>5146.3440000000001</v>
      </c>
      <c r="F1189" s="181">
        <v>3.5884</v>
      </c>
      <c r="G1189" s="181">
        <v>3.2974000000000001</v>
      </c>
      <c r="H1189" s="181">
        <v>3.2928000000000002</v>
      </c>
      <c r="I1189" s="181">
        <v>3.5792999999999999</v>
      </c>
      <c r="J1189" s="181">
        <v>3.5834999999999999</v>
      </c>
      <c r="K1189" s="181">
        <v>3.4542000000000002</v>
      </c>
      <c r="L1189" s="181">
        <v>3.3212000000000002</v>
      </c>
      <c r="M1189" s="181">
        <v>3.3309000000000002</v>
      </c>
      <c r="N1189" s="181">
        <v>3.2947000000000002</v>
      </c>
      <c r="O1189" s="181">
        <v>4.5242000000000004</v>
      </c>
      <c r="P1189" s="181">
        <v>5.5467000000000004</v>
      </c>
      <c r="Q1189" s="181">
        <v>6.9192999999999998</v>
      </c>
      <c r="R1189" s="181">
        <v>3.6057999999999999</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44616</v>
      </c>
      <c r="E1190" s="181">
        <v>5189.0918000000001</v>
      </c>
      <c r="F1190" s="181">
        <v>3.7290999999999999</v>
      </c>
      <c r="G1190" s="181">
        <v>3.4375</v>
      </c>
      <c r="H1190" s="181">
        <v>3.4329000000000001</v>
      </c>
      <c r="I1190" s="181">
        <v>3.7166999999999999</v>
      </c>
      <c r="J1190" s="181">
        <v>3.7223999999999999</v>
      </c>
      <c r="K1190" s="181">
        <v>3.5948000000000002</v>
      </c>
      <c r="L1190" s="181">
        <v>3.4630999999999998</v>
      </c>
      <c r="M1190" s="181">
        <v>3.4741</v>
      </c>
      <c r="N1190" s="181">
        <v>3.4453</v>
      </c>
      <c r="O1190" s="181">
        <v>4.6414</v>
      </c>
      <c r="P1190" s="181">
        <v>5.6516000000000002</v>
      </c>
      <c r="Q1190" s="181">
        <v>6.9802</v>
      </c>
      <c r="R1190" s="181">
        <v>3.7387999999999999</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423</v>
      </c>
      <c r="C1191" s="177">
        <v>100837</v>
      </c>
      <c r="D1191" s="180">
        <v>44616</v>
      </c>
      <c r="E1191" s="181">
        <v>4648.0257000000001</v>
      </c>
      <c r="F1191" s="181">
        <v>2.9685999999999999</v>
      </c>
      <c r="G1191" s="181">
        <v>2.6770999999999998</v>
      </c>
      <c r="H1191" s="181">
        <v>2.6722000000000001</v>
      </c>
      <c r="I1191" s="181">
        <v>2.9559000000000002</v>
      </c>
      <c r="J1191" s="181">
        <v>2.9605000000000001</v>
      </c>
      <c r="K1191" s="181">
        <v>2.8288000000000002</v>
      </c>
      <c r="L1191" s="181">
        <v>2.6915</v>
      </c>
      <c r="M1191" s="181">
        <v>2.6966000000000001</v>
      </c>
      <c r="N1191" s="181">
        <v>2.6560999999999999</v>
      </c>
      <c r="O1191" s="181">
        <v>3.8342000000000001</v>
      </c>
      <c r="P1191" s="181">
        <v>4.7649999999999997</v>
      </c>
      <c r="Q1191" s="181">
        <v>6.6237000000000004</v>
      </c>
      <c r="R1191" s="181">
        <v>2.9441999999999999</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44616</v>
      </c>
      <c r="E1192" s="181">
        <v>1187.4260999999999</v>
      </c>
      <c r="F1192" s="181">
        <v>3.3231999999999999</v>
      </c>
      <c r="G1192" s="181">
        <v>3.5145</v>
      </c>
      <c r="H1192" s="181">
        <v>3.4203999999999999</v>
      </c>
      <c r="I1192" s="181">
        <v>3.5278999999999998</v>
      </c>
      <c r="J1192" s="181">
        <v>3.6303999999999998</v>
      </c>
      <c r="K1192" s="181">
        <v>3.4348000000000001</v>
      </c>
      <c r="L1192" s="181">
        <v>3.3119000000000001</v>
      </c>
      <c r="M1192" s="181">
        <v>3.3231999999999999</v>
      </c>
      <c r="N1192" s="181">
        <v>3.2778</v>
      </c>
      <c r="O1192" s="181">
        <v>4.1336000000000004</v>
      </c>
      <c r="P1192" s="181"/>
      <c r="Q1192" s="181">
        <v>4.6313000000000004</v>
      </c>
      <c r="R1192" s="181">
        <v>3.3628999999999998</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44616</v>
      </c>
      <c r="E1193" s="181">
        <v>1182.7992999999999</v>
      </c>
      <c r="F1193" s="181">
        <v>3.2250999999999999</v>
      </c>
      <c r="G1193" s="181">
        <v>3.4171</v>
      </c>
      <c r="H1193" s="181">
        <v>3.3224999999999998</v>
      </c>
      <c r="I1193" s="181">
        <v>3.4298999999999999</v>
      </c>
      <c r="J1193" s="181">
        <v>3.5318999999999998</v>
      </c>
      <c r="K1193" s="181">
        <v>3.3344</v>
      </c>
      <c r="L1193" s="181">
        <v>3.2105000000000001</v>
      </c>
      <c r="M1193" s="181">
        <v>3.2206000000000001</v>
      </c>
      <c r="N1193" s="181">
        <v>3.1747000000000001</v>
      </c>
      <c r="O1193" s="181">
        <v>4.0297000000000001</v>
      </c>
      <c r="P1193" s="181"/>
      <c r="Q1193" s="181">
        <v>4.5236999999999998</v>
      </c>
      <c r="R1193" s="181">
        <v>3.2597999999999998</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2033</v>
      </c>
      <c r="C1194" s="177">
        <v>138288</v>
      </c>
      <c r="D1194" s="180">
        <v>44616</v>
      </c>
      <c r="E1194" s="181">
        <v>274.2944</v>
      </c>
      <c r="F1194" s="181">
        <v>2.9277000000000002</v>
      </c>
      <c r="G1194" s="181">
        <v>3.2787999999999999</v>
      </c>
      <c r="H1194" s="181">
        <v>3.3041</v>
      </c>
      <c r="I1194" s="181">
        <v>3.7265000000000001</v>
      </c>
      <c r="J1194" s="181">
        <v>3.6021000000000001</v>
      </c>
      <c r="K1194" s="181">
        <v>3.4407999999999999</v>
      </c>
      <c r="L1194" s="181">
        <v>3.3408000000000002</v>
      </c>
      <c r="M1194" s="181">
        <v>3.3553999999999999</v>
      </c>
      <c r="N1194" s="181">
        <v>3.3331</v>
      </c>
      <c r="O1194" s="181">
        <v>4.5103999999999997</v>
      </c>
      <c r="P1194" s="181">
        <v>5.5483000000000002</v>
      </c>
      <c r="Q1194" s="181">
        <v>7.2144000000000004</v>
      </c>
      <c r="R1194" s="181">
        <v>3.5868000000000002</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2034</v>
      </c>
      <c r="C1195" s="177">
        <v>138299</v>
      </c>
      <c r="D1195" s="180">
        <v>44616</v>
      </c>
      <c r="E1195" s="181">
        <v>276.41359999999997</v>
      </c>
      <c r="F1195" s="181">
        <v>3.0506000000000002</v>
      </c>
      <c r="G1195" s="181">
        <v>3.3902000000000001</v>
      </c>
      <c r="H1195" s="181">
        <v>3.4165999999999999</v>
      </c>
      <c r="I1195" s="181">
        <v>3.8388</v>
      </c>
      <c r="J1195" s="181">
        <v>3.7132999999999998</v>
      </c>
      <c r="K1195" s="181">
        <v>3.5487000000000002</v>
      </c>
      <c r="L1195" s="181">
        <v>3.4456000000000002</v>
      </c>
      <c r="M1195" s="181">
        <v>3.46</v>
      </c>
      <c r="N1195" s="181">
        <v>3.4430999999999998</v>
      </c>
      <c r="O1195" s="181">
        <v>4.6394000000000002</v>
      </c>
      <c r="P1195" s="181">
        <v>5.6489000000000003</v>
      </c>
      <c r="Q1195" s="181">
        <v>6.9612999999999996</v>
      </c>
      <c r="R1195" s="181">
        <v>3.7279</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1873</v>
      </c>
      <c r="C1196" s="177">
        <v>148513</v>
      </c>
      <c r="D1196" s="180">
        <v>44616</v>
      </c>
      <c r="E1196" s="181">
        <v>10.6402</v>
      </c>
      <c r="F1196" s="181">
        <v>3.4306999999999999</v>
      </c>
      <c r="G1196" s="181">
        <v>3.4314</v>
      </c>
      <c r="H1196" s="181">
        <v>3.5798999999999999</v>
      </c>
      <c r="I1196" s="181">
        <v>3.8772000000000002</v>
      </c>
      <c r="J1196" s="181">
        <v>3.819</v>
      </c>
      <c r="K1196" s="181">
        <v>3.9123000000000001</v>
      </c>
      <c r="L1196" s="181">
        <v>3.9009</v>
      </c>
      <c r="M1196" s="181">
        <v>3.9369999999999998</v>
      </c>
      <c r="N1196" s="181">
        <v>4.1656000000000004</v>
      </c>
      <c r="O1196" s="181"/>
      <c r="P1196" s="181"/>
      <c r="Q1196" s="181">
        <v>4.3830999999999998</v>
      </c>
      <c r="R1196" s="181"/>
      <c r="S1196" s="124" t="s">
        <v>1951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1874</v>
      </c>
      <c r="C1197" s="177">
        <v>148510</v>
      </c>
      <c r="D1197" s="180">
        <v>44616</v>
      </c>
      <c r="E1197" s="181">
        <v>10.6408</v>
      </c>
      <c r="F1197" s="181">
        <v>3.7736000000000001</v>
      </c>
      <c r="G1197" s="181">
        <v>3.5455999999999999</v>
      </c>
      <c r="H1197" s="181">
        <v>3.5796999999999999</v>
      </c>
      <c r="I1197" s="181">
        <v>3.8769999999999998</v>
      </c>
      <c r="J1197" s="181">
        <v>3.8188</v>
      </c>
      <c r="K1197" s="181">
        <v>3.9159000000000002</v>
      </c>
      <c r="L1197" s="181">
        <v>3.9005999999999998</v>
      </c>
      <c r="M1197" s="181">
        <v>3.9380000000000002</v>
      </c>
      <c r="N1197" s="181">
        <v>4.1725000000000003</v>
      </c>
      <c r="O1197" s="181"/>
      <c r="P1197" s="181"/>
      <c r="Q1197" s="181">
        <v>4.3871000000000002</v>
      </c>
      <c r="R1197" s="181"/>
      <c r="S1197" s="124" t="s">
        <v>1951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1875</v>
      </c>
      <c r="C1198" s="177">
        <v>148511</v>
      </c>
      <c r="D1198" s="180">
        <v>44616</v>
      </c>
      <c r="E1198" s="181">
        <v>10.6402</v>
      </c>
      <c r="F1198" s="181">
        <v>3.4306999999999999</v>
      </c>
      <c r="G1198" s="181">
        <v>3.4314</v>
      </c>
      <c r="H1198" s="181">
        <v>3.5798999999999999</v>
      </c>
      <c r="I1198" s="181">
        <v>3.8772000000000002</v>
      </c>
      <c r="J1198" s="181">
        <v>3.819</v>
      </c>
      <c r="K1198" s="181">
        <v>3.9123000000000001</v>
      </c>
      <c r="L1198" s="181">
        <v>3.9009</v>
      </c>
      <c r="M1198" s="181">
        <v>3.9369999999999998</v>
      </c>
      <c r="N1198" s="181">
        <v>4.1656000000000004</v>
      </c>
      <c r="O1198" s="181"/>
      <c r="P1198" s="181"/>
      <c r="Q1198" s="181">
        <v>4.3830999999999998</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1876</v>
      </c>
      <c r="C1199" s="177">
        <v>148512</v>
      </c>
      <c r="D1199" s="180">
        <v>44616</v>
      </c>
      <c r="E1199" s="181">
        <v>10.6441</v>
      </c>
      <c r="F1199" s="181">
        <v>3.7724000000000002</v>
      </c>
      <c r="G1199" s="181">
        <v>3.6587999999999998</v>
      </c>
      <c r="H1199" s="181">
        <v>3.6766999999999999</v>
      </c>
      <c r="I1199" s="181">
        <v>3.9740000000000002</v>
      </c>
      <c r="J1199" s="181">
        <v>3.8843999999999999</v>
      </c>
      <c r="K1199" s="181">
        <v>3.9489000000000001</v>
      </c>
      <c r="L1199" s="181">
        <v>3.9382000000000001</v>
      </c>
      <c r="M1199" s="181">
        <v>3.9683999999999999</v>
      </c>
      <c r="N1199" s="181">
        <v>4.1976000000000004</v>
      </c>
      <c r="O1199" s="181"/>
      <c r="P1199" s="181"/>
      <c r="Q1199" s="181">
        <v>4.4095000000000004</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44616</v>
      </c>
      <c r="E1200" s="181">
        <v>33.577199999999998</v>
      </c>
      <c r="F1200" s="181">
        <v>3.6962999999999999</v>
      </c>
      <c r="G1200" s="181">
        <v>3.5520999999999998</v>
      </c>
      <c r="H1200" s="181">
        <v>3.6053000000000002</v>
      </c>
      <c r="I1200" s="181">
        <v>3.9115000000000002</v>
      </c>
      <c r="J1200" s="181">
        <v>3.8523000000000001</v>
      </c>
      <c r="K1200" s="181">
        <v>3.9487000000000001</v>
      </c>
      <c r="L1200" s="181">
        <v>3.8447</v>
      </c>
      <c r="M1200" s="181">
        <v>3.7597</v>
      </c>
      <c r="N1200" s="181">
        <v>3.9264999999999999</v>
      </c>
      <c r="O1200" s="181">
        <v>5.1275000000000004</v>
      </c>
      <c r="P1200" s="181">
        <v>5.86</v>
      </c>
      <c r="Q1200" s="181">
        <v>7.6574</v>
      </c>
      <c r="R1200" s="181">
        <v>4.2824999999999998</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44616</v>
      </c>
      <c r="E1201" s="181">
        <v>34.162300000000002</v>
      </c>
      <c r="F1201" s="181">
        <v>3.8468</v>
      </c>
      <c r="G1201" s="181">
        <v>3.7406999999999999</v>
      </c>
      <c r="H1201" s="181">
        <v>3.8492000000000002</v>
      </c>
      <c r="I1201" s="181">
        <v>4.1505999999999998</v>
      </c>
      <c r="J1201" s="181">
        <v>4.0983999999999998</v>
      </c>
      <c r="K1201" s="181">
        <v>4.2004000000000001</v>
      </c>
      <c r="L1201" s="181">
        <v>4.1158000000000001</v>
      </c>
      <c r="M1201" s="181">
        <v>4.0627000000000004</v>
      </c>
      <c r="N1201" s="181">
        <v>4.2477</v>
      </c>
      <c r="O1201" s="181">
        <v>5.4688999999999997</v>
      </c>
      <c r="P1201" s="181">
        <v>6.1287000000000003</v>
      </c>
      <c r="Q1201" s="181">
        <v>7.4435000000000002</v>
      </c>
      <c r="R1201" s="181">
        <v>4.6249000000000002</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44616</v>
      </c>
      <c r="E1202" s="181">
        <v>28.608499999999999</v>
      </c>
      <c r="F1202" s="181">
        <v>2.5518999999999998</v>
      </c>
      <c r="G1202" s="181">
        <v>3.2330000000000001</v>
      </c>
      <c r="H1202" s="181">
        <v>3.2827999999999999</v>
      </c>
      <c r="I1202" s="181">
        <v>3.5042</v>
      </c>
      <c r="J1202" s="181">
        <v>3.5377000000000001</v>
      </c>
      <c r="K1202" s="181">
        <v>3.3875000000000002</v>
      </c>
      <c r="L1202" s="181">
        <v>3.2869000000000002</v>
      </c>
      <c r="M1202" s="181">
        <v>3.3018999999999998</v>
      </c>
      <c r="N1202" s="181">
        <v>3.2551999999999999</v>
      </c>
      <c r="O1202" s="181">
        <v>4.1510999999999996</v>
      </c>
      <c r="P1202" s="181">
        <v>5.0277000000000003</v>
      </c>
      <c r="Q1202" s="181">
        <v>6.8360000000000003</v>
      </c>
      <c r="R1202" s="181">
        <v>3.3233999999999999</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44616</v>
      </c>
      <c r="E1203" s="181">
        <v>28.504000000000001</v>
      </c>
      <c r="F1203" s="181">
        <v>2.4331999999999998</v>
      </c>
      <c r="G1203" s="181">
        <v>3.1594000000000002</v>
      </c>
      <c r="H1203" s="181">
        <v>3.1850000000000001</v>
      </c>
      <c r="I1203" s="181">
        <v>3.407</v>
      </c>
      <c r="J1203" s="181">
        <v>3.4384999999999999</v>
      </c>
      <c r="K1203" s="181">
        <v>3.2867999999999999</v>
      </c>
      <c r="L1203" s="181">
        <v>3.1855000000000002</v>
      </c>
      <c r="M1203" s="181">
        <v>3.1999</v>
      </c>
      <c r="N1203" s="181">
        <v>3.1524000000000001</v>
      </c>
      <c r="O1203" s="181">
        <v>4.0601000000000003</v>
      </c>
      <c r="P1203" s="181">
        <v>4.9527000000000001</v>
      </c>
      <c r="Q1203" s="181">
        <v>6.7744999999999997</v>
      </c>
      <c r="R1203" s="181">
        <v>3.2202000000000002</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44616</v>
      </c>
      <c r="E1204" s="181">
        <v>3321.2854000000002</v>
      </c>
      <c r="F1204" s="181">
        <v>3.1642000000000001</v>
      </c>
      <c r="G1204" s="181">
        <v>3.3330000000000002</v>
      </c>
      <c r="H1204" s="181">
        <v>3.3917000000000002</v>
      </c>
      <c r="I1204" s="181">
        <v>3.6518000000000002</v>
      </c>
      <c r="J1204" s="181">
        <v>3.6091000000000002</v>
      </c>
      <c r="K1204" s="181">
        <v>3.5190000000000001</v>
      </c>
      <c r="L1204" s="181">
        <v>3.4390000000000001</v>
      </c>
      <c r="M1204" s="181">
        <v>3.4590999999999998</v>
      </c>
      <c r="N1204" s="181">
        <v>3.4236</v>
      </c>
      <c r="O1204" s="181">
        <v>4.5382999999999996</v>
      </c>
      <c r="P1204" s="181">
        <v>5.5401999999999996</v>
      </c>
      <c r="Q1204" s="181">
        <v>6.8834999999999997</v>
      </c>
      <c r="R1204" s="181">
        <v>3.6827000000000001</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424</v>
      </c>
      <c r="C1205" s="177">
        <v>105274</v>
      </c>
      <c r="D1205" s="180">
        <v>44616</v>
      </c>
      <c r="E1205" s="181">
        <v>3330.5277999999998</v>
      </c>
      <c r="F1205" s="181">
        <v>3.0666000000000002</v>
      </c>
      <c r="G1205" s="181">
        <v>3.2334999999999998</v>
      </c>
      <c r="H1205" s="181">
        <v>3.2928000000000002</v>
      </c>
      <c r="I1205" s="181">
        <v>3.5529999999999999</v>
      </c>
      <c r="J1205" s="181">
        <v>3.5106000000000002</v>
      </c>
      <c r="K1205" s="181">
        <v>3.4196</v>
      </c>
      <c r="L1205" s="181">
        <v>3.3384999999999998</v>
      </c>
      <c r="M1205" s="181">
        <v>3.3589000000000002</v>
      </c>
      <c r="N1205" s="181">
        <v>3.3275000000000001</v>
      </c>
      <c r="O1205" s="181">
        <v>4.4523999999999999</v>
      </c>
      <c r="P1205" s="181">
        <v>5.4551999999999996</v>
      </c>
      <c r="Q1205" s="181">
        <v>6.8053999999999997</v>
      </c>
      <c r="R1205" s="181">
        <v>3.5933000000000002</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2040</v>
      </c>
      <c r="C1206" s="177">
        <v>105280</v>
      </c>
      <c r="D1206" s="180">
        <v>44616</v>
      </c>
      <c r="E1206" s="181">
        <v>3299.3393000000001</v>
      </c>
      <c r="F1206" s="181">
        <v>3.0647000000000002</v>
      </c>
      <c r="G1206" s="181">
        <v>3.2330000000000001</v>
      </c>
      <c r="H1206" s="181">
        <v>3.2913999999999999</v>
      </c>
      <c r="I1206" s="181">
        <v>3.5514999999999999</v>
      </c>
      <c r="J1206" s="181">
        <v>3.5087000000000002</v>
      </c>
      <c r="K1206" s="181">
        <v>3.4194</v>
      </c>
      <c r="L1206" s="181">
        <v>3.3378000000000001</v>
      </c>
      <c r="M1206" s="181">
        <v>3.3580999999999999</v>
      </c>
      <c r="N1206" s="181">
        <v>3.3266</v>
      </c>
      <c r="O1206" s="181">
        <v>4.4516</v>
      </c>
      <c r="P1206" s="181">
        <v>5.4541000000000004</v>
      </c>
      <c r="Q1206" s="181">
        <v>6.7510000000000003</v>
      </c>
      <c r="R1206" s="181">
        <v>3.5924</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2006</v>
      </c>
      <c r="C1207" s="177">
        <v>149661</v>
      </c>
      <c r="D1207" s="180">
        <v>44616</v>
      </c>
      <c r="E1207" s="181">
        <v>2975.2931199999998</v>
      </c>
      <c r="F1207" s="181">
        <v>3.4215</v>
      </c>
      <c r="G1207" s="181">
        <v>3.4083999999999999</v>
      </c>
      <c r="H1207" s="181">
        <v>3.3723999999999998</v>
      </c>
      <c r="I1207" s="181">
        <v>3.62</v>
      </c>
      <c r="J1207" s="181">
        <v>3.5415999999999999</v>
      </c>
      <c r="K1207" s="181">
        <v>3.3586999999999998</v>
      </c>
      <c r="L1207" s="181">
        <v>3.2664</v>
      </c>
      <c r="M1207" s="181">
        <v>3.2656999999999998</v>
      </c>
      <c r="N1207" s="181">
        <v>3.2408000000000001</v>
      </c>
      <c r="O1207" s="181">
        <v>4.1896000000000004</v>
      </c>
      <c r="P1207" s="181">
        <v>3.4659</v>
      </c>
      <c r="Q1207" s="181">
        <v>6.4291999999999998</v>
      </c>
      <c r="R1207" s="181">
        <v>3.3450000000000002</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2007</v>
      </c>
      <c r="C1208" s="177">
        <v>149664</v>
      </c>
      <c r="D1208" s="180">
        <v>44616</v>
      </c>
      <c r="E1208" s="181">
        <v>2995.5220800000002</v>
      </c>
      <c r="F1208" s="181">
        <v>3.5291000000000001</v>
      </c>
      <c r="G1208" s="181">
        <v>3.5173999999999999</v>
      </c>
      <c r="H1208" s="181">
        <v>3.4820000000000002</v>
      </c>
      <c r="I1208" s="181">
        <v>3.7301000000000002</v>
      </c>
      <c r="J1208" s="181">
        <v>3.6520000000000001</v>
      </c>
      <c r="K1208" s="181">
        <v>3.46</v>
      </c>
      <c r="L1208" s="181">
        <v>3.3586</v>
      </c>
      <c r="M1208" s="181">
        <v>3.3571</v>
      </c>
      <c r="N1208" s="181">
        <v>3.3328000000000002</v>
      </c>
      <c r="O1208" s="181">
        <v>4.2576999999999998</v>
      </c>
      <c r="P1208" s="181">
        <v>3.5366</v>
      </c>
      <c r="Q1208" s="181">
        <v>5.8051000000000004</v>
      </c>
      <c r="R1208" s="181">
        <v>3.4350000000000001</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1951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1951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425</v>
      </c>
      <c r="C1211" s="177">
        <v>100618</v>
      </c>
      <c r="D1211" s="180"/>
      <c r="E1211" s="181"/>
      <c r="F1211" s="181"/>
      <c r="G1211" s="181"/>
      <c r="H1211" s="181"/>
      <c r="I1211" s="181"/>
      <c r="J1211" s="181"/>
      <c r="K1211" s="181"/>
      <c r="L1211" s="181"/>
      <c r="M1211" s="181"/>
      <c r="N1211" s="181"/>
      <c r="O1211" s="181"/>
      <c r="P1211" s="181"/>
      <c r="Q1211" s="181"/>
      <c r="R1211" s="181"/>
      <c r="S1211" s="124" t="s">
        <v>1951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44616</v>
      </c>
      <c r="E1212" s="181">
        <v>3348.1541000000002</v>
      </c>
      <c r="F1212" s="181">
        <v>3.5564</v>
      </c>
      <c r="G1212" s="181">
        <v>3.4796999999999998</v>
      </c>
      <c r="H1212" s="181">
        <v>3.3965000000000001</v>
      </c>
      <c r="I1212" s="181">
        <v>3.7776999999999998</v>
      </c>
      <c r="J1212" s="181">
        <v>3.7526000000000002</v>
      </c>
      <c r="K1212" s="181">
        <v>3.5903999999999998</v>
      </c>
      <c r="L1212" s="181">
        <v>3.4424000000000001</v>
      </c>
      <c r="M1212" s="181">
        <v>3.4525000000000001</v>
      </c>
      <c r="N1212" s="181">
        <v>3.4188999999999998</v>
      </c>
      <c r="O1212" s="181">
        <v>4.6178999999999997</v>
      </c>
      <c r="P1212" s="181">
        <v>5.6242000000000001</v>
      </c>
      <c r="Q1212" s="181">
        <v>6.9779999999999998</v>
      </c>
      <c r="R1212" s="181">
        <v>3.7534000000000001</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44616</v>
      </c>
      <c r="E1213" s="181">
        <v>3321.2039</v>
      </c>
      <c r="F1213" s="181">
        <v>3.4457</v>
      </c>
      <c r="G1213" s="181">
        <v>3.3696999999999999</v>
      </c>
      <c r="H1213" s="181">
        <v>3.2850999999999999</v>
      </c>
      <c r="I1213" s="181">
        <v>3.6669</v>
      </c>
      <c r="J1213" s="181">
        <v>3.6419999999999999</v>
      </c>
      <c r="K1213" s="181">
        <v>3.4786999999999999</v>
      </c>
      <c r="L1213" s="181">
        <v>3.3262</v>
      </c>
      <c r="M1213" s="181">
        <v>3.3368000000000002</v>
      </c>
      <c r="N1213" s="181">
        <v>3.3012000000000001</v>
      </c>
      <c r="O1213" s="181">
        <v>4.4969999999999999</v>
      </c>
      <c r="P1213" s="181">
        <v>5.5274000000000001</v>
      </c>
      <c r="Q1213" s="181">
        <v>7.1025999999999998</v>
      </c>
      <c r="R1213" s="181">
        <v>3.6343000000000001</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984</v>
      </c>
      <c r="C1214" s="177">
        <v>139619</v>
      </c>
      <c r="D1214" s="180">
        <v>44616</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426</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427</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1877</v>
      </c>
      <c r="C1218" s="177">
        <v>148841</v>
      </c>
      <c r="D1218" s="180">
        <v>44616</v>
      </c>
      <c r="E1218" s="181">
        <v>1028.3649</v>
      </c>
      <c r="F1218" s="181">
        <v>3.5318999999999998</v>
      </c>
      <c r="G1218" s="181">
        <v>3.6202000000000001</v>
      </c>
      <c r="H1218" s="181">
        <v>3.4268000000000001</v>
      </c>
      <c r="I1218" s="181">
        <v>3.5463</v>
      </c>
      <c r="J1218" s="181">
        <v>3.6212</v>
      </c>
      <c r="K1218" s="181">
        <v>3.4578000000000002</v>
      </c>
      <c r="L1218" s="181">
        <v>3.3679999999999999</v>
      </c>
      <c r="M1218" s="181">
        <v>3.3759000000000001</v>
      </c>
      <c r="N1218" s="181"/>
      <c r="O1218" s="181"/>
      <c r="P1218" s="181"/>
      <c r="Q1218" s="181">
        <v>3.3723999999999998</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1878</v>
      </c>
      <c r="C1219" s="177">
        <v>148833</v>
      </c>
      <c r="D1219" s="180">
        <v>44616</v>
      </c>
      <c r="E1219" s="181">
        <v>1027.0598</v>
      </c>
      <c r="F1219" s="181">
        <v>3.38</v>
      </c>
      <c r="G1219" s="181">
        <v>3.4695</v>
      </c>
      <c r="H1219" s="181">
        <v>3.2766999999999999</v>
      </c>
      <c r="I1219" s="181">
        <v>3.3959999999999999</v>
      </c>
      <c r="J1219" s="181">
        <v>3.4706999999999999</v>
      </c>
      <c r="K1219" s="181">
        <v>3.3065000000000002</v>
      </c>
      <c r="L1219" s="181">
        <v>3.2155</v>
      </c>
      <c r="M1219" s="181">
        <v>3.2216</v>
      </c>
      <c r="N1219" s="181"/>
      <c r="O1219" s="181"/>
      <c r="P1219" s="181"/>
      <c r="Q1219" s="181">
        <v>3.2172000000000001</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44616</v>
      </c>
      <c r="E1220" s="181">
        <v>2025.4476999999999</v>
      </c>
      <c r="F1220" s="181">
        <v>3.2692000000000001</v>
      </c>
      <c r="G1220" s="181">
        <v>3.2806999999999999</v>
      </c>
      <c r="H1220" s="181">
        <v>3.2639999999999998</v>
      </c>
      <c r="I1220" s="181">
        <v>3.4641000000000002</v>
      </c>
      <c r="J1220" s="181">
        <v>3.5087999999999999</v>
      </c>
      <c r="K1220" s="181">
        <v>3.4338000000000002</v>
      </c>
      <c r="L1220" s="181">
        <v>3.3397000000000001</v>
      </c>
      <c r="M1220" s="181">
        <v>3.3553999999999999</v>
      </c>
      <c r="N1220" s="181">
        <v>3.3365</v>
      </c>
      <c r="O1220" s="181">
        <v>4.4775999999999998</v>
      </c>
      <c r="P1220" s="181">
        <v>4.7083000000000004</v>
      </c>
      <c r="Q1220" s="181">
        <v>6.8140999999999998</v>
      </c>
      <c r="R1220" s="181">
        <v>3.6646000000000001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44616</v>
      </c>
      <c r="E1221" s="181">
        <v>2043.5589</v>
      </c>
      <c r="F1221" s="181">
        <v>3.3653</v>
      </c>
      <c r="G1221" s="181">
        <v>3.3778999999999999</v>
      </c>
      <c r="H1221" s="181">
        <v>3.3628</v>
      </c>
      <c r="I1221" s="181">
        <v>3.5632999999999999</v>
      </c>
      <c r="J1221" s="181">
        <v>3.6089000000000002</v>
      </c>
      <c r="K1221" s="181">
        <v>3.5346000000000002</v>
      </c>
      <c r="L1221" s="181">
        <v>3.4397000000000002</v>
      </c>
      <c r="M1221" s="181">
        <v>3.4504999999999999</v>
      </c>
      <c r="N1221" s="181">
        <v>3.4323000000000001</v>
      </c>
      <c r="O1221" s="181">
        <v>4.58</v>
      </c>
      <c r="P1221" s="181">
        <v>4.8158000000000003</v>
      </c>
      <c r="Q1221" s="181">
        <v>6.4734999999999996</v>
      </c>
      <c r="R1221" s="181">
        <v>3.7627999999999999</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44616</v>
      </c>
      <c r="E1222" s="181">
        <v>3475.4755</v>
      </c>
      <c r="F1222" s="181">
        <v>3.6331000000000002</v>
      </c>
      <c r="G1222" s="181">
        <v>3.4708999999999999</v>
      </c>
      <c r="H1222" s="181">
        <v>3.4948999999999999</v>
      </c>
      <c r="I1222" s="181">
        <v>3.6879</v>
      </c>
      <c r="J1222" s="181">
        <v>3.6591999999999998</v>
      </c>
      <c r="K1222" s="181">
        <v>3.5775000000000001</v>
      </c>
      <c r="L1222" s="181">
        <v>3.464</v>
      </c>
      <c r="M1222" s="181">
        <v>3.4775999999999998</v>
      </c>
      <c r="N1222" s="181">
        <v>3.4388000000000001</v>
      </c>
      <c r="O1222" s="181">
        <v>4.5826000000000002</v>
      </c>
      <c r="P1222" s="181">
        <v>5.6012000000000004</v>
      </c>
      <c r="Q1222" s="181">
        <v>6.9165999999999999</v>
      </c>
      <c r="R1222" s="181">
        <v>3.7006000000000001</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428</v>
      </c>
      <c r="C1223" s="177">
        <v>102009</v>
      </c>
      <c r="D1223" s="180">
        <v>44616</v>
      </c>
      <c r="E1223" s="181">
        <v>3179.0129000000002</v>
      </c>
      <c r="F1223" s="181">
        <v>2.9969000000000001</v>
      </c>
      <c r="G1223" s="181">
        <v>2.8347000000000002</v>
      </c>
      <c r="H1223" s="181">
        <v>2.8586999999999998</v>
      </c>
      <c r="I1223" s="181">
        <v>3.0512999999999999</v>
      </c>
      <c r="J1223" s="181">
        <v>3.0209999999999999</v>
      </c>
      <c r="K1223" s="181">
        <v>2.9327000000000001</v>
      </c>
      <c r="L1223" s="181">
        <v>2.8115999999999999</v>
      </c>
      <c r="M1223" s="181">
        <v>2.8235000000000001</v>
      </c>
      <c r="N1223" s="181">
        <v>2.7856999999999998</v>
      </c>
      <c r="O1223" s="181">
        <v>3.9318</v>
      </c>
      <c r="P1223" s="181">
        <v>4.9194000000000004</v>
      </c>
      <c r="Q1223" s="181">
        <v>6.3864000000000001</v>
      </c>
      <c r="R1223" s="181">
        <v>3.0575999999999999</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44616</v>
      </c>
      <c r="E1224" s="181">
        <v>3454.5857999999998</v>
      </c>
      <c r="F1224" s="181">
        <v>3.5335000000000001</v>
      </c>
      <c r="G1224" s="181">
        <v>3.3706999999999998</v>
      </c>
      <c r="H1224" s="181">
        <v>3.3948</v>
      </c>
      <c r="I1224" s="181">
        <v>3.5876999999999999</v>
      </c>
      <c r="J1224" s="181">
        <v>3.5588000000000002</v>
      </c>
      <c r="K1224" s="181">
        <v>3.4765999999999999</v>
      </c>
      <c r="L1224" s="181">
        <v>3.3622000000000001</v>
      </c>
      <c r="M1224" s="181">
        <v>3.3772000000000002</v>
      </c>
      <c r="N1224" s="181">
        <v>3.3416000000000001</v>
      </c>
      <c r="O1224" s="181">
        <v>4.4939999999999998</v>
      </c>
      <c r="P1224" s="181">
        <v>5.5256999999999996</v>
      </c>
      <c r="Q1224" s="181">
        <v>6.9100999999999999</v>
      </c>
      <c r="R1224" s="181">
        <v>3.6052</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2025</v>
      </c>
      <c r="C1225" s="177">
        <v>145971</v>
      </c>
      <c r="D1225" s="180">
        <v>44616</v>
      </c>
      <c r="E1225" s="181">
        <v>1142.4526000000001</v>
      </c>
      <c r="F1225" s="181">
        <v>2.9394999999999998</v>
      </c>
      <c r="G1225" s="181">
        <v>2.9315000000000002</v>
      </c>
      <c r="H1225" s="181">
        <v>2.9990000000000001</v>
      </c>
      <c r="I1225" s="181">
        <v>3.1208</v>
      </c>
      <c r="J1225" s="181">
        <v>3.1073</v>
      </c>
      <c r="K1225" s="181">
        <v>3.0975000000000001</v>
      </c>
      <c r="L1225" s="181">
        <v>3.0341</v>
      </c>
      <c r="M1225" s="181">
        <v>3.01</v>
      </c>
      <c r="N1225" s="181">
        <v>3.0225</v>
      </c>
      <c r="O1225" s="181">
        <v>4.2728000000000002</v>
      </c>
      <c r="P1225" s="181"/>
      <c r="Q1225" s="181">
        <v>4.3674999999999997</v>
      </c>
      <c r="R1225" s="181">
        <v>3.1859999999999999</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2026</v>
      </c>
      <c r="C1226" s="177">
        <v>145968</v>
      </c>
      <c r="D1226" s="180">
        <v>44616</v>
      </c>
      <c r="E1226" s="181">
        <v>1139.5814</v>
      </c>
      <c r="F1226" s="181">
        <v>2.8220000000000001</v>
      </c>
      <c r="G1226" s="181">
        <v>2.8117999999999999</v>
      </c>
      <c r="H1226" s="181">
        <v>2.8786999999999998</v>
      </c>
      <c r="I1226" s="181">
        <v>3.0007000000000001</v>
      </c>
      <c r="J1226" s="181">
        <v>2.9857999999999998</v>
      </c>
      <c r="K1226" s="181">
        <v>2.9975000000000001</v>
      </c>
      <c r="L1226" s="181">
        <v>2.9432999999999998</v>
      </c>
      <c r="M1226" s="181">
        <v>2.9218999999999999</v>
      </c>
      <c r="N1226" s="181">
        <v>2.9352999999999998</v>
      </c>
      <c r="O1226" s="181">
        <v>4.1885000000000003</v>
      </c>
      <c r="P1226" s="181"/>
      <c r="Q1226" s="181">
        <v>4.2831999999999999</v>
      </c>
      <c r="R1226" s="181">
        <v>3.1012</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3.1494801980198015</v>
      </c>
      <c r="G1227" s="183">
        <v>3.2105405940594061</v>
      </c>
      <c r="H1227" s="183">
        <v>3.1947980198019814</v>
      </c>
      <c r="I1227" s="183">
        <v>3.4050118811881176</v>
      </c>
      <c r="J1227" s="183">
        <v>3.3944148514851489</v>
      </c>
      <c r="K1227" s="183">
        <v>3.302821782178218</v>
      </c>
      <c r="L1227" s="183">
        <v>3.2006940594059414</v>
      </c>
      <c r="M1227" s="183">
        <v>3.2022277227722764</v>
      </c>
      <c r="N1227" s="183">
        <v>3.187169696969697</v>
      </c>
      <c r="O1227" s="183">
        <v>4.3175299999999996</v>
      </c>
      <c r="P1227" s="183">
        <v>5.3073487804878035</v>
      </c>
      <c r="Q1227" s="183">
        <v>6.0571663366336628</v>
      </c>
      <c r="R1227" s="183">
        <v>3.4591673913043484</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408</v>
      </c>
      <c r="B1228" s="177"/>
      <c r="C1228" s="177"/>
      <c r="D1228" s="177"/>
      <c r="E1228" s="177"/>
      <c r="F1228" s="183">
        <v>3.3155999999999999</v>
      </c>
      <c r="G1228" s="183">
        <v>3.3814000000000002</v>
      </c>
      <c r="H1228" s="183">
        <v>3.3512</v>
      </c>
      <c r="I1228" s="183">
        <v>3.5657999999999999</v>
      </c>
      <c r="J1228" s="183">
        <v>3.5688</v>
      </c>
      <c r="K1228" s="183">
        <v>3.46</v>
      </c>
      <c r="L1228" s="183">
        <v>3.3477000000000001</v>
      </c>
      <c r="M1228" s="183">
        <v>3.3580999999999999</v>
      </c>
      <c r="N1228" s="183">
        <v>3.3275000000000001</v>
      </c>
      <c r="O1228" s="183">
        <v>4.4736499999999992</v>
      </c>
      <c r="P1228" s="183">
        <v>5.51</v>
      </c>
      <c r="Q1228" s="183">
        <v>6.8686999999999996</v>
      </c>
      <c r="R1228" s="183">
        <v>3.5906000000000002</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985</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986</v>
      </c>
      <c r="B1231" s="177" t="s">
        <v>987</v>
      </c>
      <c r="C1231" s="177">
        <v>100365</v>
      </c>
      <c r="D1231" s="180">
        <v>44616</v>
      </c>
      <c r="E1231" s="181">
        <v>72.1297</v>
      </c>
      <c r="F1231" s="181">
        <v>-66.825599999999994</v>
      </c>
      <c r="G1231" s="181">
        <v>-29.296099999999999</v>
      </c>
      <c r="H1231" s="181">
        <v>-5.8921999999999999</v>
      </c>
      <c r="I1231" s="181">
        <v>16.876300000000001</v>
      </c>
      <c r="J1231" s="181">
        <v>13.4758</v>
      </c>
      <c r="K1231" s="181">
        <v>-2.7372000000000001</v>
      </c>
      <c r="L1231" s="181">
        <v>2.2715000000000001</v>
      </c>
      <c r="M1231" s="181">
        <v>0.27739999999999998</v>
      </c>
      <c r="N1231" s="181">
        <v>2.9298000000000002</v>
      </c>
      <c r="O1231" s="181">
        <v>7.7625000000000002</v>
      </c>
      <c r="P1231" s="181">
        <v>7.0494000000000003</v>
      </c>
      <c r="Q1231" s="181">
        <v>8.7149000000000001</v>
      </c>
      <c r="R1231" s="181">
        <v>3.7145999999999999</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986</v>
      </c>
      <c r="B1232" s="177" t="s">
        <v>988</v>
      </c>
      <c r="C1232" s="177">
        <v>120743</v>
      </c>
      <c r="D1232" s="180">
        <v>44616</v>
      </c>
      <c r="E1232" s="181">
        <v>77.526899999999998</v>
      </c>
      <c r="F1232" s="181">
        <v>-66.262900000000002</v>
      </c>
      <c r="G1232" s="181">
        <v>-28.6983</v>
      </c>
      <c r="H1232" s="181">
        <v>-5.2877999999999998</v>
      </c>
      <c r="I1232" s="181">
        <v>17.482399999999998</v>
      </c>
      <c r="J1232" s="181">
        <v>14.0825</v>
      </c>
      <c r="K1232" s="181">
        <v>-2.1408</v>
      </c>
      <c r="L1232" s="181">
        <v>2.8793000000000002</v>
      </c>
      <c r="M1232" s="181">
        <v>0.88</v>
      </c>
      <c r="N1232" s="181">
        <v>3.5491999999999999</v>
      </c>
      <c r="O1232" s="181">
        <v>8.3579000000000008</v>
      </c>
      <c r="P1232" s="181">
        <v>7.7192999999999996</v>
      </c>
      <c r="Q1232" s="181">
        <v>8.6012000000000004</v>
      </c>
      <c r="R1232" s="181">
        <v>4.2850000000000001</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986</v>
      </c>
      <c r="B1233" s="177" t="s">
        <v>989</v>
      </c>
      <c r="C1233" s="177">
        <v>143702</v>
      </c>
      <c r="D1233" s="180">
        <v>44616</v>
      </c>
      <c r="E1233" s="181">
        <v>14.1305</v>
      </c>
      <c r="F1233" s="181">
        <v>-64.462599999999995</v>
      </c>
      <c r="G1233" s="181">
        <v>-32.545400000000001</v>
      </c>
      <c r="H1233" s="181">
        <v>-5.6029</v>
      </c>
      <c r="I1233" s="181">
        <v>28.745699999999999</v>
      </c>
      <c r="J1233" s="181">
        <v>20.930099999999999</v>
      </c>
      <c r="K1233" s="181">
        <v>0.31469999999999998</v>
      </c>
      <c r="L1233" s="181">
        <v>6.1916000000000002</v>
      </c>
      <c r="M1233" s="181">
        <v>2.4119000000000002</v>
      </c>
      <c r="N1233" s="181">
        <v>3.9397000000000002</v>
      </c>
      <c r="O1233" s="181">
        <v>9.1513000000000009</v>
      </c>
      <c r="P1233" s="181"/>
      <c r="Q1233" s="181">
        <v>9.9611999999999998</v>
      </c>
      <c r="R1233" s="181">
        <v>4.8773</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986</v>
      </c>
      <c r="B1234" s="177" t="s">
        <v>990</v>
      </c>
      <c r="C1234" s="177">
        <v>143704</v>
      </c>
      <c r="D1234" s="180">
        <v>44616</v>
      </c>
      <c r="E1234" s="181">
        <v>14.294</v>
      </c>
      <c r="F1234" s="181">
        <v>-64.235399999999998</v>
      </c>
      <c r="G1234" s="181">
        <v>-32.258800000000001</v>
      </c>
      <c r="H1234" s="181">
        <v>-5.3205</v>
      </c>
      <c r="I1234" s="181">
        <v>29.009899999999998</v>
      </c>
      <c r="J1234" s="181">
        <v>21.215499999999999</v>
      </c>
      <c r="K1234" s="181">
        <v>0.60040000000000004</v>
      </c>
      <c r="L1234" s="181">
        <v>6.4790999999999999</v>
      </c>
      <c r="M1234" s="181">
        <v>2.6943000000000001</v>
      </c>
      <c r="N1234" s="181">
        <v>4.2276999999999996</v>
      </c>
      <c r="O1234" s="181">
        <v>9.4887999999999995</v>
      </c>
      <c r="P1234" s="181"/>
      <c r="Q1234" s="181">
        <v>10.309200000000001</v>
      </c>
      <c r="R1234" s="181">
        <v>5.1957000000000004</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-65.446625000000012</v>
      </c>
      <c r="G1235" s="183">
        <v>-30.699649999999998</v>
      </c>
      <c r="H1235" s="183">
        <v>-5.5258499999999993</v>
      </c>
      <c r="I1235" s="183">
        <v>23.028575</v>
      </c>
      <c r="J1235" s="183">
        <v>17.425975000000001</v>
      </c>
      <c r="K1235" s="183">
        <v>-0.99072499999999997</v>
      </c>
      <c r="L1235" s="183">
        <v>4.4553750000000001</v>
      </c>
      <c r="M1235" s="183">
        <v>1.5659000000000001</v>
      </c>
      <c r="N1235" s="183">
        <v>3.6616</v>
      </c>
      <c r="O1235" s="183">
        <v>8.6901250000000001</v>
      </c>
      <c r="P1235" s="183">
        <v>7.3843499999999995</v>
      </c>
      <c r="Q1235" s="183">
        <v>9.3966250000000002</v>
      </c>
      <c r="R1235" s="183">
        <v>4.5181500000000003</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408</v>
      </c>
      <c r="B1236" s="177"/>
      <c r="C1236" s="177"/>
      <c r="D1236" s="177"/>
      <c r="E1236" s="177"/>
      <c r="F1236" s="183">
        <v>-65.362750000000005</v>
      </c>
      <c r="G1236" s="183">
        <v>-30.777450000000002</v>
      </c>
      <c r="H1236" s="183">
        <v>-5.4617000000000004</v>
      </c>
      <c r="I1236" s="183">
        <v>23.114049999999999</v>
      </c>
      <c r="J1236" s="183">
        <v>17.5063</v>
      </c>
      <c r="K1236" s="183">
        <v>-0.91305000000000014</v>
      </c>
      <c r="L1236" s="183">
        <v>4.53545</v>
      </c>
      <c r="M1236" s="183">
        <v>1.64595</v>
      </c>
      <c r="N1236" s="183">
        <v>3.7444500000000001</v>
      </c>
      <c r="O1236" s="183">
        <v>8.7545999999999999</v>
      </c>
      <c r="P1236" s="183">
        <v>7.3843499999999995</v>
      </c>
      <c r="Q1236" s="183">
        <v>9.3380499999999991</v>
      </c>
      <c r="R1236" s="183">
        <v>4.5811500000000001</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991</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992</v>
      </c>
      <c r="B1239" s="177" t="s">
        <v>993</v>
      </c>
      <c r="C1239" s="177">
        <v>103192</v>
      </c>
      <c r="D1239" s="180">
        <v>44616</v>
      </c>
      <c r="E1239" s="181">
        <v>533.30489999999998</v>
      </c>
      <c r="F1239" s="181">
        <v>-1.1429</v>
      </c>
      <c r="G1239" s="181">
        <v>0.63880000000000003</v>
      </c>
      <c r="H1239" s="181">
        <v>1.9864999999999999</v>
      </c>
      <c r="I1239" s="181">
        <v>3.4422000000000001</v>
      </c>
      <c r="J1239" s="181">
        <v>3.2006999999999999</v>
      </c>
      <c r="K1239" s="181">
        <v>3.2886000000000002</v>
      </c>
      <c r="L1239" s="181">
        <v>3.0350999999999999</v>
      </c>
      <c r="M1239" s="181">
        <v>3.5047000000000001</v>
      </c>
      <c r="N1239" s="181">
        <v>3.9419</v>
      </c>
      <c r="O1239" s="181">
        <v>6.2138</v>
      </c>
      <c r="P1239" s="181">
        <v>6.4664000000000001</v>
      </c>
      <c r="Q1239" s="181">
        <v>7.2865000000000002</v>
      </c>
      <c r="R1239" s="181">
        <v>5.2249999999999996</v>
      </c>
      <c r="S1239" s="124" t="s">
        <v>1951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992</v>
      </c>
      <c r="B1240" s="177" t="s">
        <v>994</v>
      </c>
      <c r="C1240" s="177">
        <v>119523</v>
      </c>
      <c r="D1240" s="180">
        <v>44616</v>
      </c>
      <c r="E1240" s="181">
        <v>575.05640000000005</v>
      </c>
      <c r="F1240" s="181">
        <v>-0.30470000000000003</v>
      </c>
      <c r="G1240" s="181">
        <v>1.4684999999999999</v>
      </c>
      <c r="H1240" s="181">
        <v>2.8178999999999998</v>
      </c>
      <c r="I1240" s="181">
        <v>4.2740999999999998</v>
      </c>
      <c r="J1240" s="181">
        <v>4.0338000000000003</v>
      </c>
      <c r="K1240" s="181">
        <v>4.1265999999999998</v>
      </c>
      <c r="L1240" s="181">
        <v>3.88</v>
      </c>
      <c r="M1240" s="181">
        <v>4.3544999999999998</v>
      </c>
      <c r="N1240" s="181">
        <v>4.7793000000000001</v>
      </c>
      <c r="O1240" s="181">
        <v>7.0919999999999996</v>
      </c>
      <c r="P1240" s="181">
        <v>7.3540000000000001</v>
      </c>
      <c r="Q1240" s="181">
        <v>8.2872000000000003</v>
      </c>
      <c r="R1240" s="181">
        <v>6.0819000000000001</v>
      </c>
      <c r="S1240" s="124" t="s">
        <v>1951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992</v>
      </c>
      <c r="B1241" s="177" t="s">
        <v>995</v>
      </c>
      <c r="C1241" s="177">
        <v>120513</v>
      </c>
      <c r="D1241" s="180">
        <v>44616</v>
      </c>
      <c r="E1241" s="181">
        <v>2576.5996</v>
      </c>
      <c r="F1241" s="181">
        <v>-2.7507999999999999</v>
      </c>
      <c r="G1241" s="181">
        <v>0.88970000000000005</v>
      </c>
      <c r="H1241" s="181">
        <v>2.464</v>
      </c>
      <c r="I1241" s="181">
        <v>3.4077999999999999</v>
      </c>
      <c r="J1241" s="181">
        <v>3.5804999999999998</v>
      </c>
      <c r="K1241" s="181">
        <v>3.8614000000000002</v>
      </c>
      <c r="L1241" s="181">
        <v>3.6463000000000001</v>
      </c>
      <c r="M1241" s="181">
        <v>3.9767000000000001</v>
      </c>
      <c r="N1241" s="181">
        <v>4.3017000000000003</v>
      </c>
      <c r="O1241" s="181">
        <v>6.6826999999999996</v>
      </c>
      <c r="P1241" s="181">
        <v>7.0439999999999996</v>
      </c>
      <c r="Q1241" s="181">
        <v>7.9635999999999996</v>
      </c>
      <c r="R1241" s="181">
        <v>5.5328999999999997</v>
      </c>
      <c r="S1241" s="124" t="s">
        <v>1950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992</v>
      </c>
      <c r="B1242" s="177" t="s">
        <v>996</v>
      </c>
      <c r="C1242" s="177">
        <v>112214</v>
      </c>
      <c r="D1242" s="180">
        <v>44616</v>
      </c>
      <c r="E1242" s="181">
        <v>2484.9488999999999</v>
      </c>
      <c r="F1242" s="181">
        <v>-3.0608</v>
      </c>
      <c r="G1242" s="181">
        <v>0.57879999999999998</v>
      </c>
      <c r="H1242" s="181">
        <v>2.1532</v>
      </c>
      <c r="I1242" s="181">
        <v>3.097</v>
      </c>
      <c r="J1242" s="181">
        <v>3.2690000000000001</v>
      </c>
      <c r="K1242" s="181">
        <v>3.5478999999999998</v>
      </c>
      <c r="L1242" s="181">
        <v>3.3328000000000002</v>
      </c>
      <c r="M1242" s="181">
        <v>3.661</v>
      </c>
      <c r="N1242" s="181">
        <v>3.9790000000000001</v>
      </c>
      <c r="O1242" s="181">
        <v>6.3571</v>
      </c>
      <c r="P1242" s="181">
        <v>6.6078999999999999</v>
      </c>
      <c r="Q1242" s="181">
        <v>7.6256000000000004</v>
      </c>
      <c r="R1242" s="181">
        <v>5.2069000000000001</v>
      </c>
      <c r="S1242" s="124" t="s">
        <v>1950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992</v>
      </c>
      <c r="B1243" s="177" t="s">
        <v>997</v>
      </c>
      <c r="C1243" s="177">
        <v>112029</v>
      </c>
      <c r="D1243" s="180">
        <v>44616</v>
      </c>
      <c r="E1243" s="181">
        <v>1599.693</v>
      </c>
      <c r="F1243" s="181">
        <v>-4.4054000000000002</v>
      </c>
      <c r="G1243" s="181">
        <v>2.5034999999999998</v>
      </c>
      <c r="H1243" s="181">
        <v>3.2058</v>
      </c>
      <c r="I1243" s="181">
        <v>4.4040999999999997</v>
      </c>
      <c r="J1243" s="181">
        <v>3.742</v>
      </c>
      <c r="K1243" s="181">
        <v>2.9392999999999998</v>
      </c>
      <c r="L1243" s="181">
        <v>2.8527999999999998</v>
      </c>
      <c r="M1243" s="181">
        <v>3.0022000000000002</v>
      </c>
      <c r="N1243" s="181">
        <v>3.9310999999999998</v>
      </c>
      <c r="O1243" s="181">
        <v>-9.2959999999999994</v>
      </c>
      <c r="P1243" s="181">
        <v>-3.1724999999999999</v>
      </c>
      <c r="Q1243" s="181">
        <v>3.7747999999999999</v>
      </c>
      <c r="R1243" s="181">
        <v>-3.1667999999999998</v>
      </c>
      <c r="S1243" s="124" t="s">
        <v>1951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992</v>
      </c>
      <c r="B1244" s="177" t="s">
        <v>998</v>
      </c>
      <c r="C1244" s="177">
        <v>119410</v>
      </c>
      <c r="D1244" s="180">
        <v>44616</v>
      </c>
      <c r="E1244" s="181">
        <v>1643.5879</v>
      </c>
      <c r="F1244" s="181">
        <v>-4.1944999999999997</v>
      </c>
      <c r="G1244" s="181">
        <v>2.7143999999999999</v>
      </c>
      <c r="H1244" s="181">
        <v>3.4161999999999999</v>
      </c>
      <c r="I1244" s="181">
        <v>4.6146000000000003</v>
      </c>
      <c r="J1244" s="181">
        <v>3.9527999999999999</v>
      </c>
      <c r="K1244" s="181">
        <v>3.1509999999999998</v>
      </c>
      <c r="L1244" s="181">
        <v>3.0657000000000001</v>
      </c>
      <c r="M1244" s="181">
        <v>3.2172000000000001</v>
      </c>
      <c r="N1244" s="181">
        <v>4.1496000000000004</v>
      </c>
      <c r="O1244" s="181">
        <v>-9.0672999999999995</v>
      </c>
      <c r="P1244" s="181">
        <v>-2.9135</v>
      </c>
      <c r="Q1244" s="181">
        <v>2.5627</v>
      </c>
      <c r="R1244" s="181">
        <v>-2.9498000000000002</v>
      </c>
      <c r="S1244" s="124" t="s">
        <v>1951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992</v>
      </c>
      <c r="B1245" s="177" t="s">
        <v>999</v>
      </c>
      <c r="C1245" s="177">
        <v>148320</v>
      </c>
      <c r="D1245" s="180"/>
      <c r="E1245" s="181"/>
      <c r="F1245" s="181"/>
      <c r="G1245" s="181"/>
      <c r="H1245" s="181"/>
      <c r="I1245" s="181"/>
      <c r="J1245" s="181"/>
      <c r="K1245" s="181"/>
      <c r="L1245" s="181"/>
      <c r="M1245" s="181"/>
      <c r="N1245" s="181"/>
      <c r="O1245" s="181"/>
      <c r="P1245" s="181"/>
      <c r="Q1245" s="181"/>
      <c r="R1245" s="181"/>
      <c r="S1245" s="124" t="s">
        <v>1951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992</v>
      </c>
      <c r="B1246" s="177" t="s">
        <v>1000</v>
      </c>
      <c r="C1246" s="177">
        <v>148325</v>
      </c>
      <c r="D1246" s="180"/>
      <c r="E1246" s="181"/>
      <c r="F1246" s="181"/>
      <c r="G1246" s="181"/>
      <c r="H1246" s="181"/>
      <c r="I1246" s="181"/>
      <c r="J1246" s="181"/>
      <c r="K1246" s="181"/>
      <c r="L1246" s="181"/>
      <c r="M1246" s="181"/>
      <c r="N1246" s="181"/>
      <c r="O1246" s="181"/>
      <c r="P1246" s="181"/>
      <c r="Q1246" s="181"/>
      <c r="R1246" s="181"/>
      <c r="S1246" s="124" t="s">
        <v>1951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992</v>
      </c>
      <c r="B1247" s="177" t="s">
        <v>1001</v>
      </c>
      <c r="C1247" s="177">
        <v>117945</v>
      </c>
      <c r="D1247" s="180">
        <v>44616</v>
      </c>
      <c r="E1247" s="181">
        <v>32.7898</v>
      </c>
      <c r="F1247" s="181">
        <v>2.2263999999999999</v>
      </c>
      <c r="G1247" s="181">
        <v>2.0781999999999998</v>
      </c>
      <c r="H1247" s="181">
        <v>2.7366000000000001</v>
      </c>
      <c r="I1247" s="181">
        <v>4.3007</v>
      </c>
      <c r="J1247" s="181">
        <v>4.2416</v>
      </c>
      <c r="K1247" s="181">
        <v>3.6238999999999999</v>
      </c>
      <c r="L1247" s="181">
        <v>2.9333</v>
      </c>
      <c r="M1247" s="181">
        <v>3.2945000000000002</v>
      </c>
      <c r="N1247" s="181">
        <v>3.8121999999999998</v>
      </c>
      <c r="O1247" s="181">
        <v>5.7134999999999998</v>
      </c>
      <c r="P1247" s="181">
        <v>6.1474000000000002</v>
      </c>
      <c r="Q1247" s="181">
        <v>7.5305</v>
      </c>
      <c r="R1247" s="181">
        <v>4.9889999999999999</v>
      </c>
      <c r="S1247" s="124" t="s">
        <v>1951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992</v>
      </c>
      <c r="B1248" s="177" t="s">
        <v>1002</v>
      </c>
      <c r="C1248" s="177">
        <v>120008</v>
      </c>
      <c r="D1248" s="180">
        <v>44616</v>
      </c>
      <c r="E1248" s="181">
        <v>35.026200000000003</v>
      </c>
      <c r="F1248" s="181">
        <v>3.1265000000000001</v>
      </c>
      <c r="G1248" s="181">
        <v>3.0228000000000002</v>
      </c>
      <c r="H1248" s="181">
        <v>3.6945000000000001</v>
      </c>
      <c r="I1248" s="181">
        <v>5.2507000000000001</v>
      </c>
      <c r="J1248" s="181">
        <v>5.1521999999999997</v>
      </c>
      <c r="K1248" s="181">
        <v>4.5194000000000001</v>
      </c>
      <c r="L1248" s="181">
        <v>3.8113999999999999</v>
      </c>
      <c r="M1248" s="181">
        <v>4.1576000000000004</v>
      </c>
      <c r="N1248" s="181">
        <v>4.6893000000000002</v>
      </c>
      <c r="O1248" s="181">
        <v>6.5887000000000002</v>
      </c>
      <c r="P1248" s="181">
        <v>6.9523999999999999</v>
      </c>
      <c r="Q1248" s="181">
        <v>7.9074999999999998</v>
      </c>
      <c r="R1248" s="181">
        <v>5.8601999999999999</v>
      </c>
      <c r="S1248" s="124" t="s">
        <v>1951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992</v>
      </c>
      <c r="B1249" s="177" t="s">
        <v>1003</v>
      </c>
      <c r="C1249" s="177">
        <v>118291</v>
      </c>
      <c r="D1249" s="180">
        <v>44616</v>
      </c>
      <c r="E1249" s="181">
        <v>34.708500000000001</v>
      </c>
      <c r="F1249" s="181">
        <v>1.262</v>
      </c>
      <c r="G1249" s="181">
        <v>2.3491</v>
      </c>
      <c r="H1249" s="181">
        <v>3.2921</v>
      </c>
      <c r="I1249" s="181">
        <v>4.3489000000000004</v>
      </c>
      <c r="J1249" s="181">
        <v>3.8868</v>
      </c>
      <c r="K1249" s="181">
        <v>3.6463999999999999</v>
      </c>
      <c r="L1249" s="181">
        <v>3.2795999999999998</v>
      </c>
      <c r="M1249" s="181">
        <v>3.504</v>
      </c>
      <c r="N1249" s="181">
        <v>3.6755</v>
      </c>
      <c r="O1249" s="181">
        <v>5.8522999999999996</v>
      </c>
      <c r="P1249" s="181">
        <v>6.3672000000000004</v>
      </c>
      <c r="Q1249" s="181">
        <v>7.4802</v>
      </c>
      <c r="R1249" s="181">
        <v>4.7233000000000001</v>
      </c>
      <c r="S1249" s="124" t="s">
        <v>1951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992</v>
      </c>
      <c r="B1250" s="177" t="s">
        <v>1004</v>
      </c>
      <c r="C1250" s="177">
        <v>102913</v>
      </c>
      <c r="D1250" s="180">
        <v>44616</v>
      </c>
      <c r="E1250" s="181">
        <v>34.090299999999999</v>
      </c>
      <c r="F1250" s="181">
        <v>0.96360000000000001</v>
      </c>
      <c r="G1250" s="181">
        <v>2.1059999999999999</v>
      </c>
      <c r="H1250" s="181">
        <v>3.0303</v>
      </c>
      <c r="I1250" s="181">
        <v>4.0903</v>
      </c>
      <c r="J1250" s="181">
        <v>3.6273</v>
      </c>
      <c r="K1250" s="181">
        <v>3.3921000000000001</v>
      </c>
      <c r="L1250" s="181">
        <v>3.0156999999999998</v>
      </c>
      <c r="M1250" s="181">
        <v>3.2362000000000002</v>
      </c>
      <c r="N1250" s="181">
        <v>3.3997999999999999</v>
      </c>
      <c r="O1250" s="181">
        <v>5.5907999999999998</v>
      </c>
      <c r="P1250" s="181">
        <v>6.1257000000000001</v>
      </c>
      <c r="Q1250" s="181">
        <v>7.4859</v>
      </c>
      <c r="R1250" s="181">
        <v>4.4596</v>
      </c>
      <c r="S1250" s="124" t="s">
        <v>1951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992</v>
      </c>
      <c r="B1251" s="177" t="s">
        <v>1005</v>
      </c>
      <c r="C1251" s="177">
        <v>133925</v>
      </c>
      <c r="D1251" s="180">
        <v>44616</v>
      </c>
      <c r="E1251" s="181">
        <v>16.385200000000001</v>
      </c>
      <c r="F1251" s="181">
        <v>3.1189</v>
      </c>
      <c r="G1251" s="181">
        <v>2.5994000000000002</v>
      </c>
      <c r="H1251" s="181">
        <v>3.0249999999999999</v>
      </c>
      <c r="I1251" s="181">
        <v>4.7023999999999999</v>
      </c>
      <c r="J1251" s="181">
        <v>3.7484999999999999</v>
      </c>
      <c r="K1251" s="181">
        <v>3.8481000000000001</v>
      </c>
      <c r="L1251" s="181">
        <v>3.4186999999999999</v>
      </c>
      <c r="M1251" s="181">
        <v>3.7602000000000002</v>
      </c>
      <c r="N1251" s="181">
        <v>4.0937999999999999</v>
      </c>
      <c r="O1251" s="181">
        <v>6.3102</v>
      </c>
      <c r="P1251" s="181">
        <v>6.7435999999999998</v>
      </c>
      <c r="Q1251" s="181">
        <v>7.3446999999999996</v>
      </c>
      <c r="R1251" s="181">
        <v>5.0450999999999997</v>
      </c>
      <c r="S1251" s="124" t="s">
        <v>1951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992</v>
      </c>
      <c r="B1252" s="177" t="s">
        <v>1006</v>
      </c>
      <c r="C1252" s="177">
        <v>133926</v>
      </c>
      <c r="D1252" s="180">
        <v>44616</v>
      </c>
      <c r="E1252" s="181">
        <v>16.033300000000001</v>
      </c>
      <c r="F1252" s="181">
        <v>2.7320000000000002</v>
      </c>
      <c r="G1252" s="181">
        <v>2.3529</v>
      </c>
      <c r="H1252" s="181">
        <v>2.7332000000000001</v>
      </c>
      <c r="I1252" s="181">
        <v>4.4141000000000004</v>
      </c>
      <c r="J1252" s="181">
        <v>3.4542000000000002</v>
      </c>
      <c r="K1252" s="181">
        <v>3.5552000000000001</v>
      </c>
      <c r="L1252" s="181">
        <v>3.1217000000000001</v>
      </c>
      <c r="M1252" s="181">
        <v>3.4609999999999999</v>
      </c>
      <c r="N1252" s="181">
        <v>3.7955999999999999</v>
      </c>
      <c r="O1252" s="181">
        <v>6.0019</v>
      </c>
      <c r="P1252" s="181">
        <v>6.4265999999999996</v>
      </c>
      <c r="Q1252" s="181">
        <v>7.0106999999999999</v>
      </c>
      <c r="R1252" s="181">
        <v>4.7550999999999997</v>
      </c>
      <c r="S1252" s="124" t="s">
        <v>1951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992</v>
      </c>
      <c r="B1253" s="177" t="s">
        <v>1007</v>
      </c>
      <c r="C1253" s="177">
        <v>140220</v>
      </c>
      <c r="D1253" s="180"/>
      <c r="E1253" s="181"/>
      <c r="F1253" s="181"/>
      <c r="G1253" s="181"/>
      <c r="H1253" s="181"/>
      <c r="I1253" s="181"/>
      <c r="J1253" s="181"/>
      <c r="K1253" s="181"/>
      <c r="L1253" s="181"/>
      <c r="M1253" s="181"/>
      <c r="N1253" s="181"/>
      <c r="O1253" s="181"/>
      <c r="P1253" s="181"/>
      <c r="Q1253" s="181"/>
      <c r="R1253" s="181"/>
      <c r="S1253" s="124" t="s">
        <v>1951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992</v>
      </c>
      <c r="B1254" s="177" t="s">
        <v>1008</v>
      </c>
      <c r="C1254" s="177">
        <v>140207</v>
      </c>
      <c r="D1254" s="180"/>
      <c r="E1254" s="181"/>
      <c r="F1254" s="181"/>
      <c r="G1254" s="181"/>
      <c r="H1254" s="181"/>
      <c r="I1254" s="181"/>
      <c r="J1254" s="181"/>
      <c r="K1254" s="181"/>
      <c r="L1254" s="181"/>
      <c r="M1254" s="181"/>
      <c r="N1254" s="181"/>
      <c r="O1254" s="181"/>
      <c r="P1254" s="181"/>
      <c r="Q1254" s="181"/>
      <c r="R1254" s="181"/>
      <c r="S1254" s="124" t="s">
        <v>1951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992</v>
      </c>
      <c r="B1255" s="177" t="s">
        <v>1879</v>
      </c>
      <c r="C1255" s="177">
        <v>113135</v>
      </c>
      <c r="D1255" s="180">
        <v>44616</v>
      </c>
      <c r="E1255" s="181">
        <v>26.957599999999999</v>
      </c>
      <c r="F1255" s="181">
        <v>12.1899</v>
      </c>
      <c r="G1255" s="181">
        <v>18.758900000000001</v>
      </c>
      <c r="H1255" s="181">
        <v>19.297599999999999</v>
      </c>
      <c r="I1255" s="181">
        <v>18.005700000000001</v>
      </c>
      <c r="J1255" s="181">
        <v>14.739699999999999</v>
      </c>
      <c r="K1255" s="181">
        <v>22.1326</v>
      </c>
      <c r="L1255" s="181">
        <v>25.590699999999998</v>
      </c>
      <c r="M1255" s="181">
        <v>19.7941</v>
      </c>
      <c r="N1255" s="181">
        <v>17.509899999999998</v>
      </c>
      <c r="O1255" s="181">
        <v>7.8285999999999998</v>
      </c>
      <c r="P1255" s="181">
        <v>8.0055999999999994</v>
      </c>
      <c r="Q1255" s="181">
        <v>8.9315999999999995</v>
      </c>
      <c r="R1255" s="181">
        <v>12.8537</v>
      </c>
      <c r="S1255" s="124" t="s">
        <v>1951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992</v>
      </c>
      <c r="B1256" s="177" t="s">
        <v>1880</v>
      </c>
      <c r="C1256" s="177">
        <v>118530</v>
      </c>
      <c r="D1256" s="180">
        <v>44616</v>
      </c>
      <c r="E1256" s="181">
        <v>27.686399999999999</v>
      </c>
      <c r="F1256" s="181">
        <v>12.1327</v>
      </c>
      <c r="G1256" s="181">
        <v>18.749199999999998</v>
      </c>
      <c r="H1256" s="181">
        <v>19.3001</v>
      </c>
      <c r="I1256" s="181">
        <v>17.996300000000002</v>
      </c>
      <c r="J1256" s="181">
        <v>14.7349</v>
      </c>
      <c r="K1256" s="181">
        <v>22.132400000000001</v>
      </c>
      <c r="L1256" s="181">
        <v>25.588200000000001</v>
      </c>
      <c r="M1256" s="181">
        <v>19.792300000000001</v>
      </c>
      <c r="N1256" s="181">
        <v>17.528400000000001</v>
      </c>
      <c r="O1256" s="181">
        <v>8.0978999999999992</v>
      </c>
      <c r="P1256" s="181">
        <v>8.3186999999999998</v>
      </c>
      <c r="Q1256" s="181">
        <v>9.1359999999999992</v>
      </c>
      <c r="R1256" s="181">
        <v>13.065300000000001</v>
      </c>
      <c r="S1256" s="124" t="s">
        <v>1951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992</v>
      </c>
      <c r="B1257" s="177" t="s">
        <v>1941</v>
      </c>
      <c r="C1257" s="177">
        <v>100503</v>
      </c>
      <c r="D1257" s="180">
        <v>44616</v>
      </c>
      <c r="E1257" s="181">
        <v>50.007389988747001</v>
      </c>
      <c r="F1257" s="181">
        <v>12.3371</v>
      </c>
      <c r="G1257" s="181">
        <v>18.724</v>
      </c>
      <c r="H1257" s="181">
        <v>19.2836</v>
      </c>
      <c r="I1257" s="181">
        <v>17.993500000000001</v>
      </c>
      <c r="J1257" s="181">
        <v>14.741199999999999</v>
      </c>
      <c r="K1257" s="181">
        <v>22.132999999999999</v>
      </c>
      <c r="L1257" s="181">
        <v>25.5883</v>
      </c>
      <c r="M1257" s="181">
        <v>19.793099999999999</v>
      </c>
      <c r="N1257" s="181">
        <v>17.509</v>
      </c>
      <c r="O1257" s="181">
        <v>7.1391</v>
      </c>
      <c r="P1257" s="181">
        <v>6.6738</v>
      </c>
      <c r="Q1257" s="181">
        <v>7.5681000000000003</v>
      </c>
      <c r="R1257" s="181">
        <v>12.853199999999999</v>
      </c>
      <c r="S1257" s="124" t="s">
        <v>1951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992</v>
      </c>
      <c r="B1258" s="177" t="s">
        <v>1942</v>
      </c>
      <c r="C1258" s="177">
        <v>118528</v>
      </c>
      <c r="D1258" s="180">
        <v>44616</v>
      </c>
      <c r="E1258" s="181">
        <v>19.791285900108299</v>
      </c>
      <c r="F1258" s="181">
        <v>12.201700000000001</v>
      </c>
      <c r="G1258" s="181">
        <v>18.750699999999998</v>
      </c>
      <c r="H1258" s="181">
        <v>19.32</v>
      </c>
      <c r="I1258" s="181">
        <v>18.014800000000001</v>
      </c>
      <c r="J1258" s="181">
        <v>14.7407</v>
      </c>
      <c r="K1258" s="181">
        <v>22.132899999999999</v>
      </c>
      <c r="L1258" s="181">
        <v>25.591200000000001</v>
      </c>
      <c r="M1258" s="181">
        <v>19.7942</v>
      </c>
      <c r="N1258" s="181">
        <v>17.53</v>
      </c>
      <c r="O1258" s="181">
        <v>7.4260000000000002</v>
      </c>
      <c r="P1258" s="181">
        <v>7.0129000000000001</v>
      </c>
      <c r="Q1258" s="181">
        <v>7.3209</v>
      </c>
      <c r="R1258" s="181">
        <v>13.0656</v>
      </c>
      <c r="S1258" s="124" t="s">
        <v>1951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992</v>
      </c>
      <c r="B1259" s="177" t="s">
        <v>1009</v>
      </c>
      <c r="C1259" s="177">
        <v>147990</v>
      </c>
      <c r="D1259" s="180"/>
      <c r="E1259" s="181"/>
      <c r="F1259" s="181"/>
      <c r="G1259" s="181"/>
      <c r="H1259" s="181"/>
      <c r="I1259" s="181"/>
      <c r="J1259" s="181"/>
      <c r="K1259" s="181"/>
      <c r="L1259" s="181"/>
      <c r="M1259" s="181"/>
      <c r="N1259" s="181"/>
      <c r="O1259" s="181"/>
      <c r="P1259" s="181"/>
      <c r="Q1259" s="181"/>
      <c r="R1259" s="181"/>
      <c r="S1259" s="124" t="s">
        <v>1951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992</v>
      </c>
      <c r="B1260" s="177" t="s">
        <v>1010</v>
      </c>
      <c r="C1260" s="177">
        <v>147991</v>
      </c>
      <c r="D1260" s="180"/>
      <c r="E1260" s="181"/>
      <c r="F1260" s="181"/>
      <c r="G1260" s="181"/>
      <c r="H1260" s="181"/>
      <c r="I1260" s="181"/>
      <c r="J1260" s="181"/>
      <c r="K1260" s="181"/>
      <c r="L1260" s="181"/>
      <c r="M1260" s="181"/>
      <c r="N1260" s="181"/>
      <c r="O1260" s="181"/>
      <c r="P1260" s="181"/>
      <c r="Q1260" s="181"/>
      <c r="R1260" s="181"/>
      <c r="S1260" s="124" t="s">
        <v>1951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992</v>
      </c>
      <c r="B1261" s="177" t="s">
        <v>1881</v>
      </c>
      <c r="C1261" s="177">
        <v>148000</v>
      </c>
      <c r="D1261" s="180"/>
      <c r="E1261" s="181"/>
      <c r="F1261" s="181"/>
      <c r="G1261" s="181"/>
      <c r="H1261" s="181"/>
      <c r="I1261" s="181"/>
      <c r="J1261" s="181"/>
      <c r="K1261" s="181"/>
      <c r="L1261" s="181"/>
      <c r="M1261" s="181"/>
      <c r="N1261" s="181"/>
      <c r="O1261" s="181"/>
      <c r="P1261" s="181"/>
      <c r="Q1261" s="181"/>
      <c r="R1261" s="181"/>
      <c r="S1261" s="124" t="s">
        <v>1951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992</v>
      </c>
      <c r="B1262" s="177" t="s">
        <v>1882</v>
      </c>
      <c r="C1262" s="177">
        <v>147999</v>
      </c>
      <c r="D1262" s="180"/>
      <c r="E1262" s="181"/>
      <c r="F1262" s="181"/>
      <c r="G1262" s="181"/>
      <c r="H1262" s="181"/>
      <c r="I1262" s="181"/>
      <c r="J1262" s="181"/>
      <c r="K1262" s="181"/>
      <c r="L1262" s="181"/>
      <c r="M1262" s="181"/>
      <c r="N1262" s="181"/>
      <c r="O1262" s="181"/>
      <c r="P1262" s="181"/>
      <c r="Q1262" s="181"/>
      <c r="R1262" s="181"/>
      <c r="S1262" s="124" t="s">
        <v>1951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992</v>
      </c>
      <c r="B1263" s="177" t="s">
        <v>1943</v>
      </c>
      <c r="C1263" s="177">
        <v>147995</v>
      </c>
      <c r="D1263" s="180"/>
      <c r="E1263" s="181"/>
      <c r="F1263" s="181"/>
      <c r="G1263" s="181"/>
      <c r="H1263" s="181"/>
      <c r="I1263" s="181"/>
      <c r="J1263" s="181"/>
      <c r="K1263" s="181"/>
      <c r="L1263" s="181"/>
      <c r="M1263" s="181"/>
      <c r="N1263" s="181"/>
      <c r="O1263" s="181"/>
      <c r="P1263" s="181"/>
      <c r="Q1263" s="181"/>
      <c r="R1263" s="181"/>
      <c r="S1263" s="124" t="s">
        <v>1951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992</v>
      </c>
      <c r="B1264" s="177" t="s">
        <v>1944</v>
      </c>
      <c r="C1264" s="177">
        <v>147996</v>
      </c>
      <c r="D1264" s="180"/>
      <c r="E1264" s="181"/>
      <c r="F1264" s="181"/>
      <c r="G1264" s="181"/>
      <c r="H1264" s="181"/>
      <c r="I1264" s="181"/>
      <c r="J1264" s="181"/>
      <c r="K1264" s="181"/>
      <c r="L1264" s="181"/>
      <c r="M1264" s="181"/>
      <c r="N1264" s="181"/>
      <c r="O1264" s="181"/>
      <c r="P1264" s="181"/>
      <c r="Q1264" s="181"/>
      <c r="R1264" s="181"/>
      <c r="S1264" s="124" t="s">
        <v>1951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992</v>
      </c>
      <c r="B1265" s="177" t="s">
        <v>1011</v>
      </c>
      <c r="C1265" s="177">
        <v>102452</v>
      </c>
      <c r="D1265" s="180">
        <v>44616</v>
      </c>
      <c r="E1265" s="181">
        <v>46.6111</v>
      </c>
      <c r="F1265" s="181">
        <v>-5.0892999999999997</v>
      </c>
      <c r="G1265" s="181">
        <v>1.6447000000000001</v>
      </c>
      <c r="H1265" s="181">
        <v>1.9024000000000001</v>
      </c>
      <c r="I1265" s="181">
        <v>2.6987999999999999</v>
      </c>
      <c r="J1265" s="181">
        <v>2.8841999999999999</v>
      </c>
      <c r="K1265" s="181">
        <v>2.8443999999999998</v>
      </c>
      <c r="L1265" s="181">
        <v>2.9798</v>
      </c>
      <c r="M1265" s="181">
        <v>3.6389</v>
      </c>
      <c r="N1265" s="181">
        <v>3.8090999999999999</v>
      </c>
      <c r="O1265" s="181">
        <v>6.3459000000000003</v>
      </c>
      <c r="P1265" s="181">
        <v>6.4265999999999996</v>
      </c>
      <c r="Q1265" s="181">
        <v>7.1513</v>
      </c>
      <c r="R1265" s="181">
        <v>5.5064000000000002</v>
      </c>
      <c r="S1265" s="124" t="s">
        <v>1951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992</v>
      </c>
      <c r="B1266" s="177" t="s">
        <v>1012</v>
      </c>
      <c r="C1266" s="177">
        <v>118942</v>
      </c>
      <c r="D1266" s="180">
        <v>44616</v>
      </c>
      <c r="E1266" s="181">
        <v>49.540799999999997</v>
      </c>
      <c r="F1266" s="181">
        <v>-4.4200999999999997</v>
      </c>
      <c r="G1266" s="181">
        <v>2.2844000000000002</v>
      </c>
      <c r="H1266" s="181">
        <v>2.5589</v>
      </c>
      <c r="I1266" s="181">
        <v>3.3513000000000002</v>
      </c>
      <c r="J1266" s="181">
        <v>3.5375999999999999</v>
      </c>
      <c r="K1266" s="181">
        <v>3.4973999999999998</v>
      </c>
      <c r="L1266" s="181">
        <v>3.6139999999999999</v>
      </c>
      <c r="M1266" s="181">
        <v>4.2727000000000004</v>
      </c>
      <c r="N1266" s="181">
        <v>4.4457000000000004</v>
      </c>
      <c r="O1266" s="181">
        <v>6.9890999999999996</v>
      </c>
      <c r="P1266" s="181">
        <v>7.0885999999999996</v>
      </c>
      <c r="Q1266" s="181">
        <v>7.9223999999999997</v>
      </c>
      <c r="R1266" s="181">
        <v>6.1475</v>
      </c>
      <c r="S1266" s="124" t="s">
        <v>1951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992</v>
      </c>
      <c r="B1267" s="177" t="s">
        <v>1013</v>
      </c>
      <c r="C1267" s="177">
        <v>104344</v>
      </c>
      <c r="D1267" s="180">
        <v>44616</v>
      </c>
      <c r="E1267" s="181">
        <v>16.700199999999999</v>
      </c>
      <c r="F1267" s="181">
        <v>1.53</v>
      </c>
      <c r="G1267" s="181">
        <v>1.2385999999999999</v>
      </c>
      <c r="H1267" s="181">
        <v>2.3428</v>
      </c>
      <c r="I1267" s="181">
        <v>5.0053000000000001</v>
      </c>
      <c r="J1267" s="181">
        <v>3.6705000000000001</v>
      </c>
      <c r="K1267" s="181">
        <v>3.6248</v>
      </c>
      <c r="L1267" s="181">
        <v>3.0024999999999999</v>
      </c>
      <c r="M1267" s="181">
        <v>3.2885</v>
      </c>
      <c r="N1267" s="181">
        <v>3.6533000000000002</v>
      </c>
      <c r="O1267" s="181">
        <v>1.0662</v>
      </c>
      <c r="P1267" s="181">
        <v>3.1970000000000001</v>
      </c>
      <c r="Q1267" s="181">
        <v>3.3935</v>
      </c>
      <c r="R1267" s="181">
        <v>3.0737999999999999</v>
      </c>
      <c r="S1267" s="124" t="s">
        <v>1951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992</v>
      </c>
      <c r="B1268" s="177" t="s">
        <v>1014</v>
      </c>
      <c r="C1268" s="177">
        <v>120066</v>
      </c>
      <c r="D1268" s="180">
        <v>44616</v>
      </c>
      <c r="E1268" s="181">
        <v>17.863399999999999</v>
      </c>
      <c r="F1268" s="181">
        <v>2.0434000000000001</v>
      </c>
      <c r="G1268" s="181">
        <v>1.7030000000000001</v>
      </c>
      <c r="H1268" s="181">
        <v>2.7745000000000002</v>
      </c>
      <c r="I1268" s="181">
        <v>5.4260000000000002</v>
      </c>
      <c r="J1268" s="181">
        <v>4.0875000000000004</v>
      </c>
      <c r="K1268" s="181">
        <v>4.0430000000000001</v>
      </c>
      <c r="L1268" s="181">
        <v>3.5735000000000001</v>
      </c>
      <c r="M1268" s="181">
        <v>3.9510000000000001</v>
      </c>
      <c r="N1268" s="181">
        <v>4.3685</v>
      </c>
      <c r="O1268" s="181">
        <v>1.847</v>
      </c>
      <c r="P1268" s="181">
        <v>4.0128000000000004</v>
      </c>
      <c r="Q1268" s="181">
        <v>6.2701000000000002</v>
      </c>
      <c r="R1268" s="181">
        <v>3.8536000000000001</v>
      </c>
      <c r="S1268" s="124" t="s">
        <v>1951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992</v>
      </c>
      <c r="B1269" s="177" t="s">
        <v>1015</v>
      </c>
      <c r="C1269" s="177">
        <v>101619</v>
      </c>
      <c r="D1269" s="180">
        <v>44616</v>
      </c>
      <c r="E1269" s="181">
        <v>430.89350000000002</v>
      </c>
      <c r="F1269" s="181">
        <v>-13.971399999999999</v>
      </c>
      <c r="G1269" s="181">
        <v>-2.4278</v>
      </c>
      <c r="H1269" s="181">
        <v>1.1656</v>
      </c>
      <c r="I1269" s="181">
        <v>-3.5371999999999999</v>
      </c>
      <c r="J1269" s="181">
        <v>-0.30599999999999999</v>
      </c>
      <c r="K1269" s="181">
        <v>0.83040000000000003</v>
      </c>
      <c r="L1269" s="181">
        <v>2.3822999999999999</v>
      </c>
      <c r="M1269" s="181">
        <v>3.6004999999999998</v>
      </c>
      <c r="N1269" s="181">
        <v>3.6644999999999999</v>
      </c>
      <c r="O1269" s="181">
        <v>6.6779000000000002</v>
      </c>
      <c r="P1269" s="181">
        <v>6.8658999999999999</v>
      </c>
      <c r="Q1269" s="181">
        <v>7.8097000000000003</v>
      </c>
      <c r="R1269" s="181">
        <v>5.5673000000000004</v>
      </c>
      <c r="S1269" s="124" t="s">
        <v>1950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992</v>
      </c>
      <c r="B1270" s="177" t="s">
        <v>1016</v>
      </c>
      <c r="C1270" s="177">
        <v>120398</v>
      </c>
      <c r="D1270" s="180">
        <v>44616</v>
      </c>
      <c r="E1270" s="181">
        <v>435.16800000000001</v>
      </c>
      <c r="F1270" s="181">
        <v>-13.851000000000001</v>
      </c>
      <c r="G1270" s="181">
        <v>-2.3060999999999998</v>
      </c>
      <c r="H1270" s="181">
        <v>1.286</v>
      </c>
      <c r="I1270" s="181">
        <v>-3.4169999999999998</v>
      </c>
      <c r="J1270" s="181">
        <v>-0.18579999999999999</v>
      </c>
      <c r="K1270" s="181">
        <v>0.95079999999999998</v>
      </c>
      <c r="L1270" s="181">
        <v>2.5038</v>
      </c>
      <c r="M1270" s="181">
        <v>3.7210000000000001</v>
      </c>
      <c r="N1270" s="181">
        <v>3.7844000000000002</v>
      </c>
      <c r="O1270" s="181">
        <v>6.7930999999999999</v>
      </c>
      <c r="P1270" s="181">
        <v>6.9949000000000003</v>
      </c>
      <c r="Q1270" s="181">
        <v>8.0358000000000001</v>
      </c>
      <c r="R1270" s="181">
        <v>5.6826999999999996</v>
      </c>
      <c r="S1270" s="124" t="s">
        <v>1950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992</v>
      </c>
      <c r="B1271" s="177" t="s">
        <v>1017</v>
      </c>
      <c r="C1271" s="177">
        <v>118371</v>
      </c>
      <c r="D1271" s="180">
        <v>44616</v>
      </c>
      <c r="E1271" s="181">
        <v>31.729399999999998</v>
      </c>
      <c r="F1271" s="181">
        <v>-2.3006000000000002</v>
      </c>
      <c r="G1271" s="181">
        <v>-0.76690000000000003</v>
      </c>
      <c r="H1271" s="181">
        <v>1.7754000000000001</v>
      </c>
      <c r="I1271" s="181">
        <v>4.2714999999999996</v>
      </c>
      <c r="J1271" s="181">
        <v>4.3390000000000004</v>
      </c>
      <c r="K1271" s="181">
        <v>3.6608000000000001</v>
      </c>
      <c r="L1271" s="181">
        <v>3.4377</v>
      </c>
      <c r="M1271" s="181">
        <v>3.6808000000000001</v>
      </c>
      <c r="N1271" s="181">
        <v>4.0655999999999999</v>
      </c>
      <c r="O1271" s="181">
        <v>6.2347000000000001</v>
      </c>
      <c r="P1271" s="181">
        <v>6.6753999999999998</v>
      </c>
      <c r="Q1271" s="181">
        <v>7.7953999999999999</v>
      </c>
      <c r="R1271" s="181">
        <v>5.0902000000000003</v>
      </c>
      <c r="S1271" s="124" t="s">
        <v>1951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992</v>
      </c>
      <c r="B1272" s="177" t="s">
        <v>1018</v>
      </c>
      <c r="C1272" s="177">
        <v>108632</v>
      </c>
      <c r="D1272" s="180">
        <v>44616</v>
      </c>
      <c r="E1272" s="181">
        <v>31.236699999999999</v>
      </c>
      <c r="F1272" s="181">
        <v>-2.5705</v>
      </c>
      <c r="G1272" s="181">
        <v>-1.0516000000000001</v>
      </c>
      <c r="H1272" s="181">
        <v>1.5195000000000001</v>
      </c>
      <c r="I1272" s="181">
        <v>3.9956999999999998</v>
      </c>
      <c r="J1272" s="181">
        <v>4.0659999999999998</v>
      </c>
      <c r="K1272" s="181">
        <v>3.3997000000000002</v>
      </c>
      <c r="L1272" s="181">
        <v>3.1922000000000001</v>
      </c>
      <c r="M1272" s="181">
        <v>3.4407999999999999</v>
      </c>
      <c r="N1272" s="181">
        <v>3.8294999999999999</v>
      </c>
      <c r="O1272" s="181">
        <v>6.0054999999999996</v>
      </c>
      <c r="P1272" s="181">
        <v>6.4531999999999998</v>
      </c>
      <c r="Q1272" s="181">
        <v>7.3236999999999997</v>
      </c>
      <c r="R1272" s="181">
        <v>4.8555999999999999</v>
      </c>
      <c r="S1272" s="124" t="s">
        <v>1951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992</v>
      </c>
      <c r="B1273" s="177" t="s">
        <v>1019</v>
      </c>
      <c r="C1273" s="177">
        <v>104726</v>
      </c>
      <c r="D1273" s="180">
        <v>44616</v>
      </c>
      <c r="E1273" s="181">
        <v>3061.3362000000002</v>
      </c>
      <c r="F1273" s="181">
        <v>1.7170000000000001</v>
      </c>
      <c r="G1273" s="181">
        <v>2.2578</v>
      </c>
      <c r="H1273" s="181">
        <v>2.5587</v>
      </c>
      <c r="I1273" s="181">
        <v>4.5056000000000003</v>
      </c>
      <c r="J1273" s="181">
        <v>3.9361999999999999</v>
      </c>
      <c r="K1273" s="181">
        <v>3.3914</v>
      </c>
      <c r="L1273" s="181">
        <v>3.0266000000000002</v>
      </c>
      <c r="M1273" s="181">
        <v>3.3632</v>
      </c>
      <c r="N1273" s="181">
        <v>3.7622</v>
      </c>
      <c r="O1273" s="181">
        <v>6.2253999999999996</v>
      </c>
      <c r="P1273" s="181">
        <v>6.4633000000000003</v>
      </c>
      <c r="Q1273" s="181">
        <v>7.6830999999999996</v>
      </c>
      <c r="R1273" s="181">
        <v>4.9424000000000001</v>
      </c>
      <c r="S1273" s="124" t="s">
        <v>1951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992</v>
      </c>
      <c r="B1274" s="177" t="s">
        <v>1020</v>
      </c>
      <c r="C1274" s="177">
        <v>120570</v>
      </c>
      <c r="D1274" s="180">
        <v>44616</v>
      </c>
      <c r="E1274" s="181">
        <v>3159.9414999999999</v>
      </c>
      <c r="F1274" s="181">
        <v>2.0468999999999999</v>
      </c>
      <c r="G1274" s="181">
        <v>2.5937000000000001</v>
      </c>
      <c r="H1274" s="181">
        <v>2.8913000000000002</v>
      </c>
      <c r="I1274" s="181">
        <v>4.8373999999999997</v>
      </c>
      <c r="J1274" s="181">
        <v>4.2680999999999996</v>
      </c>
      <c r="K1274" s="181">
        <v>3.7246999999999999</v>
      </c>
      <c r="L1274" s="181">
        <v>3.3620999999999999</v>
      </c>
      <c r="M1274" s="181">
        <v>3.7021000000000002</v>
      </c>
      <c r="N1274" s="181">
        <v>4.1052999999999997</v>
      </c>
      <c r="O1274" s="181">
        <v>6.5609000000000002</v>
      </c>
      <c r="P1274" s="181">
        <v>6.8251999999999997</v>
      </c>
      <c r="Q1274" s="181">
        <v>7.7980999999999998</v>
      </c>
      <c r="R1274" s="181">
        <v>5.2830000000000004</v>
      </c>
      <c r="S1274" s="124" t="s">
        <v>1951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992</v>
      </c>
      <c r="B1275" s="177" t="s">
        <v>1021</v>
      </c>
      <c r="C1275" s="177">
        <v>143607</v>
      </c>
      <c r="D1275" s="180">
        <v>44616</v>
      </c>
      <c r="E1275" s="181">
        <v>30.109100000000002</v>
      </c>
      <c r="F1275" s="181">
        <v>4.1220999999999997</v>
      </c>
      <c r="G1275" s="181">
        <v>3.9209000000000001</v>
      </c>
      <c r="H1275" s="181">
        <v>4.1075999999999997</v>
      </c>
      <c r="I1275" s="181">
        <v>4.9798</v>
      </c>
      <c r="J1275" s="181">
        <v>3.7660999999999998</v>
      </c>
      <c r="K1275" s="181">
        <v>3.7161</v>
      </c>
      <c r="L1275" s="181">
        <v>3.1484000000000001</v>
      </c>
      <c r="M1275" s="181">
        <v>3.3691</v>
      </c>
      <c r="N1275" s="181">
        <v>3.4983</v>
      </c>
      <c r="O1275" s="181">
        <v>4.6654999999999998</v>
      </c>
      <c r="P1275" s="181">
        <v>5.4962999999999997</v>
      </c>
      <c r="Q1275" s="181">
        <v>7.4089</v>
      </c>
      <c r="R1275" s="181">
        <v>14.0375</v>
      </c>
      <c r="S1275" s="124" t="s">
        <v>1951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992</v>
      </c>
      <c r="B1276" s="177" t="s">
        <v>1022</v>
      </c>
      <c r="C1276" s="177">
        <v>143612</v>
      </c>
      <c r="D1276" s="180">
        <v>44616</v>
      </c>
      <c r="E1276" s="181">
        <v>30.4817</v>
      </c>
      <c r="F1276" s="181">
        <v>4.5507999999999997</v>
      </c>
      <c r="G1276" s="181">
        <v>4.4321000000000002</v>
      </c>
      <c r="H1276" s="181">
        <v>4.6056999999999997</v>
      </c>
      <c r="I1276" s="181">
        <v>5.4768999999999997</v>
      </c>
      <c r="J1276" s="181">
        <v>4.2683</v>
      </c>
      <c r="K1276" s="181">
        <v>4.1506999999999996</v>
      </c>
      <c r="L1276" s="181">
        <v>3.5196000000000001</v>
      </c>
      <c r="M1276" s="181">
        <v>3.7214999999999998</v>
      </c>
      <c r="N1276" s="181">
        <v>3.8435000000000001</v>
      </c>
      <c r="O1276" s="181">
        <v>4.8628999999999998</v>
      </c>
      <c r="P1276" s="181">
        <v>5.6592000000000002</v>
      </c>
      <c r="Q1276" s="181">
        <v>7.0894000000000004</v>
      </c>
      <c r="R1276" s="181">
        <v>14.3019</v>
      </c>
      <c r="S1276" s="124" t="s">
        <v>1951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992</v>
      </c>
      <c r="B1277" s="177" t="s">
        <v>1023</v>
      </c>
      <c r="C1277" s="177">
        <v>133805</v>
      </c>
      <c r="D1277" s="180">
        <v>44616</v>
      </c>
      <c r="E1277" s="181">
        <v>2717.3071</v>
      </c>
      <c r="F1277" s="181">
        <v>1.0061</v>
      </c>
      <c r="G1277" s="181">
        <v>1.1521999999999999</v>
      </c>
      <c r="H1277" s="181">
        <v>2.8725000000000001</v>
      </c>
      <c r="I1277" s="181">
        <v>1.7732000000000001</v>
      </c>
      <c r="J1277" s="181">
        <v>2.5488</v>
      </c>
      <c r="K1277" s="181">
        <v>2.7561</v>
      </c>
      <c r="L1277" s="181">
        <v>2.9590999999999998</v>
      </c>
      <c r="M1277" s="181">
        <v>3.5032999999999999</v>
      </c>
      <c r="N1277" s="181">
        <v>3.8071000000000002</v>
      </c>
      <c r="O1277" s="181">
        <v>6.2789999999999999</v>
      </c>
      <c r="P1277" s="181">
        <v>6.6563999999999997</v>
      </c>
      <c r="Q1277" s="181">
        <v>7.4119000000000002</v>
      </c>
      <c r="R1277" s="181">
        <v>5.2108999999999996</v>
      </c>
      <c r="S1277" s="124" t="s">
        <v>1951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992</v>
      </c>
      <c r="B1278" s="177" t="s">
        <v>1024</v>
      </c>
      <c r="C1278" s="177">
        <v>133810</v>
      </c>
      <c r="D1278" s="180">
        <v>44616</v>
      </c>
      <c r="E1278" s="181">
        <v>2887.8746000000001</v>
      </c>
      <c r="F1278" s="181">
        <v>1.7329000000000001</v>
      </c>
      <c r="G1278" s="181">
        <v>1.8793</v>
      </c>
      <c r="H1278" s="181">
        <v>3.6086</v>
      </c>
      <c r="I1278" s="181">
        <v>2.5181</v>
      </c>
      <c r="J1278" s="181">
        <v>3.298</v>
      </c>
      <c r="K1278" s="181">
        <v>3.5150999999999999</v>
      </c>
      <c r="L1278" s="181">
        <v>3.7284999999999999</v>
      </c>
      <c r="M1278" s="181">
        <v>4.2888999999999999</v>
      </c>
      <c r="N1278" s="181">
        <v>4.6074999999999999</v>
      </c>
      <c r="O1278" s="181">
        <v>7.0876000000000001</v>
      </c>
      <c r="P1278" s="181">
        <v>7.4615</v>
      </c>
      <c r="Q1278" s="181">
        <v>8.2725000000000009</v>
      </c>
      <c r="R1278" s="181">
        <v>6.0171999999999999</v>
      </c>
      <c r="S1278" s="124" t="s">
        <v>1951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992</v>
      </c>
      <c r="B1279" s="177" t="s">
        <v>1025</v>
      </c>
      <c r="C1279" s="177">
        <v>119809</v>
      </c>
      <c r="D1279" s="180">
        <v>44616</v>
      </c>
      <c r="E1279" s="181">
        <v>23.755299999999998</v>
      </c>
      <c r="F1279" s="181">
        <v>1.2292000000000001</v>
      </c>
      <c r="G1279" s="181">
        <v>3.2787000000000002</v>
      </c>
      <c r="H1279" s="181">
        <v>3.7562000000000002</v>
      </c>
      <c r="I1279" s="181">
        <v>5.0803000000000003</v>
      </c>
      <c r="J1279" s="181">
        <v>4.1283000000000003</v>
      </c>
      <c r="K1279" s="181">
        <v>4.0117000000000003</v>
      </c>
      <c r="L1279" s="181">
        <v>3.6682000000000001</v>
      </c>
      <c r="M1279" s="181">
        <v>4.0117000000000003</v>
      </c>
      <c r="N1279" s="181">
        <v>4.3973000000000004</v>
      </c>
      <c r="O1279" s="181">
        <v>5.5515999999999996</v>
      </c>
      <c r="P1279" s="181">
        <v>6.3548</v>
      </c>
      <c r="Q1279" s="181">
        <v>7.7778999999999998</v>
      </c>
      <c r="R1279" s="181">
        <v>5.3094000000000001</v>
      </c>
      <c r="S1279" s="124" t="s">
        <v>1951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992</v>
      </c>
      <c r="B1280" s="177" t="s">
        <v>1026</v>
      </c>
      <c r="C1280" s="177">
        <v>118133</v>
      </c>
      <c r="D1280" s="180">
        <v>44616</v>
      </c>
      <c r="E1280" s="181">
        <v>22.884699999999999</v>
      </c>
      <c r="F1280" s="181">
        <v>0.47849999999999998</v>
      </c>
      <c r="G1280" s="181">
        <v>2.6055999999999999</v>
      </c>
      <c r="H1280" s="181">
        <v>3.1006</v>
      </c>
      <c r="I1280" s="181">
        <v>4.4278000000000004</v>
      </c>
      <c r="J1280" s="181">
        <v>3.4780000000000002</v>
      </c>
      <c r="K1280" s="181">
        <v>3.355</v>
      </c>
      <c r="L1280" s="181">
        <v>3.0068000000000001</v>
      </c>
      <c r="M1280" s="181">
        <v>3.3439999999999999</v>
      </c>
      <c r="N1280" s="181">
        <v>3.7210000000000001</v>
      </c>
      <c r="O1280" s="181">
        <v>4.9390000000000001</v>
      </c>
      <c r="P1280" s="181">
        <v>5.8002000000000002</v>
      </c>
      <c r="Q1280" s="181">
        <v>7.6486000000000001</v>
      </c>
      <c r="R1280" s="181">
        <v>4.6558999999999999</v>
      </c>
      <c r="S1280" s="124" t="s">
        <v>1951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992</v>
      </c>
      <c r="B1281" s="177" t="s">
        <v>1027</v>
      </c>
      <c r="C1281" s="177">
        <v>101830</v>
      </c>
      <c r="D1281" s="180">
        <v>44616</v>
      </c>
      <c r="E1281" s="181">
        <v>32.315899999999999</v>
      </c>
      <c r="F1281" s="181">
        <v>1.4683999999999999</v>
      </c>
      <c r="G1281" s="181">
        <v>2.4477000000000002</v>
      </c>
      <c r="H1281" s="181">
        <v>2.4537</v>
      </c>
      <c r="I1281" s="181">
        <v>4.0563000000000002</v>
      </c>
      <c r="J1281" s="181">
        <v>3.7501000000000002</v>
      </c>
      <c r="K1281" s="181">
        <v>3.3552</v>
      </c>
      <c r="L1281" s="181">
        <v>3.0028999999999999</v>
      </c>
      <c r="M1281" s="181">
        <v>3.234</v>
      </c>
      <c r="N1281" s="181">
        <v>3.448</v>
      </c>
      <c r="O1281" s="181">
        <v>4.5326000000000004</v>
      </c>
      <c r="P1281" s="181">
        <v>5.4821</v>
      </c>
      <c r="Q1281" s="181">
        <v>6.4592999999999998</v>
      </c>
      <c r="R1281" s="181">
        <v>5.0662000000000003</v>
      </c>
      <c r="S1281" s="124" t="s">
        <v>1951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992</v>
      </c>
      <c r="B1282" s="177" t="s">
        <v>1028</v>
      </c>
      <c r="C1282" s="177">
        <v>120315</v>
      </c>
      <c r="D1282" s="180">
        <v>44616</v>
      </c>
      <c r="E1282" s="181">
        <v>34.302599999999998</v>
      </c>
      <c r="F1282" s="181">
        <v>2.0217999999999998</v>
      </c>
      <c r="G1282" s="181">
        <v>2.9801000000000002</v>
      </c>
      <c r="H1282" s="181">
        <v>2.9963000000000002</v>
      </c>
      <c r="I1282" s="181">
        <v>4.5911</v>
      </c>
      <c r="J1282" s="181">
        <v>4.2889999999999997</v>
      </c>
      <c r="K1282" s="181">
        <v>3.8986000000000001</v>
      </c>
      <c r="L1282" s="181">
        <v>3.5482999999999998</v>
      </c>
      <c r="M1282" s="181">
        <v>3.7852000000000001</v>
      </c>
      <c r="N1282" s="181">
        <v>4.0065</v>
      </c>
      <c r="O1282" s="181">
        <v>5.0888999999999998</v>
      </c>
      <c r="P1282" s="181">
        <v>6.0644</v>
      </c>
      <c r="Q1282" s="181">
        <v>7.3739999999999997</v>
      </c>
      <c r="R1282" s="181">
        <v>5.6368999999999998</v>
      </c>
      <c r="S1282" s="124" t="s">
        <v>1951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992</v>
      </c>
      <c r="B1283" s="177" t="s">
        <v>1029</v>
      </c>
      <c r="C1283" s="177">
        <v>140613</v>
      </c>
      <c r="D1283" s="180">
        <v>44616</v>
      </c>
      <c r="E1283" s="181">
        <v>1393.7801999999999</v>
      </c>
      <c r="F1283" s="181">
        <v>0.41120000000000001</v>
      </c>
      <c r="G1283" s="181">
        <v>1.3986000000000001</v>
      </c>
      <c r="H1283" s="181">
        <v>2.5489000000000002</v>
      </c>
      <c r="I1283" s="181">
        <v>4.1280999999999999</v>
      </c>
      <c r="J1283" s="181">
        <v>4.0834000000000001</v>
      </c>
      <c r="K1283" s="181">
        <v>3.7919</v>
      </c>
      <c r="L1283" s="181">
        <v>3.5743</v>
      </c>
      <c r="M1283" s="181">
        <v>3.8993000000000002</v>
      </c>
      <c r="N1283" s="181">
        <v>4.2484000000000002</v>
      </c>
      <c r="O1283" s="181">
        <v>6.3906000000000001</v>
      </c>
      <c r="P1283" s="181">
        <v>6.8106999999999998</v>
      </c>
      <c r="Q1283" s="181">
        <v>6.8272000000000004</v>
      </c>
      <c r="R1283" s="181">
        <v>5.2295999999999996</v>
      </c>
      <c r="S1283" s="124" t="s">
        <v>1951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992</v>
      </c>
      <c r="B1284" s="177" t="s">
        <v>1030</v>
      </c>
      <c r="C1284" s="177">
        <v>140620</v>
      </c>
      <c r="D1284" s="180">
        <v>44616</v>
      </c>
      <c r="E1284" s="181">
        <v>1334.1080999999999</v>
      </c>
      <c r="F1284" s="181">
        <v>-0.38850000000000001</v>
      </c>
      <c r="G1284" s="181">
        <v>0.59650000000000003</v>
      </c>
      <c r="H1284" s="181">
        <v>1.7484</v>
      </c>
      <c r="I1284" s="181">
        <v>3.327</v>
      </c>
      <c r="J1284" s="181">
        <v>3.2810000000000001</v>
      </c>
      <c r="K1284" s="181">
        <v>2.9851000000000001</v>
      </c>
      <c r="L1284" s="181">
        <v>2.7618999999999998</v>
      </c>
      <c r="M1284" s="181">
        <v>3.0785</v>
      </c>
      <c r="N1284" s="181">
        <v>3.4131</v>
      </c>
      <c r="O1284" s="181">
        <v>5.5328999999999997</v>
      </c>
      <c r="P1284" s="181">
        <v>5.8845000000000001</v>
      </c>
      <c r="Q1284" s="181">
        <v>5.9013999999999998</v>
      </c>
      <c r="R1284" s="181">
        <v>4.3787000000000003</v>
      </c>
      <c r="S1284" s="124" t="s">
        <v>1951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992</v>
      </c>
      <c r="B1285" s="177" t="s">
        <v>1031</v>
      </c>
      <c r="C1285" s="177">
        <v>118840</v>
      </c>
      <c r="D1285" s="180">
        <v>44616</v>
      </c>
      <c r="E1285" s="181">
        <v>1957.0533</v>
      </c>
      <c r="F1285" s="181">
        <v>3.6913</v>
      </c>
      <c r="G1285" s="181">
        <v>2.0076999999999998</v>
      </c>
      <c r="H1285" s="181">
        <v>2.7519</v>
      </c>
      <c r="I1285" s="181">
        <v>4.3144999999999998</v>
      </c>
      <c r="J1285" s="181">
        <v>3.8820000000000001</v>
      </c>
      <c r="K1285" s="181">
        <v>3.5682</v>
      </c>
      <c r="L1285" s="181">
        <v>3.3010999999999999</v>
      </c>
      <c r="M1285" s="181">
        <v>3.6800999999999999</v>
      </c>
      <c r="N1285" s="181">
        <v>4.0475000000000003</v>
      </c>
      <c r="O1285" s="181">
        <v>5.5942999999999996</v>
      </c>
      <c r="P1285" s="181">
        <v>6.1619000000000002</v>
      </c>
      <c r="Q1285" s="181">
        <v>7.0978000000000003</v>
      </c>
      <c r="R1285" s="181">
        <v>5.1585999999999999</v>
      </c>
      <c r="S1285" s="124" t="s">
        <v>1951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992</v>
      </c>
      <c r="B1286" s="177" t="s">
        <v>1032</v>
      </c>
      <c r="C1286" s="177">
        <v>107705</v>
      </c>
      <c r="D1286" s="180">
        <v>44616</v>
      </c>
      <c r="E1286" s="181">
        <v>1834.8764000000001</v>
      </c>
      <c r="F1286" s="181">
        <v>3.0478000000000001</v>
      </c>
      <c r="G1286" s="181">
        <v>1.3653999999999999</v>
      </c>
      <c r="H1286" s="181">
        <v>2.1433</v>
      </c>
      <c r="I1286" s="181">
        <v>3.6764999999999999</v>
      </c>
      <c r="J1286" s="181">
        <v>3.2458</v>
      </c>
      <c r="K1286" s="181">
        <v>2.9249999999999998</v>
      </c>
      <c r="L1286" s="181">
        <v>2.6507999999999998</v>
      </c>
      <c r="M1286" s="181">
        <v>3.0219999999999998</v>
      </c>
      <c r="N1286" s="181">
        <v>3.3763999999999998</v>
      </c>
      <c r="O1286" s="181">
        <v>4.9276</v>
      </c>
      <c r="P1286" s="181">
        <v>5.4600999999999997</v>
      </c>
      <c r="Q1286" s="181">
        <v>4.4362000000000004</v>
      </c>
      <c r="R1286" s="181">
        <v>4.5038</v>
      </c>
      <c r="S1286" s="124" t="s">
        <v>1951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992</v>
      </c>
      <c r="B1287" s="177" t="s">
        <v>1033</v>
      </c>
      <c r="C1287" s="177">
        <v>111753</v>
      </c>
      <c r="D1287" s="180">
        <v>44616</v>
      </c>
      <c r="E1287" s="181">
        <v>3035.4944</v>
      </c>
      <c r="F1287" s="181">
        <v>1.0593999999999999</v>
      </c>
      <c r="G1287" s="181">
        <v>3.1652</v>
      </c>
      <c r="H1287" s="181">
        <v>3.7570999999999999</v>
      </c>
      <c r="I1287" s="181">
        <v>5.6822999999999997</v>
      </c>
      <c r="J1287" s="181">
        <v>4.5557999999999996</v>
      </c>
      <c r="K1287" s="181">
        <v>3.9015</v>
      </c>
      <c r="L1287" s="181">
        <v>3.544</v>
      </c>
      <c r="M1287" s="181">
        <v>3.9742000000000002</v>
      </c>
      <c r="N1287" s="181">
        <v>4.4741999999999997</v>
      </c>
      <c r="O1287" s="181">
        <v>5.899</v>
      </c>
      <c r="P1287" s="181">
        <v>6.3780999999999999</v>
      </c>
      <c r="Q1287" s="181">
        <v>7.7126000000000001</v>
      </c>
      <c r="R1287" s="181">
        <v>5.3079999999999998</v>
      </c>
      <c r="S1287" s="124" t="s">
        <v>1951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992</v>
      </c>
      <c r="B1288" s="177" t="s">
        <v>1034</v>
      </c>
      <c r="C1288" s="177">
        <v>118709</v>
      </c>
      <c r="D1288" s="180">
        <v>44616</v>
      </c>
      <c r="E1288" s="181">
        <v>3155.1392000000001</v>
      </c>
      <c r="F1288" s="181">
        <v>1.7191000000000001</v>
      </c>
      <c r="G1288" s="181">
        <v>3.8233999999999999</v>
      </c>
      <c r="H1288" s="181">
        <v>4.4168000000000003</v>
      </c>
      <c r="I1288" s="181">
        <v>6.3432000000000004</v>
      </c>
      <c r="J1288" s="181">
        <v>5.2180999999999997</v>
      </c>
      <c r="K1288" s="181">
        <v>4.5758999999999999</v>
      </c>
      <c r="L1288" s="181">
        <v>4.2362000000000002</v>
      </c>
      <c r="M1288" s="181">
        <v>4.6791</v>
      </c>
      <c r="N1288" s="181">
        <v>5.1917</v>
      </c>
      <c r="O1288" s="181">
        <v>6.5206</v>
      </c>
      <c r="P1288" s="181">
        <v>6.8880999999999997</v>
      </c>
      <c r="Q1288" s="181">
        <v>7.9203999999999999</v>
      </c>
      <c r="R1288" s="181">
        <v>6.0388000000000002</v>
      </c>
      <c r="S1288" s="124" t="s">
        <v>1951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992</v>
      </c>
      <c r="B1289" s="177" t="s">
        <v>1035</v>
      </c>
      <c r="C1289" s="177">
        <v>138423</v>
      </c>
      <c r="D1289" s="180">
        <v>44616</v>
      </c>
      <c r="E1289" s="181">
        <v>24.010200000000001</v>
      </c>
      <c r="F1289" s="181">
        <v>0.45610000000000001</v>
      </c>
      <c r="G1289" s="181">
        <v>1.5710999999999999</v>
      </c>
      <c r="H1289" s="181">
        <v>2.7378</v>
      </c>
      <c r="I1289" s="181">
        <v>4.95</v>
      </c>
      <c r="J1289" s="181">
        <v>3.6055000000000001</v>
      </c>
      <c r="K1289" s="181">
        <v>3.2368000000000001</v>
      </c>
      <c r="L1289" s="181">
        <v>2.7431999999999999</v>
      </c>
      <c r="M1289" s="181">
        <v>2.9925999999999999</v>
      </c>
      <c r="N1289" s="181">
        <v>3.3626</v>
      </c>
      <c r="O1289" s="181">
        <v>-1.7125999999999999</v>
      </c>
      <c r="P1289" s="181">
        <v>1.7317</v>
      </c>
      <c r="Q1289" s="181">
        <v>6.1448999999999998</v>
      </c>
      <c r="R1289" s="181">
        <v>2.4954999999999998</v>
      </c>
      <c r="S1289" s="124" t="s">
        <v>1951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992</v>
      </c>
      <c r="B1290" s="177" t="s">
        <v>1036</v>
      </c>
      <c r="C1290" s="177">
        <v>138443</v>
      </c>
      <c r="D1290" s="180">
        <v>44616</v>
      </c>
      <c r="E1290" s="181">
        <v>25.418299999999999</v>
      </c>
      <c r="F1290" s="181">
        <v>1.1488</v>
      </c>
      <c r="G1290" s="181">
        <v>2.4416000000000002</v>
      </c>
      <c r="H1290" s="181">
        <v>3.5924</v>
      </c>
      <c r="I1290" s="181">
        <v>5.8287000000000004</v>
      </c>
      <c r="J1290" s="181">
        <v>4.4497</v>
      </c>
      <c r="K1290" s="181">
        <v>4.0364000000000004</v>
      </c>
      <c r="L1290" s="181">
        <v>3.4967999999999999</v>
      </c>
      <c r="M1290" s="181">
        <v>3.7345999999999999</v>
      </c>
      <c r="N1290" s="181">
        <v>4.1037999999999997</v>
      </c>
      <c r="O1290" s="181">
        <v>-0.99629999999999996</v>
      </c>
      <c r="P1290" s="181">
        <v>2.4296000000000002</v>
      </c>
      <c r="Q1290" s="181">
        <v>5.6921999999999997</v>
      </c>
      <c r="R1290" s="181">
        <v>3.2334000000000001</v>
      </c>
      <c r="S1290" s="124" t="s">
        <v>1951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992</v>
      </c>
      <c r="B1291" s="177" t="s">
        <v>1037</v>
      </c>
      <c r="C1291" s="177">
        <v>106212</v>
      </c>
      <c r="D1291" s="180">
        <v>44616</v>
      </c>
      <c r="E1291" s="181">
        <v>2836.3467000000001</v>
      </c>
      <c r="F1291" s="181">
        <v>4.4504999999999999</v>
      </c>
      <c r="G1291" s="181">
        <v>2.2155</v>
      </c>
      <c r="H1291" s="181">
        <v>3.1354000000000002</v>
      </c>
      <c r="I1291" s="181">
        <v>4.0016999999999996</v>
      </c>
      <c r="J1291" s="181">
        <v>3.6335000000000002</v>
      </c>
      <c r="K1291" s="181">
        <v>3.2082000000000002</v>
      </c>
      <c r="L1291" s="181">
        <v>3.0087999999999999</v>
      </c>
      <c r="M1291" s="181">
        <v>3.3512</v>
      </c>
      <c r="N1291" s="181">
        <v>3.4485999999999999</v>
      </c>
      <c r="O1291" s="181">
        <v>5.7980999999999998</v>
      </c>
      <c r="P1291" s="181">
        <v>6.335</v>
      </c>
      <c r="Q1291" s="181">
        <v>7.4044999999999996</v>
      </c>
      <c r="R1291" s="181">
        <v>4.6557000000000004</v>
      </c>
      <c r="S1291" s="124" t="s">
        <v>1951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992</v>
      </c>
      <c r="B1292" s="177" t="s">
        <v>1038</v>
      </c>
      <c r="C1292" s="177">
        <v>119812</v>
      </c>
      <c r="D1292" s="180">
        <v>44616</v>
      </c>
      <c r="E1292" s="181">
        <v>2897.1885000000002</v>
      </c>
      <c r="F1292" s="181">
        <v>5.0122999999999998</v>
      </c>
      <c r="G1292" s="181">
        <v>2.7755999999999998</v>
      </c>
      <c r="H1292" s="181">
        <v>3.6959</v>
      </c>
      <c r="I1292" s="181">
        <v>4.5625999999999998</v>
      </c>
      <c r="J1292" s="181">
        <v>4.1952999999999996</v>
      </c>
      <c r="K1292" s="181">
        <v>3.7307000000000001</v>
      </c>
      <c r="L1292" s="181">
        <v>3.55</v>
      </c>
      <c r="M1292" s="181">
        <v>3.9005999999999998</v>
      </c>
      <c r="N1292" s="181">
        <v>4.0118999999999998</v>
      </c>
      <c r="O1292" s="181">
        <v>6.3554000000000004</v>
      </c>
      <c r="P1292" s="181">
        <v>6.7119999999999997</v>
      </c>
      <c r="Q1292" s="181">
        <v>7.6520000000000001</v>
      </c>
      <c r="R1292" s="181">
        <v>5.2378</v>
      </c>
      <c r="S1292" s="124" t="s">
        <v>1951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992</v>
      </c>
      <c r="B1293" s="177" t="s">
        <v>2008</v>
      </c>
      <c r="C1293" s="177">
        <v>149519</v>
      </c>
      <c r="D1293" s="180">
        <v>44616</v>
      </c>
      <c r="E1293" s="181">
        <v>2815.9141</v>
      </c>
      <c r="F1293" s="181">
        <v>4.6047000000000002</v>
      </c>
      <c r="G1293" s="181">
        <v>-8.4699999999999998E-2</v>
      </c>
      <c r="H1293" s="181">
        <v>1.7947</v>
      </c>
      <c r="I1293" s="181">
        <v>2.0495000000000001</v>
      </c>
      <c r="J1293" s="181">
        <v>3.4113000000000002</v>
      </c>
      <c r="K1293" s="181">
        <v>3.1156999999999999</v>
      </c>
      <c r="L1293" s="181">
        <v>2.9257</v>
      </c>
      <c r="M1293" s="181">
        <v>3.2383000000000002</v>
      </c>
      <c r="N1293" s="181">
        <v>3.5589</v>
      </c>
      <c r="O1293" s="181">
        <v>-1.0980000000000001</v>
      </c>
      <c r="P1293" s="181">
        <v>1.9032</v>
      </c>
      <c r="Q1293" s="181">
        <v>6.1097000000000001</v>
      </c>
      <c r="R1293" s="181">
        <v>3.8772000000000002</v>
      </c>
      <c r="S1293" s="124" t="s">
        <v>1951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992</v>
      </c>
      <c r="B1294" s="177" t="s">
        <v>1039</v>
      </c>
      <c r="C1294" s="177">
        <v>149526</v>
      </c>
      <c r="D1294" s="180">
        <v>44616</v>
      </c>
      <c r="E1294" s="181">
        <v>2944.9731000000002</v>
      </c>
      <c r="F1294" s="181">
        <v>5.2670000000000003</v>
      </c>
      <c r="G1294" s="181">
        <v>0.57720000000000005</v>
      </c>
      <c r="H1294" s="181">
        <v>2.4548000000000001</v>
      </c>
      <c r="I1294" s="181">
        <v>2.7097000000000002</v>
      </c>
      <c r="J1294" s="181">
        <v>4.0720000000000001</v>
      </c>
      <c r="K1294" s="181">
        <v>3.6166999999999998</v>
      </c>
      <c r="L1294" s="181">
        <v>3.3407</v>
      </c>
      <c r="M1294" s="181">
        <v>3.6269999999999998</v>
      </c>
      <c r="N1294" s="181">
        <v>3.9464999999999999</v>
      </c>
      <c r="O1294" s="181">
        <v>-0.8165</v>
      </c>
      <c r="P1294" s="181">
        <v>2.2385999999999999</v>
      </c>
      <c r="Q1294" s="181">
        <v>5.3692000000000002</v>
      </c>
      <c r="R1294" s="181">
        <v>4.2144000000000004</v>
      </c>
      <c r="S1294" s="124" t="s">
        <v>1951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992</v>
      </c>
      <c r="B1295" s="177" t="s">
        <v>2009</v>
      </c>
      <c r="C1295" s="177">
        <v>119680</v>
      </c>
      <c r="D1295" s="180"/>
      <c r="E1295" s="181"/>
      <c r="F1295" s="181"/>
      <c r="G1295" s="181"/>
      <c r="H1295" s="181"/>
      <c r="I1295" s="181"/>
      <c r="J1295" s="181"/>
      <c r="K1295" s="181"/>
      <c r="L1295" s="181"/>
      <c r="M1295" s="181"/>
      <c r="N1295" s="181"/>
      <c r="O1295" s="181"/>
      <c r="P1295" s="181"/>
      <c r="Q1295" s="181"/>
      <c r="R1295" s="181"/>
      <c r="S1295" s="124" t="s">
        <v>1951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992</v>
      </c>
      <c r="B1296" s="177" t="s">
        <v>2010</v>
      </c>
      <c r="C1296" s="177">
        <v>105563</v>
      </c>
      <c r="D1296" s="180"/>
      <c r="E1296" s="181"/>
      <c r="F1296" s="181"/>
      <c r="G1296" s="181"/>
      <c r="H1296" s="181"/>
      <c r="I1296" s="181"/>
      <c r="J1296" s="181"/>
      <c r="K1296" s="181"/>
      <c r="L1296" s="181"/>
      <c r="M1296" s="181"/>
      <c r="N1296" s="181"/>
      <c r="O1296" s="181"/>
      <c r="P1296" s="181"/>
      <c r="Q1296" s="181"/>
      <c r="R1296" s="181"/>
      <c r="S1296" s="124" t="s">
        <v>1951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992</v>
      </c>
      <c r="B1297" s="177" t="s">
        <v>1040</v>
      </c>
      <c r="C1297" s="177">
        <v>103159</v>
      </c>
      <c r="D1297" s="180">
        <v>44616</v>
      </c>
      <c r="E1297" s="181">
        <v>3181.8229000000001</v>
      </c>
      <c r="F1297" s="181">
        <v>1.7369000000000001</v>
      </c>
      <c r="G1297" s="181">
        <v>3.1665999999999999</v>
      </c>
      <c r="H1297" s="181">
        <v>3.33</v>
      </c>
      <c r="I1297" s="181">
        <v>4.2321999999999997</v>
      </c>
      <c r="J1297" s="181">
        <v>3.5954999999999999</v>
      </c>
      <c r="K1297" s="181">
        <v>3.5912000000000002</v>
      </c>
      <c r="L1297" s="181">
        <v>3.2942</v>
      </c>
      <c r="M1297" s="181">
        <v>3.6004</v>
      </c>
      <c r="N1297" s="181">
        <v>4.0214999999999996</v>
      </c>
      <c r="O1297" s="181">
        <v>4.1805000000000003</v>
      </c>
      <c r="P1297" s="181">
        <v>5.3878000000000004</v>
      </c>
      <c r="Q1297" s="181">
        <v>7.2762000000000002</v>
      </c>
      <c r="R1297" s="181">
        <v>5.2389000000000001</v>
      </c>
      <c r="S1297" s="124" t="s">
        <v>1951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992</v>
      </c>
      <c r="B1298" s="177" t="s">
        <v>1041</v>
      </c>
      <c r="C1298" s="177">
        <v>147399</v>
      </c>
      <c r="D1298" s="180">
        <v>44601</v>
      </c>
      <c r="E1298" s="181">
        <v>79.239199999999997</v>
      </c>
      <c r="F1298" s="181">
        <v>-39.663200000000003</v>
      </c>
      <c r="G1298" s="181">
        <v>-3.1217000000000001</v>
      </c>
      <c r="H1298" s="181">
        <v>5.4873000000000003</v>
      </c>
      <c r="I1298" s="181">
        <v>-3.2416</v>
      </c>
      <c r="J1298" s="181">
        <v>6.9741</v>
      </c>
      <c r="K1298" s="181">
        <v>0.29559999999999997</v>
      </c>
      <c r="L1298" s="181">
        <v>306.7072</v>
      </c>
      <c r="M1298" s="181">
        <v>202.99719999999999</v>
      </c>
      <c r="N1298" s="181">
        <v>154.61160000000001</v>
      </c>
      <c r="O1298" s="181"/>
      <c r="P1298" s="181"/>
      <c r="Q1298" s="181">
        <v>22.6205</v>
      </c>
      <c r="R1298" s="181">
        <v>41.976500000000001</v>
      </c>
      <c r="S1298" s="124" t="s">
        <v>1951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992</v>
      </c>
      <c r="B1299" s="177" t="s">
        <v>1042</v>
      </c>
      <c r="C1299" s="177">
        <v>119863</v>
      </c>
      <c r="D1299" s="180">
        <v>44616</v>
      </c>
      <c r="E1299" s="181">
        <v>3235.4958000000001</v>
      </c>
      <c r="F1299" s="181">
        <v>2.1920999999999999</v>
      </c>
      <c r="G1299" s="181">
        <v>3.6215999999999999</v>
      </c>
      <c r="H1299" s="181">
        <v>3.7847</v>
      </c>
      <c r="I1299" s="181">
        <v>4.6040000000000001</v>
      </c>
      <c r="J1299" s="181">
        <v>3.9331</v>
      </c>
      <c r="K1299" s="181">
        <v>3.9462000000000002</v>
      </c>
      <c r="L1299" s="181">
        <v>3.6053000000000002</v>
      </c>
      <c r="M1299" s="181">
        <v>3.8936000000000002</v>
      </c>
      <c r="N1299" s="181">
        <v>4.3015999999999996</v>
      </c>
      <c r="O1299" s="181">
        <v>4.3970000000000002</v>
      </c>
      <c r="P1299" s="181">
        <v>5.6045999999999996</v>
      </c>
      <c r="Q1299" s="181">
        <v>7.1402000000000001</v>
      </c>
      <c r="R1299" s="181">
        <v>5.4732000000000003</v>
      </c>
      <c r="S1299" s="124" t="s">
        <v>1951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992</v>
      </c>
      <c r="B1300" s="177" t="s">
        <v>1043</v>
      </c>
      <c r="C1300" s="177">
        <v>147396</v>
      </c>
      <c r="D1300" s="180">
        <v>44601</v>
      </c>
      <c r="E1300" s="181">
        <v>80.116399999999999</v>
      </c>
      <c r="F1300" s="181">
        <v>-39.638500000000001</v>
      </c>
      <c r="G1300" s="181">
        <v>-3.1240000000000001</v>
      </c>
      <c r="H1300" s="181">
        <v>5.4858000000000002</v>
      </c>
      <c r="I1300" s="181">
        <v>-3.2425000000000002</v>
      </c>
      <c r="J1300" s="181">
        <v>6.9741</v>
      </c>
      <c r="K1300" s="181">
        <v>0.2959</v>
      </c>
      <c r="L1300" s="181">
        <v>306.70749999999998</v>
      </c>
      <c r="M1300" s="181">
        <v>202.9879</v>
      </c>
      <c r="N1300" s="181">
        <v>154.6045</v>
      </c>
      <c r="O1300" s="181"/>
      <c r="P1300" s="181"/>
      <c r="Q1300" s="181">
        <v>22.6175</v>
      </c>
      <c r="R1300" s="181">
        <v>41.974600000000002</v>
      </c>
      <c r="S1300" s="124" t="s">
        <v>1951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992</v>
      </c>
      <c r="B1301" s="177" t="s">
        <v>1044</v>
      </c>
      <c r="C1301" s="177">
        <v>120735</v>
      </c>
      <c r="D1301" s="180">
        <v>44616</v>
      </c>
      <c r="E1301" s="181">
        <v>2878.5351999999998</v>
      </c>
      <c r="F1301" s="181">
        <v>-0.70369999999999999</v>
      </c>
      <c r="G1301" s="181">
        <v>0.48820000000000002</v>
      </c>
      <c r="H1301" s="181">
        <v>2.1568999999999998</v>
      </c>
      <c r="I1301" s="181">
        <v>3.8807</v>
      </c>
      <c r="J1301" s="181">
        <v>3.7019000000000002</v>
      </c>
      <c r="K1301" s="181">
        <v>3.5859000000000001</v>
      </c>
      <c r="L1301" s="181">
        <v>13.292999999999999</v>
      </c>
      <c r="M1301" s="181">
        <v>10.6877</v>
      </c>
      <c r="N1301" s="181">
        <v>9.3802000000000003</v>
      </c>
      <c r="O1301" s="181">
        <v>3.7806000000000002</v>
      </c>
      <c r="P1301" s="181">
        <v>5.1485000000000003</v>
      </c>
      <c r="Q1301" s="181">
        <v>6.9885999999999999</v>
      </c>
      <c r="R1301" s="181">
        <v>7.8672000000000004</v>
      </c>
      <c r="S1301" s="124" t="s">
        <v>1951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992</v>
      </c>
      <c r="B1302" s="177" t="s">
        <v>1045</v>
      </c>
      <c r="C1302" s="177">
        <v>102544</v>
      </c>
      <c r="D1302" s="180">
        <v>44616</v>
      </c>
      <c r="E1302" s="181">
        <v>2843.1345000000001</v>
      </c>
      <c r="F1302" s="181">
        <v>-0.85370000000000001</v>
      </c>
      <c r="G1302" s="181">
        <v>0.33850000000000002</v>
      </c>
      <c r="H1302" s="181">
        <v>2.0068000000000001</v>
      </c>
      <c r="I1302" s="181">
        <v>3.7305000000000001</v>
      </c>
      <c r="J1302" s="181">
        <v>3.5514999999999999</v>
      </c>
      <c r="K1302" s="181">
        <v>3.4346000000000001</v>
      </c>
      <c r="L1302" s="181">
        <v>13.1387</v>
      </c>
      <c r="M1302" s="181">
        <v>10.5364</v>
      </c>
      <c r="N1302" s="181">
        <v>9.2417999999999996</v>
      </c>
      <c r="O1302" s="181">
        <v>3.6657000000000002</v>
      </c>
      <c r="P1302" s="181">
        <v>5.0145999999999997</v>
      </c>
      <c r="Q1302" s="181">
        <v>7.2888000000000002</v>
      </c>
      <c r="R1302" s="181">
        <v>7.7558999999999996</v>
      </c>
      <c r="S1302" s="124" t="s">
        <v>1951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-0.35143269230769231</v>
      </c>
      <c r="G1303" s="183">
        <v>2.8725692307692308</v>
      </c>
      <c r="H1303" s="183">
        <v>4.174265384615385</v>
      </c>
      <c r="I1303" s="183">
        <v>4.6910615384615379</v>
      </c>
      <c r="J1303" s="183">
        <v>4.6352576923076931</v>
      </c>
      <c r="K1303" s="183">
        <v>4.7807346153846142</v>
      </c>
      <c r="L1303" s="183">
        <v>17.02475384615385</v>
      </c>
      <c r="M1303" s="183">
        <v>12.809642307692306</v>
      </c>
      <c r="N1303" s="183">
        <v>11.015157692307692</v>
      </c>
      <c r="O1303" s="183">
        <v>4.6140599999999994</v>
      </c>
      <c r="P1303" s="183">
        <v>5.604540000000001</v>
      </c>
      <c r="Q1303" s="183">
        <v>7.6546538461538445</v>
      </c>
      <c r="R1303" s="183">
        <v>7.1626230769230785</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408</v>
      </c>
      <c r="B1304" s="177"/>
      <c r="C1304" s="177"/>
      <c r="D1304" s="177"/>
      <c r="E1304" s="177"/>
      <c r="F1304" s="183">
        <v>1.3652</v>
      </c>
      <c r="G1304" s="183">
        <v>2.1607500000000002</v>
      </c>
      <c r="H1304" s="183">
        <v>2.8818999999999999</v>
      </c>
      <c r="I1304" s="183">
        <v>4.3075999999999999</v>
      </c>
      <c r="J1304" s="183">
        <v>3.8844000000000003</v>
      </c>
      <c r="K1304" s="183">
        <v>3.5885500000000001</v>
      </c>
      <c r="L1304" s="183">
        <v>3.3513999999999999</v>
      </c>
      <c r="M1304" s="183">
        <v>3.6914500000000001</v>
      </c>
      <c r="N1304" s="183">
        <v>4.0167000000000002</v>
      </c>
      <c r="O1304" s="183">
        <v>5.8756500000000003</v>
      </c>
      <c r="P1304" s="183">
        <v>6.3726500000000001</v>
      </c>
      <c r="Q1304" s="183">
        <v>7.4066999999999998</v>
      </c>
      <c r="R1304" s="183">
        <v>5.2336999999999998</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1046</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1047</v>
      </c>
      <c r="B1307" s="177" t="s">
        <v>1048</v>
      </c>
      <c r="C1307" s="177">
        <v>119539</v>
      </c>
      <c r="D1307" s="180">
        <v>44616</v>
      </c>
      <c r="E1307" s="181">
        <v>27.924700000000001</v>
      </c>
      <c r="F1307" s="181">
        <v>-27.558700000000002</v>
      </c>
      <c r="G1307" s="181">
        <v>-15.4476</v>
      </c>
      <c r="H1307" s="181">
        <v>18.796199999999999</v>
      </c>
      <c r="I1307" s="181">
        <v>101.80110000000001</v>
      </c>
      <c r="J1307" s="181">
        <v>49.865400000000001</v>
      </c>
      <c r="K1307" s="181">
        <v>19.0139</v>
      </c>
      <c r="L1307" s="181">
        <v>12.616199999999999</v>
      </c>
      <c r="M1307" s="181">
        <v>10.7761</v>
      </c>
      <c r="N1307" s="181">
        <v>10.5373</v>
      </c>
      <c r="O1307" s="181">
        <v>6.0631000000000004</v>
      </c>
      <c r="P1307" s="181">
        <v>6.1459999999999999</v>
      </c>
      <c r="Q1307" s="181">
        <v>8.3026</v>
      </c>
      <c r="R1307" s="181">
        <v>9.7835999999999999</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1047</v>
      </c>
      <c r="B1308" s="177" t="s">
        <v>1049</v>
      </c>
      <c r="C1308" s="177">
        <v>111803</v>
      </c>
      <c r="D1308" s="180">
        <v>44616</v>
      </c>
      <c r="E1308" s="181">
        <v>26.308599999999998</v>
      </c>
      <c r="F1308" s="181">
        <v>-28.2806</v>
      </c>
      <c r="G1308" s="181">
        <v>-16.1646</v>
      </c>
      <c r="H1308" s="181">
        <v>18.098500000000001</v>
      </c>
      <c r="I1308" s="181">
        <v>101.07729999999999</v>
      </c>
      <c r="J1308" s="181">
        <v>49.139600000000002</v>
      </c>
      <c r="K1308" s="181">
        <v>18.309799999999999</v>
      </c>
      <c r="L1308" s="181">
        <v>11.914300000000001</v>
      </c>
      <c r="M1308" s="181">
        <v>10.0669</v>
      </c>
      <c r="N1308" s="181">
        <v>9.9094999999999995</v>
      </c>
      <c r="O1308" s="181">
        <v>5.3769</v>
      </c>
      <c r="P1308" s="181">
        <v>5.4070999999999998</v>
      </c>
      <c r="Q1308" s="181">
        <v>7.7689000000000004</v>
      </c>
      <c r="R1308" s="181">
        <v>9.0742999999999991</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1047</v>
      </c>
      <c r="B1309" s="177" t="s">
        <v>1050</v>
      </c>
      <c r="C1309" s="177">
        <v>147816</v>
      </c>
      <c r="D1309" s="180">
        <v>44616</v>
      </c>
      <c r="E1309" s="181">
        <v>1.3931</v>
      </c>
      <c r="F1309" s="181">
        <v>0</v>
      </c>
      <c r="G1309" s="181">
        <v>0</v>
      </c>
      <c r="H1309" s="181">
        <v>0</v>
      </c>
      <c r="I1309" s="181">
        <v>0</v>
      </c>
      <c r="J1309" s="181">
        <v>0</v>
      </c>
      <c r="K1309" s="181">
        <v>0</v>
      </c>
      <c r="L1309" s="181">
        <v>0</v>
      </c>
      <c r="M1309" s="181">
        <v>0</v>
      </c>
      <c r="N1309" s="181">
        <v>0</v>
      </c>
      <c r="O1309" s="181"/>
      <c r="P1309" s="181"/>
      <c r="Q1309" s="181">
        <v>-11.440099999999999</v>
      </c>
      <c r="R1309" s="181">
        <v>-13.7674</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1047</v>
      </c>
      <c r="B1310" s="177" t="s">
        <v>1051</v>
      </c>
      <c r="C1310" s="177">
        <v>147820</v>
      </c>
      <c r="D1310" s="180">
        <v>44616</v>
      </c>
      <c r="E1310" s="181">
        <v>1.3322000000000001</v>
      </c>
      <c r="F1310" s="181">
        <v>0</v>
      </c>
      <c r="G1310" s="181">
        <v>0</v>
      </c>
      <c r="H1310" s="181">
        <v>0</v>
      </c>
      <c r="I1310" s="181">
        <v>0</v>
      </c>
      <c r="J1310" s="181">
        <v>0</v>
      </c>
      <c r="K1310" s="181">
        <v>0</v>
      </c>
      <c r="L1310" s="181">
        <v>0</v>
      </c>
      <c r="M1310" s="181">
        <v>0</v>
      </c>
      <c r="N1310" s="181">
        <v>0</v>
      </c>
      <c r="O1310" s="181"/>
      <c r="P1310" s="181"/>
      <c r="Q1310" s="181">
        <v>-11.4415</v>
      </c>
      <c r="R1310" s="181">
        <v>-13.7682</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1047</v>
      </c>
      <c r="B1311" s="177" t="s">
        <v>1052</v>
      </c>
      <c r="C1311" s="177">
        <v>120475</v>
      </c>
      <c r="D1311" s="180">
        <v>44616</v>
      </c>
      <c r="E1311" s="181">
        <v>23.8597</v>
      </c>
      <c r="F1311" s="181">
        <v>-10.8582</v>
      </c>
      <c r="G1311" s="181">
        <v>-8.3061000000000007</v>
      </c>
      <c r="H1311" s="181">
        <v>-1.1143000000000001</v>
      </c>
      <c r="I1311" s="181">
        <v>6.1664000000000003</v>
      </c>
      <c r="J1311" s="181">
        <v>5.2343000000000002</v>
      </c>
      <c r="K1311" s="181">
        <v>4.1924999999999999</v>
      </c>
      <c r="L1311" s="181">
        <v>5.0339999999999998</v>
      </c>
      <c r="M1311" s="181">
        <v>5.6379999999999999</v>
      </c>
      <c r="N1311" s="181">
        <v>6.6966000000000001</v>
      </c>
      <c r="O1311" s="181">
        <v>8.1585000000000001</v>
      </c>
      <c r="P1311" s="181">
        <v>8.0450999999999997</v>
      </c>
      <c r="Q1311" s="181">
        <v>8.9971999999999994</v>
      </c>
      <c r="R1311" s="181">
        <v>7.5168999999999997</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1047</v>
      </c>
      <c r="B1312" s="177" t="s">
        <v>1053</v>
      </c>
      <c r="C1312" s="177">
        <v>116894</v>
      </c>
      <c r="D1312" s="180">
        <v>44616</v>
      </c>
      <c r="E1312" s="181">
        <v>22.205500000000001</v>
      </c>
      <c r="F1312" s="181">
        <v>-11.6668</v>
      </c>
      <c r="G1312" s="181">
        <v>-9.0337999999999994</v>
      </c>
      <c r="H1312" s="181">
        <v>-1.8309</v>
      </c>
      <c r="I1312" s="181">
        <v>5.4592000000000001</v>
      </c>
      <c r="J1312" s="181">
        <v>4.5404</v>
      </c>
      <c r="K1312" s="181">
        <v>3.4931000000000001</v>
      </c>
      <c r="L1312" s="181">
        <v>4.3174000000000001</v>
      </c>
      <c r="M1312" s="181">
        <v>4.9059999999999997</v>
      </c>
      <c r="N1312" s="181">
        <v>5.9478</v>
      </c>
      <c r="O1312" s="181">
        <v>7.4131999999999998</v>
      </c>
      <c r="P1312" s="181">
        <v>7.3132999999999999</v>
      </c>
      <c r="Q1312" s="181">
        <v>8.3759999999999994</v>
      </c>
      <c r="R1312" s="181">
        <v>6.7633999999999999</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1047</v>
      </c>
      <c r="B1313" s="177" t="s">
        <v>1054</v>
      </c>
      <c r="C1313" s="177">
        <v>127304</v>
      </c>
      <c r="D1313" s="180">
        <v>44616</v>
      </c>
      <c r="E1313" s="181">
        <v>15.3565</v>
      </c>
      <c r="F1313" s="181">
        <v>-12.830399999999999</v>
      </c>
      <c r="G1313" s="181">
        <v>-17.879200000000001</v>
      </c>
      <c r="H1313" s="181">
        <v>-2.1044</v>
      </c>
      <c r="I1313" s="181">
        <v>8.4823000000000004</v>
      </c>
      <c r="J1313" s="181">
        <v>6.7394999999999996</v>
      </c>
      <c r="K1313" s="181">
        <v>2.4146999999999998</v>
      </c>
      <c r="L1313" s="181">
        <v>2.9763000000000002</v>
      </c>
      <c r="M1313" s="181">
        <v>2.7713000000000001</v>
      </c>
      <c r="N1313" s="181">
        <v>4.0110000000000001</v>
      </c>
      <c r="O1313" s="181">
        <v>2.4005999999999998</v>
      </c>
      <c r="P1313" s="181">
        <v>3.3954</v>
      </c>
      <c r="Q1313" s="181">
        <v>5.5137999999999998</v>
      </c>
      <c r="R1313" s="181">
        <v>4.0986000000000002</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1047</v>
      </c>
      <c r="B1314" s="177" t="s">
        <v>1055</v>
      </c>
      <c r="C1314" s="177">
        <v>127305</v>
      </c>
      <c r="D1314" s="180">
        <v>44616</v>
      </c>
      <c r="E1314" s="181">
        <v>16.2563</v>
      </c>
      <c r="F1314" s="181">
        <v>-12.1205</v>
      </c>
      <c r="G1314" s="181">
        <v>-17.338799999999999</v>
      </c>
      <c r="H1314" s="181">
        <v>-1.5711999999999999</v>
      </c>
      <c r="I1314" s="181">
        <v>9.0282999999999998</v>
      </c>
      <c r="J1314" s="181">
        <v>7.2877000000000001</v>
      </c>
      <c r="K1314" s="181">
        <v>2.9603000000000002</v>
      </c>
      <c r="L1314" s="181">
        <v>3.5297000000000001</v>
      </c>
      <c r="M1314" s="181">
        <v>3.3378000000000001</v>
      </c>
      <c r="N1314" s="181">
        <v>4.5952999999999999</v>
      </c>
      <c r="O1314" s="181">
        <v>2.9781</v>
      </c>
      <c r="P1314" s="181">
        <v>4.0705999999999998</v>
      </c>
      <c r="Q1314" s="181">
        <v>6.2690999999999999</v>
      </c>
      <c r="R1314" s="181">
        <v>4.6475</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1047</v>
      </c>
      <c r="B1315" s="177" t="s">
        <v>1056</v>
      </c>
      <c r="C1315" s="177">
        <v>118924</v>
      </c>
      <c r="D1315" s="180">
        <v>44616</v>
      </c>
      <c r="E1315" s="181">
        <v>69.220500000000001</v>
      </c>
      <c r="F1315" s="181">
        <v>7.8056999999999999</v>
      </c>
      <c r="G1315" s="181">
        <v>-0.89629999999999999</v>
      </c>
      <c r="H1315" s="181">
        <v>2.0196000000000001</v>
      </c>
      <c r="I1315" s="181">
        <v>10.2471</v>
      </c>
      <c r="J1315" s="181">
        <v>6.226</v>
      </c>
      <c r="K1315" s="181">
        <v>2.7616000000000001</v>
      </c>
      <c r="L1315" s="181">
        <v>3.7208999999999999</v>
      </c>
      <c r="M1315" s="181">
        <v>3.8763999999999998</v>
      </c>
      <c r="N1315" s="181">
        <v>5.1166999999999998</v>
      </c>
      <c r="O1315" s="181">
        <v>5.6684000000000001</v>
      </c>
      <c r="P1315" s="181">
        <v>5.6421000000000001</v>
      </c>
      <c r="Q1315" s="181">
        <v>7.2271999999999998</v>
      </c>
      <c r="R1315" s="181">
        <v>5.9055</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1047</v>
      </c>
      <c r="B1316" s="177" t="s">
        <v>1057</v>
      </c>
      <c r="C1316" s="177">
        <v>100078</v>
      </c>
      <c r="D1316" s="180">
        <v>44616</v>
      </c>
      <c r="E1316" s="181">
        <v>65.961600000000004</v>
      </c>
      <c r="F1316" s="181">
        <v>7.4718</v>
      </c>
      <c r="G1316" s="181">
        <v>-1.2726</v>
      </c>
      <c r="H1316" s="181">
        <v>1.6527000000000001</v>
      </c>
      <c r="I1316" s="181">
        <v>9.8750999999999998</v>
      </c>
      <c r="J1316" s="181">
        <v>5.8587999999999996</v>
      </c>
      <c r="K1316" s="181">
        <v>2.4102000000000001</v>
      </c>
      <c r="L1316" s="181">
        <v>3.3656999999999999</v>
      </c>
      <c r="M1316" s="181">
        <v>3.5068999999999999</v>
      </c>
      <c r="N1316" s="181">
        <v>4.7279999999999998</v>
      </c>
      <c r="O1316" s="181">
        <v>5.2542</v>
      </c>
      <c r="P1316" s="181">
        <v>5.2073</v>
      </c>
      <c r="Q1316" s="181">
        <v>7.89</v>
      </c>
      <c r="R1316" s="181">
        <v>5.5258000000000003</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1047</v>
      </c>
      <c r="B1317" s="177" t="s">
        <v>1883</v>
      </c>
      <c r="C1317" s="177"/>
      <c r="D1317" s="180">
        <v>44616</v>
      </c>
      <c r="E1317" s="181">
        <v>65.961600000000004</v>
      </c>
      <c r="F1317" s="181">
        <v>7.4718</v>
      </c>
      <c r="G1317" s="181">
        <v>-1.2726</v>
      </c>
      <c r="H1317" s="181">
        <v>1.6527000000000001</v>
      </c>
      <c r="I1317" s="181">
        <v>9.8750999999999998</v>
      </c>
      <c r="J1317" s="181">
        <v>5.8587999999999996</v>
      </c>
      <c r="K1317" s="181">
        <v>2.4102000000000001</v>
      </c>
      <c r="L1317" s="181">
        <v>3.3656999999999999</v>
      </c>
      <c r="M1317" s="181">
        <v>3.5068999999999999</v>
      </c>
      <c r="N1317" s="181">
        <v>4.7279999999999998</v>
      </c>
      <c r="O1317" s="181">
        <v>5.2542</v>
      </c>
      <c r="P1317" s="181">
        <v>5.2073</v>
      </c>
      <c r="Q1317" s="181">
        <v>7.89</v>
      </c>
      <c r="R1317" s="181">
        <v>5.5258000000000003</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1047</v>
      </c>
      <c r="B1318" s="177" t="s">
        <v>1058</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1047</v>
      </c>
      <c r="B1319" s="177" t="s">
        <v>1059</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1047</v>
      </c>
      <c r="B1320" s="177" t="s">
        <v>1780</v>
      </c>
      <c r="C1320" s="177">
        <v>147968</v>
      </c>
      <c r="D1320" s="180"/>
      <c r="E1320" s="181"/>
      <c r="F1320" s="181"/>
      <c r="G1320" s="181"/>
      <c r="H1320" s="181"/>
      <c r="I1320" s="181"/>
      <c r="J1320" s="181"/>
      <c r="K1320" s="181"/>
      <c r="L1320" s="181"/>
      <c r="M1320" s="181"/>
      <c r="N1320" s="181"/>
      <c r="O1320" s="181"/>
      <c r="P1320" s="181"/>
      <c r="Q1320" s="181"/>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1047</v>
      </c>
      <c r="B1321" s="177" t="s">
        <v>1781</v>
      </c>
      <c r="C1321" s="177">
        <v>147966</v>
      </c>
      <c r="D1321" s="180"/>
      <c r="E1321" s="181"/>
      <c r="F1321" s="181"/>
      <c r="G1321" s="181"/>
      <c r="H1321" s="181"/>
      <c r="I1321" s="181"/>
      <c r="J1321" s="181"/>
      <c r="K1321" s="181"/>
      <c r="L1321" s="181"/>
      <c r="M1321" s="181"/>
      <c r="N1321" s="181"/>
      <c r="O1321" s="181"/>
      <c r="P1321" s="181"/>
      <c r="Q1321" s="181"/>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1047</v>
      </c>
      <c r="B1322" s="177" t="s">
        <v>1060</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1047</v>
      </c>
      <c r="B1323" s="177" t="s">
        <v>1061</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1047</v>
      </c>
      <c r="B1324" s="177" t="s">
        <v>1062</v>
      </c>
      <c r="C1324" s="177">
        <v>101989</v>
      </c>
      <c r="D1324" s="180">
        <v>44616</v>
      </c>
      <c r="E1324" s="181">
        <v>45.6023</v>
      </c>
      <c r="F1324" s="181">
        <v>-32.866700000000002</v>
      </c>
      <c r="G1324" s="181">
        <v>-13.138999999999999</v>
      </c>
      <c r="H1324" s="181">
        <v>-3.2681</v>
      </c>
      <c r="I1324" s="181">
        <v>5.2187000000000001</v>
      </c>
      <c r="J1324" s="181">
        <v>5.2725999999999997</v>
      </c>
      <c r="K1324" s="181">
        <v>3.0579000000000001</v>
      </c>
      <c r="L1324" s="181">
        <v>3.8616999999999999</v>
      </c>
      <c r="M1324" s="181">
        <v>4.6680999999999999</v>
      </c>
      <c r="N1324" s="181">
        <v>6.0180999999999996</v>
      </c>
      <c r="O1324" s="181">
        <v>7.8772000000000002</v>
      </c>
      <c r="P1324" s="181">
        <v>7.0740999999999996</v>
      </c>
      <c r="Q1324" s="181">
        <v>7.8563999999999998</v>
      </c>
      <c r="R1324" s="181">
        <v>6.3581000000000003</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1047</v>
      </c>
      <c r="B1325" s="177" t="s">
        <v>1063</v>
      </c>
      <c r="C1325" s="177">
        <v>119081</v>
      </c>
      <c r="D1325" s="180">
        <v>44616</v>
      </c>
      <c r="E1325" s="181">
        <v>48.366399999999999</v>
      </c>
      <c r="F1325" s="181">
        <v>-32.195399999999999</v>
      </c>
      <c r="G1325" s="181">
        <v>-12.4391</v>
      </c>
      <c r="H1325" s="181">
        <v>-2.5646</v>
      </c>
      <c r="I1325" s="181">
        <v>5.8834</v>
      </c>
      <c r="J1325" s="181">
        <v>5.9454000000000002</v>
      </c>
      <c r="K1325" s="181">
        <v>3.7593999999999999</v>
      </c>
      <c r="L1325" s="181">
        <v>4.5959000000000003</v>
      </c>
      <c r="M1325" s="181">
        <v>5.4336000000000002</v>
      </c>
      <c r="N1325" s="181">
        <v>6.8226000000000004</v>
      </c>
      <c r="O1325" s="181">
        <v>8.734</v>
      </c>
      <c r="P1325" s="181">
        <v>7.9177</v>
      </c>
      <c r="Q1325" s="181">
        <v>8.6262000000000008</v>
      </c>
      <c r="R1325" s="181">
        <v>7.2009999999999996</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1047</v>
      </c>
      <c r="B1326" s="177" t="s">
        <v>1064</v>
      </c>
      <c r="C1326" s="177">
        <v>102741</v>
      </c>
      <c r="D1326" s="180">
        <v>44616</v>
      </c>
      <c r="E1326" s="181">
        <v>35.654200000000003</v>
      </c>
      <c r="F1326" s="181">
        <v>-19.235800000000001</v>
      </c>
      <c r="G1326" s="181">
        <v>-5.3891999999999998</v>
      </c>
      <c r="H1326" s="181">
        <v>0.68740000000000001</v>
      </c>
      <c r="I1326" s="181">
        <v>7.9433999999999996</v>
      </c>
      <c r="J1326" s="181">
        <v>6.5217000000000001</v>
      </c>
      <c r="K1326" s="181">
        <v>2.5297000000000001</v>
      </c>
      <c r="L1326" s="181">
        <v>3.9813000000000001</v>
      </c>
      <c r="M1326" s="181">
        <v>4.4192</v>
      </c>
      <c r="N1326" s="181">
        <v>6.0506000000000002</v>
      </c>
      <c r="O1326" s="181">
        <v>8.2918000000000003</v>
      </c>
      <c r="P1326" s="181">
        <v>7.2454000000000001</v>
      </c>
      <c r="Q1326" s="181">
        <v>7.5551000000000004</v>
      </c>
      <c r="R1326" s="181">
        <v>6.8056000000000001</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1047</v>
      </c>
      <c r="B1327" s="177" t="s">
        <v>1065</v>
      </c>
      <c r="C1327" s="177">
        <v>120670</v>
      </c>
      <c r="D1327" s="180">
        <v>44616</v>
      </c>
      <c r="E1327" s="181">
        <v>38.3095</v>
      </c>
      <c r="F1327" s="181">
        <v>-18.379100000000001</v>
      </c>
      <c r="G1327" s="181">
        <v>-4.6032999999999999</v>
      </c>
      <c r="H1327" s="181">
        <v>1.4432</v>
      </c>
      <c r="I1327" s="181">
        <v>8.6990999999999996</v>
      </c>
      <c r="J1327" s="181">
        <v>7.2205000000000004</v>
      </c>
      <c r="K1327" s="181">
        <v>3.2618999999999998</v>
      </c>
      <c r="L1327" s="181">
        <v>4.7153999999999998</v>
      </c>
      <c r="M1327" s="181">
        <v>5.1439000000000004</v>
      </c>
      <c r="N1327" s="181">
        <v>6.7956000000000003</v>
      </c>
      <c r="O1327" s="181">
        <v>9.0069999999999997</v>
      </c>
      <c r="P1327" s="181">
        <v>8.0244</v>
      </c>
      <c r="Q1327" s="181">
        <v>8.8752999999999993</v>
      </c>
      <c r="R1327" s="181">
        <v>7.5368000000000004</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1047</v>
      </c>
      <c r="B1328" s="177" t="s">
        <v>1066</v>
      </c>
      <c r="C1328" s="177">
        <v>118401</v>
      </c>
      <c r="D1328" s="180">
        <v>44616</v>
      </c>
      <c r="E1328" s="181">
        <v>40.344700000000003</v>
      </c>
      <c r="F1328" s="181">
        <v>-24.501000000000001</v>
      </c>
      <c r="G1328" s="181">
        <v>-21.854500000000002</v>
      </c>
      <c r="H1328" s="181">
        <v>-9.3018000000000001</v>
      </c>
      <c r="I1328" s="181">
        <v>1.1314</v>
      </c>
      <c r="J1328" s="181">
        <v>7.2527999999999997</v>
      </c>
      <c r="K1328" s="181">
        <v>2.4449000000000001</v>
      </c>
      <c r="L1328" s="181">
        <v>3.4842</v>
      </c>
      <c r="M1328" s="181">
        <v>3.8273999999999999</v>
      </c>
      <c r="N1328" s="181">
        <v>4.9714</v>
      </c>
      <c r="O1328" s="181">
        <v>7.9941000000000004</v>
      </c>
      <c r="P1328" s="181">
        <v>7.3540000000000001</v>
      </c>
      <c r="Q1328" s="181">
        <v>8.1645000000000003</v>
      </c>
      <c r="R1328" s="181">
        <v>6.2172000000000001</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1047</v>
      </c>
      <c r="B1329" s="177" t="s">
        <v>1067</v>
      </c>
      <c r="C1329" s="177">
        <v>108728</v>
      </c>
      <c r="D1329" s="180">
        <v>44616</v>
      </c>
      <c r="E1329" s="181">
        <v>37.911499999999997</v>
      </c>
      <c r="F1329" s="181">
        <v>-25.207100000000001</v>
      </c>
      <c r="G1329" s="181">
        <v>-22.583100000000002</v>
      </c>
      <c r="H1329" s="181">
        <v>-10.034700000000001</v>
      </c>
      <c r="I1329" s="181">
        <v>0.40579999999999999</v>
      </c>
      <c r="J1329" s="181">
        <v>6.5237999999999996</v>
      </c>
      <c r="K1329" s="181">
        <v>1.7248000000000001</v>
      </c>
      <c r="L1329" s="181">
        <v>2.7635000000000001</v>
      </c>
      <c r="M1329" s="181">
        <v>3.1042999999999998</v>
      </c>
      <c r="N1329" s="181">
        <v>4.2371999999999996</v>
      </c>
      <c r="O1329" s="181">
        <v>7.2697000000000003</v>
      </c>
      <c r="P1329" s="181">
        <v>6.6398999999999999</v>
      </c>
      <c r="Q1329" s="181">
        <v>7.4085999999999999</v>
      </c>
      <c r="R1329" s="181">
        <v>5.4908000000000001</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1047</v>
      </c>
      <c r="B1330" s="177" t="s">
        <v>1068</v>
      </c>
      <c r="C1330" s="177">
        <v>121153</v>
      </c>
      <c r="D1330" s="180"/>
      <c r="E1330" s="181"/>
      <c r="F1330" s="181"/>
      <c r="G1330" s="181"/>
      <c r="H1330" s="181"/>
      <c r="I1330" s="181"/>
      <c r="J1330" s="181"/>
      <c r="K1330" s="181"/>
      <c r="L1330" s="181"/>
      <c r="M1330" s="181"/>
      <c r="N1330" s="181"/>
      <c r="O1330" s="181"/>
      <c r="P1330" s="181"/>
      <c r="Q1330" s="181"/>
      <c r="R1330" s="181"/>
      <c r="S1330" s="124" t="s">
        <v>1950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1047</v>
      </c>
      <c r="B1331" s="177" t="s">
        <v>1069</v>
      </c>
      <c r="C1331" s="177">
        <v>121158</v>
      </c>
      <c r="D1331" s="180"/>
      <c r="E1331" s="181"/>
      <c r="F1331" s="181"/>
      <c r="G1331" s="181"/>
      <c r="H1331" s="181"/>
      <c r="I1331" s="181"/>
      <c r="J1331" s="181"/>
      <c r="K1331" s="181"/>
      <c r="L1331" s="181"/>
      <c r="M1331" s="181"/>
      <c r="N1331" s="181"/>
      <c r="O1331" s="181"/>
      <c r="P1331" s="181"/>
      <c r="Q1331" s="181"/>
      <c r="R1331" s="181"/>
      <c r="S1331" s="124" t="s">
        <v>1950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1047</v>
      </c>
      <c r="B1332" s="177" t="s">
        <v>1070</v>
      </c>
      <c r="C1332" s="177">
        <v>128009</v>
      </c>
      <c r="D1332" s="180">
        <v>44616</v>
      </c>
      <c r="E1332" s="181">
        <v>18.3291</v>
      </c>
      <c r="F1332" s="181">
        <v>-17.316700000000001</v>
      </c>
      <c r="G1332" s="181">
        <v>0.86299999999999999</v>
      </c>
      <c r="H1332" s="181">
        <v>-0.4551</v>
      </c>
      <c r="I1332" s="181">
        <v>6.9599000000000002</v>
      </c>
      <c r="J1332" s="181">
        <v>8.3127999999999993</v>
      </c>
      <c r="K1332" s="181">
        <v>3.7780999999999998</v>
      </c>
      <c r="L1332" s="181">
        <v>4.5377000000000001</v>
      </c>
      <c r="M1332" s="181">
        <v>5.5716000000000001</v>
      </c>
      <c r="N1332" s="181">
        <v>6.5335999999999999</v>
      </c>
      <c r="O1332" s="181">
        <v>6.7370000000000001</v>
      </c>
      <c r="P1332" s="181">
        <v>6.4428999999999998</v>
      </c>
      <c r="Q1332" s="181">
        <v>7.9329000000000001</v>
      </c>
      <c r="R1332" s="181">
        <v>5.5231000000000003</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1047</v>
      </c>
      <c r="B1333" s="177" t="s">
        <v>1071</v>
      </c>
      <c r="C1333" s="177">
        <v>128006</v>
      </c>
      <c r="D1333" s="180">
        <v>44616</v>
      </c>
      <c r="E1333" s="181">
        <v>19.707000000000001</v>
      </c>
      <c r="F1333" s="181">
        <v>-16.291499999999999</v>
      </c>
      <c r="G1333" s="181">
        <v>1.9759</v>
      </c>
      <c r="H1333" s="181">
        <v>0.66159999999999997</v>
      </c>
      <c r="I1333" s="181">
        <v>8.0684000000000005</v>
      </c>
      <c r="J1333" s="181">
        <v>9.4433000000000007</v>
      </c>
      <c r="K1333" s="181">
        <v>4.9036</v>
      </c>
      <c r="L1333" s="181">
        <v>5.6376999999999997</v>
      </c>
      <c r="M1333" s="181">
        <v>6.6721000000000004</v>
      </c>
      <c r="N1333" s="181">
        <v>7.6086</v>
      </c>
      <c r="O1333" s="181">
        <v>7.7319000000000004</v>
      </c>
      <c r="P1333" s="181">
        <v>7.3798000000000004</v>
      </c>
      <c r="Q1333" s="181">
        <v>8.9230999999999998</v>
      </c>
      <c r="R1333" s="181">
        <v>6.5724999999999998</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1047</v>
      </c>
      <c r="B1334" s="177" t="s">
        <v>1072</v>
      </c>
      <c r="C1334" s="177">
        <v>133604</v>
      </c>
      <c r="D1334" s="180">
        <v>44616</v>
      </c>
      <c r="E1334" s="181">
        <v>17.547999999999998</v>
      </c>
      <c r="F1334" s="181">
        <v>-20.580500000000001</v>
      </c>
      <c r="G1334" s="181">
        <v>-11.083299999999999</v>
      </c>
      <c r="H1334" s="181">
        <v>-3.1478000000000002</v>
      </c>
      <c r="I1334" s="181">
        <v>5.3148</v>
      </c>
      <c r="J1334" s="181">
        <v>5.8461999999999996</v>
      </c>
      <c r="K1334" s="181">
        <v>3.4159999999999999</v>
      </c>
      <c r="L1334" s="181">
        <v>4.3353000000000002</v>
      </c>
      <c r="M1334" s="181">
        <v>5.0846</v>
      </c>
      <c r="N1334" s="181">
        <v>6.2704000000000004</v>
      </c>
      <c r="O1334" s="181">
        <v>8.2113999999999994</v>
      </c>
      <c r="P1334" s="181">
        <v>7.3936999999999999</v>
      </c>
      <c r="Q1334" s="181">
        <v>8.2842000000000002</v>
      </c>
      <c r="R1334" s="181">
        <v>6.7587000000000002</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1047</v>
      </c>
      <c r="B1335" s="177" t="s">
        <v>1073</v>
      </c>
      <c r="C1335" s="177">
        <v>133607</v>
      </c>
      <c r="D1335" s="180">
        <v>44616</v>
      </c>
      <c r="E1335" s="181">
        <v>16.486799999999999</v>
      </c>
      <c r="F1335" s="181">
        <v>-21.683299999999999</v>
      </c>
      <c r="G1335" s="181">
        <v>-12.0169</v>
      </c>
      <c r="H1335" s="181">
        <v>-4.0450999999999997</v>
      </c>
      <c r="I1335" s="181">
        <v>4.4195000000000002</v>
      </c>
      <c r="J1335" s="181">
        <v>4.9555999999999996</v>
      </c>
      <c r="K1335" s="181">
        <v>2.5137</v>
      </c>
      <c r="L1335" s="181">
        <v>3.4197000000000002</v>
      </c>
      <c r="M1335" s="181">
        <v>4.1557000000000004</v>
      </c>
      <c r="N1335" s="181">
        <v>5.32</v>
      </c>
      <c r="O1335" s="181">
        <v>7.2295999999999996</v>
      </c>
      <c r="P1335" s="181">
        <v>6.4368999999999996</v>
      </c>
      <c r="Q1335" s="181">
        <v>7.3323999999999998</v>
      </c>
      <c r="R1335" s="181">
        <v>5.7765000000000004</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1047</v>
      </c>
      <c r="B1336" s="177" t="s">
        <v>1074</v>
      </c>
      <c r="C1336" s="177">
        <v>130037</v>
      </c>
      <c r="D1336" s="180">
        <v>44616</v>
      </c>
      <c r="E1336" s="181">
        <v>12.574999999999999</v>
      </c>
      <c r="F1336" s="181">
        <v>-16.827200000000001</v>
      </c>
      <c r="G1336" s="181">
        <v>-13.7234</v>
      </c>
      <c r="H1336" s="181">
        <v>-4.3087999999999997</v>
      </c>
      <c r="I1336" s="181">
        <v>1.8258000000000001</v>
      </c>
      <c r="J1336" s="181">
        <v>7.3677999999999999</v>
      </c>
      <c r="K1336" s="181">
        <v>3.1514000000000002</v>
      </c>
      <c r="L1336" s="181">
        <v>2.7330999999999999</v>
      </c>
      <c r="M1336" s="181">
        <v>21.633800000000001</v>
      </c>
      <c r="N1336" s="181">
        <v>18.482299999999999</v>
      </c>
      <c r="O1336" s="181">
        <v>-4.6801000000000004</v>
      </c>
      <c r="P1336" s="181">
        <v>-0.67659999999999998</v>
      </c>
      <c r="Q1336" s="181">
        <v>3.0318999999999998</v>
      </c>
      <c r="R1336" s="181">
        <v>-5.2081</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1047</v>
      </c>
      <c r="B1337" s="177" t="s">
        <v>1075</v>
      </c>
      <c r="C1337" s="177">
        <v>130050</v>
      </c>
      <c r="D1337" s="180">
        <v>44616</v>
      </c>
      <c r="E1337" s="181">
        <v>13.3725</v>
      </c>
      <c r="F1337" s="181">
        <v>-16.369499999999999</v>
      </c>
      <c r="G1337" s="181">
        <v>-13.087400000000001</v>
      </c>
      <c r="H1337" s="181">
        <v>-3.7406000000000001</v>
      </c>
      <c r="I1337" s="181">
        <v>2.3807</v>
      </c>
      <c r="J1337" s="181">
        <v>7.9245000000000001</v>
      </c>
      <c r="K1337" s="181">
        <v>3.7073</v>
      </c>
      <c r="L1337" s="181">
        <v>3.2919999999999998</v>
      </c>
      <c r="M1337" s="181">
        <v>22.272200000000002</v>
      </c>
      <c r="N1337" s="181">
        <v>19.133500000000002</v>
      </c>
      <c r="O1337" s="181">
        <v>-4.0585000000000004</v>
      </c>
      <c r="P1337" s="181">
        <v>0.1114</v>
      </c>
      <c r="Q1337" s="181">
        <v>3.8611</v>
      </c>
      <c r="R1337" s="181">
        <v>-4.6775000000000002</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1047</v>
      </c>
      <c r="B1338" s="177" t="s">
        <v>1076</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1047</v>
      </c>
      <c r="B1339" s="177" t="s">
        <v>1077</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1047</v>
      </c>
      <c r="B1340" s="177" t="s">
        <v>1078</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1047</v>
      </c>
      <c r="B1341" s="177" t="s">
        <v>1079</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1047</v>
      </c>
      <c r="B1342" s="177" t="s">
        <v>1080</v>
      </c>
      <c r="C1342" s="177">
        <v>119824</v>
      </c>
      <c r="D1342" s="180">
        <v>44616</v>
      </c>
      <c r="E1342" s="181">
        <v>43.588000000000001</v>
      </c>
      <c r="F1342" s="181">
        <v>-15.7361</v>
      </c>
      <c r="G1342" s="181">
        <v>-12.687099999999999</v>
      </c>
      <c r="H1342" s="181">
        <v>-4.6254</v>
      </c>
      <c r="I1342" s="181">
        <v>3.5337999999999998</v>
      </c>
      <c r="J1342" s="181">
        <v>4.9913999999999996</v>
      </c>
      <c r="K1342" s="181">
        <v>3.0284</v>
      </c>
      <c r="L1342" s="181">
        <v>4.0129999999999999</v>
      </c>
      <c r="M1342" s="181">
        <v>4.9518000000000004</v>
      </c>
      <c r="N1342" s="181">
        <v>5.6734999999999998</v>
      </c>
      <c r="O1342" s="181">
        <v>9.3167000000000009</v>
      </c>
      <c r="P1342" s="181">
        <v>8.6438000000000006</v>
      </c>
      <c r="Q1342" s="181">
        <v>9.6171000000000006</v>
      </c>
      <c r="R1342" s="181">
        <v>7.4097999999999997</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1047</v>
      </c>
      <c r="B1343" s="177" t="s">
        <v>1081</v>
      </c>
      <c r="C1343" s="177">
        <v>102053</v>
      </c>
      <c r="D1343" s="180">
        <v>44616</v>
      </c>
      <c r="E1343" s="181">
        <v>41.043900000000001</v>
      </c>
      <c r="F1343" s="181">
        <v>-16.355599999999999</v>
      </c>
      <c r="G1343" s="181">
        <v>-13.236000000000001</v>
      </c>
      <c r="H1343" s="181">
        <v>-5.1654999999999998</v>
      </c>
      <c r="I1343" s="181">
        <v>3.0015999999999998</v>
      </c>
      <c r="J1343" s="181">
        <v>4.4574999999999996</v>
      </c>
      <c r="K1343" s="181">
        <v>2.4950000000000001</v>
      </c>
      <c r="L1343" s="181">
        <v>3.4723999999999999</v>
      </c>
      <c r="M1343" s="181">
        <v>4.4027000000000003</v>
      </c>
      <c r="N1343" s="181">
        <v>5.1031000000000004</v>
      </c>
      <c r="O1343" s="181">
        <v>8.83</v>
      </c>
      <c r="P1343" s="181">
        <v>7.9782999999999999</v>
      </c>
      <c r="Q1343" s="181">
        <v>8.0136000000000003</v>
      </c>
      <c r="R1343" s="181">
        <v>6.8635999999999999</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1047</v>
      </c>
      <c r="B1344" s="177" t="s">
        <v>1082</v>
      </c>
      <c r="C1344" s="177">
        <v>100603</v>
      </c>
      <c r="D1344" s="180">
        <v>44616</v>
      </c>
      <c r="E1344" s="181">
        <v>59.037999999999997</v>
      </c>
      <c r="F1344" s="181">
        <v>-13.781700000000001</v>
      </c>
      <c r="G1344" s="181">
        <v>-12.6609</v>
      </c>
      <c r="H1344" s="181">
        <v>-6.5011000000000001</v>
      </c>
      <c r="I1344" s="181">
        <v>2.3161</v>
      </c>
      <c r="J1344" s="181">
        <v>3.0933999999999999</v>
      </c>
      <c r="K1344" s="181">
        <v>0.14860000000000001</v>
      </c>
      <c r="L1344" s="181">
        <v>1.3222</v>
      </c>
      <c r="M1344" s="181">
        <v>1.6816</v>
      </c>
      <c r="N1344" s="181">
        <v>2.9241000000000001</v>
      </c>
      <c r="O1344" s="181">
        <v>5.1344000000000003</v>
      </c>
      <c r="P1344" s="181">
        <v>5.3273999999999999</v>
      </c>
      <c r="Q1344" s="181">
        <v>7.6121999999999996</v>
      </c>
      <c r="R1344" s="181">
        <v>2.9102999999999999</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1047</v>
      </c>
      <c r="B1345" s="177" t="s">
        <v>1083</v>
      </c>
      <c r="C1345" s="177">
        <v>119675</v>
      </c>
      <c r="D1345" s="180">
        <v>44616</v>
      </c>
      <c r="E1345" s="181">
        <v>63.9741</v>
      </c>
      <c r="F1345" s="181">
        <v>-12.775700000000001</v>
      </c>
      <c r="G1345" s="181">
        <v>-11.6469</v>
      </c>
      <c r="H1345" s="181">
        <v>-5.4958999999999998</v>
      </c>
      <c r="I1345" s="181">
        <v>3.3256000000000001</v>
      </c>
      <c r="J1345" s="181">
        <v>4.1055999999999999</v>
      </c>
      <c r="K1345" s="181">
        <v>1.1606000000000001</v>
      </c>
      <c r="L1345" s="181">
        <v>2.3416999999999999</v>
      </c>
      <c r="M1345" s="181">
        <v>2.7086000000000001</v>
      </c>
      <c r="N1345" s="181">
        <v>4.0141</v>
      </c>
      <c r="O1345" s="181">
        <v>6.0902000000000003</v>
      </c>
      <c r="P1345" s="181">
        <v>6.3170000000000002</v>
      </c>
      <c r="Q1345" s="181">
        <v>7.3821000000000003</v>
      </c>
      <c r="R1345" s="181">
        <v>3.9009999999999998</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1047</v>
      </c>
      <c r="B1346" s="177" t="s">
        <v>1084</v>
      </c>
      <c r="C1346" s="177">
        <v>119127</v>
      </c>
      <c r="D1346" s="180">
        <v>44616</v>
      </c>
      <c r="E1346" s="181">
        <v>32.426000000000002</v>
      </c>
      <c r="F1346" s="181">
        <v>-23.398299999999999</v>
      </c>
      <c r="G1346" s="181">
        <v>-11.807700000000001</v>
      </c>
      <c r="H1346" s="181">
        <v>-1.5271999999999999</v>
      </c>
      <c r="I1346" s="181">
        <v>3.7683</v>
      </c>
      <c r="J1346" s="181">
        <v>5.2411000000000003</v>
      </c>
      <c r="K1346" s="181">
        <v>3.6375000000000002</v>
      </c>
      <c r="L1346" s="181">
        <v>4.8669000000000002</v>
      </c>
      <c r="M1346" s="181">
        <v>5.5644999999999998</v>
      </c>
      <c r="N1346" s="181">
        <v>7.0553999999999997</v>
      </c>
      <c r="O1346" s="181">
        <v>2.8666</v>
      </c>
      <c r="P1346" s="181">
        <v>4.1275000000000004</v>
      </c>
      <c r="Q1346" s="181">
        <v>6.7365000000000004</v>
      </c>
      <c r="R1346" s="181">
        <v>8.1096000000000004</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1047</v>
      </c>
      <c r="B1347" s="177" t="s">
        <v>1085</v>
      </c>
      <c r="C1347" s="177">
        <v>147385</v>
      </c>
      <c r="D1347" s="180">
        <v>44601</v>
      </c>
      <c r="E1347" s="181">
        <v>2.4049</v>
      </c>
      <c r="F1347" s="181">
        <v>-36.389299999999999</v>
      </c>
      <c r="G1347" s="181">
        <v>-2.7309000000000001</v>
      </c>
      <c r="H1347" s="181">
        <v>5.8606999999999996</v>
      </c>
      <c r="I1347" s="181">
        <v>-3.1326000000000001</v>
      </c>
      <c r="J1347" s="181">
        <v>7.0351999999999997</v>
      </c>
      <c r="K1347" s="181">
        <v>0.31369999999999998</v>
      </c>
      <c r="L1347" s="181">
        <v>371.38909999999998</v>
      </c>
      <c r="M1347" s="181">
        <v>245.8115</v>
      </c>
      <c r="N1347" s="181">
        <v>187.2208</v>
      </c>
      <c r="O1347" s="181"/>
      <c r="P1347" s="181"/>
      <c r="Q1347" s="181">
        <v>22.623999999999999</v>
      </c>
      <c r="R1347" s="181">
        <v>46.514000000000003</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1047</v>
      </c>
      <c r="B1348" s="177" t="s">
        <v>1086</v>
      </c>
      <c r="C1348" s="177">
        <v>101703</v>
      </c>
      <c r="D1348" s="180">
        <v>44616</v>
      </c>
      <c r="E1348" s="181">
        <v>29.639800000000001</v>
      </c>
      <c r="F1348" s="181">
        <v>-24.4895</v>
      </c>
      <c r="G1348" s="181">
        <v>-12.8756</v>
      </c>
      <c r="H1348" s="181">
        <v>-2.5848</v>
      </c>
      <c r="I1348" s="181">
        <v>2.7825000000000002</v>
      </c>
      <c r="J1348" s="181">
        <v>4.2858999999999998</v>
      </c>
      <c r="K1348" s="181">
        <v>2.7006999999999999</v>
      </c>
      <c r="L1348" s="181">
        <v>3.9216000000000002</v>
      </c>
      <c r="M1348" s="181">
        <v>4.6142000000000003</v>
      </c>
      <c r="N1348" s="181">
        <v>6.0659000000000001</v>
      </c>
      <c r="O1348" s="181">
        <v>1.8993</v>
      </c>
      <c r="P1348" s="181">
        <v>3.1827999999999999</v>
      </c>
      <c r="Q1348" s="181">
        <v>5.8034999999999997</v>
      </c>
      <c r="R1348" s="181">
        <v>7.1238000000000001</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1047</v>
      </c>
      <c r="B1349" s="177" t="s">
        <v>1087</v>
      </c>
      <c r="C1349" s="177">
        <v>147384</v>
      </c>
      <c r="D1349" s="180">
        <v>44601</v>
      </c>
      <c r="E1349" s="181">
        <v>2.2555999999999998</v>
      </c>
      <c r="F1349" s="181">
        <v>-38.795400000000001</v>
      </c>
      <c r="G1349" s="181">
        <v>-2.9116</v>
      </c>
      <c r="H1349" s="181">
        <v>5.5540000000000003</v>
      </c>
      <c r="I1349" s="181">
        <v>-3.2321</v>
      </c>
      <c r="J1349" s="181">
        <v>7.0072999999999999</v>
      </c>
      <c r="K1349" s="181">
        <v>0.29920000000000002</v>
      </c>
      <c r="L1349" s="181">
        <v>371.40300000000002</v>
      </c>
      <c r="M1349" s="181">
        <v>245.82069999999999</v>
      </c>
      <c r="N1349" s="181">
        <v>187.2278</v>
      </c>
      <c r="O1349" s="181"/>
      <c r="P1349" s="181"/>
      <c r="Q1349" s="181">
        <v>22.623100000000001</v>
      </c>
      <c r="R1349" s="181">
        <v>46.511699999999998</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1047</v>
      </c>
      <c r="B1350" s="177" t="s">
        <v>1884</v>
      </c>
      <c r="C1350" s="177">
        <v>148479</v>
      </c>
      <c r="D1350" s="180">
        <v>44616</v>
      </c>
      <c r="E1350" s="181">
        <v>10.703099999999999</v>
      </c>
      <c r="F1350" s="181">
        <v>-16.702500000000001</v>
      </c>
      <c r="G1350" s="181">
        <v>-13.5122</v>
      </c>
      <c r="H1350" s="181">
        <v>-4.8672000000000004</v>
      </c>
      <c r="I1350" s="181">
        <v>3.2682000000000002</v>
      </c>
      <c r="J1350" s="181">
        <v>6.6710000000000003</v>
      </c>
      <c r="K1350" s="181">
        <v>2.5855000000000001</v>
      </c>
      <c r="L1350" s="181">
        <v>3.1959</v>
      </c>
      <c r="M1350" s="181">
        <v>3.8372000000000002</v>
      </c>
      <c r="N1350" s="181">
        <v>5.6429</v>
      </c>
      <c r="O1350" s="181"/>
      <c r="P1350" s="181"/>
      <c r="Q1350" s="181">
        <v>4.8093000000000004</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1047</v>
      </c>
      <c r="B1351" s="177" t="s">
        <v>1885</v>
      </c>
      <c r="C1351" s="177">
        <v>148477</v>
      </c>
      <c r="D1351" s="180">
        <v>44616</v>
      </c>
      <c r="E1351" s="181">
        <v>10.635999999999999</v>
      </c>
      <c r="F1351" s="181">
        <v>-16.4649</v>
      </c>
      <c r="G1351" s="181">
        <v>-13.5974</v>
      </c>
      <c r="H1351" s="181">
        <v>-4.8978999999999999</v>
      </c>
      <c r="I1351" s="181">
        <v>3.2397</v>
      </c>
      <c r="J1351" s="181">
        <v>6.6238000000000001</v>
      </c>
      <c r="K1351" s="181">
        <v>2.3753000000000002</v>
      </c>
      <c r="L1351" s="181">
        <v>2.8567999999999998</v>
      </c>
      <c r="M1351" s="181">
        <v>3.4603000000000002</v>
      </c>
      <c r="N1351" s="181">
        <v>5.2370999999999999</v>
      </c>
      <c r="O1351" s="181"/>
      <c r="P1351" s="181"/>
      <c r="Q1351" s="181">
        <v>4.3545999999999996</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1047</v>
      </c>
      <c r="B1352" s="177" t="s">
        <v>1088</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1047</v>
      </c>
      <c r="B1353" s="177" t="s">
        <v>1089</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1047</v>
      </c>
      <c r="B1354" s="177" t="s">
        <v>1090</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1047</v>
      </c>
      <c r="B1355" s="177" t="s">
        <v>1091</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1047</v>
      </c>
      <c r="B1356" s="177" t="s">
        <v>1092</v>
      </c>
      <c r="C1356" s="177">
        <v>134503</v>
      </c>
      <c r="D1356" s="180">
        <v>44616</v>
      </c>
      <c r="E1356" s="181">
        <v>15.717499999999999</v>
      </c>
      <c r="F1356" s="181">
        <v>-20.424399999999999</v>
      </c>
      <c r="G1356" s="181">
        <v>-17.314800000000002</v>
      </c>
      <c r="H1356" s="181">
        <v>-3.5472999999999999</v>
      </c>
      <c r="I1356" s="181">
        <v>0.66369999999999996</v>
      </c>
      <c r="J1356" s="181">
        <v>2.0937000000000001</v>
      </c>
      <c r="K1356" s="181">
        <v>2.1316999999999999</v>
      </c>
      <c r="L1356" s="181">
        <v>9.5469000000000008</v>
      </c>
      <c r="M1356" s="181">
        <v>8.2951999999999995</v>
      </c>
      <c r="N1356" s="181">
        <v>8.0559999999999992</v>
      </c>
      <c r="O1356" s="181">
        <v>4.6349</v>
      </c>
      <c r="P1356" s="181">
        <v>5.5027999999999997</v>
      </c>
      <c r="Q1356" s="181">
        <v>6.7633000000000001</v>
      </c>
      <c r="R1356" s="181">
        <v>3.7722000000000002</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1047</v>
      </c>
      <c r="B1357" s="177" t="s">
        <v>1093</v>
      </c>
      <c r="C1357" s="177">
        <v>134499</v>
      </c>
      <c r="D1357" s="180">
        <v>44616</v>
      </c>
      <c r="E1357" s="181">
        <v>14.970700000000001</v>
      </c>
      <c r="F1357" s="181">
        <v>-21.199100000000001</v>
      </c>
      <c r="G1357" s="181">
        <v>-17.934200000000001</v>
      </c>
      <c r="H1357" s="181">
        <v>-4.1761999999999997</v>
      </c>
      <c r="I1357" s="181">
        <v>1.7399999999999999E-2</v>
      </c>
      <c r="J1357" s="181">
        <v>1.4568000000000001</v>
      </c>
      <c r="K1357" s="181">
        <v>1.4976</v>
      </c>
      <c r="L1357" s="181">
        <v>8.8835999999999995</v>
      </c>
      <c r="M1357" s="181">
        <v>7.5113000000000003</v>
      </c>
      <c r="N1357" s="181">
        <v>7.2899000000000003</v>
      </c>
      <c r="O1357" s="181">
        <v>3.9152</v>
      </c>
      <c r="P1357" s="181">
        <v>4.7901999999999996</v>
      </c>
      <c r="Q1357" s="181">
        <v>6.0137</v>
      </c>
      <c r="R1357" s="181">
        <v>3.1179000000000001</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-17.100919999999999</v>
      </c>
      <c r="G1358" s="183">
        <v>-10.217348571428573</v>
      </c>
      <c r="H1358" s="183">
        <v>-0.98426571428571386</v>
      </c>
      <c r="I1358" s="183">
        <v>9.7090000000000014</v>
      </c>
      <c r="J1358" s="183">
        <v>8.0114342857142873</v>
      </c>
      <c r="K1358" s="183">
        <v>3.3882514285714294</v>
      </c>
      <c r="L1358" s="183">
        <v>25.297451428571431</v>
      </c>
      <c r="M1358" s="183">
        <v>19.400925714285716</v>
      </c>
      <c r="N1358" s="183">
        <v>16.743562857142862</v>
      </c>
      <c r="O1358" s="183">
        <v>5.5724000000000009</v>
      </c>
      <c r="P1358" s="183">
        <v>5.7809517241379318</v>
      </c>
      <c r="Q1358" s="183">
        <v>7.0159399999999996</v>
      </c>
      <c r="R1358" s="183">
        <v>6.724072727272727</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408</v>
      </c>
      <c r="B1359" s="177"/>
      <c r="C1359" s="177"/>
      <c r="D1359" s="177"/>
      <c r="E1359" s="177"/>
      <c r="F1359" s="183">
        <v>-16.827200000000001</v>
      </c>
      <c r="G1359" s="183">
        <v>-12.4391</v>
      </c>
      <c r="H1359" s="183">
        <v>-2.1044</v>
      </c>
      <c r="I1359" s="183">
        <v>3.7683</v>
      </c>
      <c r="J1359" s="183">
        <v>5.9454000000000002</v>
      </c>
      <c r="K1359" s="183">
        <v>2.5855000000000001</v>
      </c>
      <c r="L1359" s="183">
        <v>3.8616999999999999</v>
      </c>
      <c r="M1359" s="183">
        <v>4.6680999999999999</v>
      </c>
      <c r="N1359" s="183">
        <v>6.0180999999999996</v>
      </c>
      <c r="O1359" s="183">
        <v>6.0902000000000003</v>
      </c>
      <c r="P1359" s="183">
        <v>6.3170000000000002</v>
      </c>
      <c r="Q1359" s="183">
        <v>7.6121999999999996</v>
      </c>
      <c r="R1359" s="183">
        <v>6.2172000000000001</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1094</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1095</v>
      </c>
      <c r="B1362" s="177" t="s">
        <v>1096</v>
      </c>
      <c r="C1362" s="177">
        <v>100038</v>
      </c>
      <c r="D1362" s="180">
        <v>44616</v>
      </c>
      <c r="E1362" s="181">
        <v>102.38209999999999</v>
      </c>
      <c r="F1362" s="181">
        <v>-15.038399999999999</v>
      </c>
      <c r="G1362" s="181">
        <v>-15.5595</v>
      </c>
      <c r="H1362" s="181">
        <v>-6.0637999999999996</v>
      </c>
      <c r="I1362" s="181">
        <v>2.6638000000000002</v>
      </c>
      <c r="J1362" s="181">
        <v>6.4859999999999998</v>
      </c>
      <c r="K1362" s="181">
        <v>2.0926999999999998</v>
      </c>
      <c r="L1362" s="181">
        <v>3.9045000000000001</v>
      </c>
      <c r="M1362" s="181">
        <v>4.3266999999999998</v>
      </c>
      <c r="N1362" s="181">
        <v>6.4960000000000004</v>
      </c>
      <c r="O1362" s="181">
        <v>8.6524000000000001</v>
      </c>
      <c r="P1362" s="181">
        <v>7.2870999999999997</v>
      </c>
      <c r="Q1362" s="181">
        <v>9.2239000000000004</v>
      </c>
      <c r="R1362" s="181">
        <v>6.8147000000000002</v>
      </c>
      <c r="S1362" s="124" t="s">
        <v>1950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1095</v>
      </c>
      <c r="B1363" s="177" t="s">
        <v>1097</v>
      </c>
      <c r="C1363" s="177">
        <v>119657</v>
      </c>
      <c r="D1363" s="180">
        <v>44616</v>
      </c>
      <c r="E1363" s="181">
        <v>108.7979</v>
      </c>
      <c r="F1363" s="181">
        <v>-14.6213</v>
      </c>
      <c r="G1363" s="181">
        <v>-15.145</v>
      </c>
      <c r="H1363" s="181">
        <v>-5.6635</v>
      </c>
      <c r="I1363" s="181">
        <v>3.0661</v>
      </c>
      <c r="J1363" s="181">
        <v>6.8883000000000001</v>
      </c>
      <c r="K1363" s="181">
        <v>2.4952999999999999</v>
      </c>
      <c r="L1363" s="181">
        <v>4.3131000000000004</v>
      </c>
      <c r="M1363" s="181">
        <v>4.7401999999999997</v>
      </c>
      <c r="N1363" s="181">
        <v>6.9222999999999999</v>
      </c>
      <c r="O1363" s="181">
        <v>9.2445000000000004</v>
      </c>
      <c r="P1363" s="181">
        <v>7.9603999999999999</v>
      </c>
      <c r="Q1363" s="181">
        <v>8.4259000000000004</v>
      </c>
      <c r="R1363" s="181">
        <v>7.2756999999999996</v>
      </c>
      <c r="S1363" s="124" t="s">
        <v>1950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1095</v>
      </c>
      <c r="B1364" s="177" t="s">
        <v>1098</v>
      </c>
      <c r="C1364" s="177">
        <v>118282</v>
      </c>
      <c r="D1364" s="180">
        <v>44616</v>
      </c>
      <c r="E1364" s="181">
        <v>49.975099999999998</v>
      </c>
      <c r="F1364" s="181">
        <v>-38.668300000000002</v>
      </c>
      <c r="G1364" s="181">
        <v>-28.248000000000001</v>
      </c>
      <c r="H1364" s="181">
        <v>-8.968</v>
      </c>
      <c r="I1364" s="181">
        <v>4.2534999999999998</v>
      </c>
      <c r="J1364" s="181">
        <v>5.0635000000000003</v>
      </c>
      <c r="K1364" s="181">
        <v>0.3695</v>
      </c>
      <c r="L1364" s="181">
        <v>2.2256999999999998</v>
      </c>
      <c r="M1364" s="181">
        <v>2.5819000000000001</v>
      </c>
      <c r="N1364" s="181">
        <v>4.3503999999999996</v>
      </c>
      <c r="O1364" s="181">
        <v>8.2951999999999995</v>
      </c>
      <c r="P1364" s="181">
        <v>7.3017000000000003</v>
      </c>
      <c r="Q1364" s="181">
        <v>8.2710000000000008</v>
      </c>
      <c r="R1364" s="181">
        <v>5.7516999999999996</v>
      </c>
      <c r="S1364" s="124" t="s">
        <v>1950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1095</v>
      </c>
      <c r="B1365" s="177" t="s">
        <v>1099</v>
      </c>
      <c r="C1365" s="177">
        <v>101588</v>
      </c>
      <c r="D1365" s="180">
        <v>44616</v>
      </c>
      <c r="E1365" s="181">
        <v>46.289299999999997</v>
      </c>
      <c r="F1365" s="181">
        <v>-39.855499999999999</v>
      </c>
      <c r="G1365" s="181">
        <v>-29.367000000000001</v>
      </c>
      <c r="H1365" s="181">
        <v>-10.096</v>
      </c>
      <c r="I1365" s="181">
        <v>3.1240000000000001</v>
      </c>
      <c r="J1365" s="181">
        <v>3.9327999999999999</v>
      </c>
      <c r="K1365" s="181">
        <v>-0.7571</v>
      </c>
      <c r="L1365" s="181">
        <v>1.0928</v>
      </c>
      <c r="M1365" s="181">
        <v>1.4479</v>
      </c>
      <c r="N1365" s="181">
        <v>3.1871</v>
      </c>
      <c r="O1365" s="181">
        <v>7.1178999999999997</v>
      </c>
      <c r="P1365" s="181">
        <v>6.2302999999999997</v>
      </c>
      <c r="Q1365" s="181">
        <v>8.1983999999999995</v>
      </c>
      <c r="R1365" s="181">
        <v>4.5852000000000004</v>
      </c>
      <c r="S1365" s="124" t="s">
        <v>1950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1095</v>
      </c>
      <c r="B1366" s="177" t="s">
        <v>1100</v>
      </c>
      <c r="C1366" s="177">
        <v>100124</v>
      </c>
      <c r="D1366" s="180">
        <v>44616</v>
      </c>
      <c r="E1366" s="181">
        <v>47.600299999999997</v>
      </c>
      <c r="F1366" s="181">
        <v>-42.507899999999999</v>
      </c>
      <c r="G1366" s="181">
        <v>-23.699000000000002</v>
      </c>
      <c r="H1366" s="181">
        <v>-5.4386000000000001</v>
      </c>
      <c r="I1366" s="181">
        <v>7.7182000000000004</v>
      </c>
      <c r="J1366" s="181">
        <v>0.70540000000000003</v>
      </c>
      <c r="K1366" s="181">
        <v>-1.845</v>
      </c>
      <c r="L1366" s="181">
        <v>0.96440000000000003</v>
      </c>
      <c r="M1366" s="181">
        <v>1.5448</v>
      </c>
      <c r="N1366" s="181">
        <v>2.8828999999999998</v>
      </c>
      <c r="O1366" s="181">
        <v>6.3411</v>
      </c>
      <c r="P1366" s="181">
        <v>5.2493999999999996</v>
      </c>
      <c r="Q1366" s="181">
        <v>7.5382999999999996</v>
      </c>
      <c r="R1366" s="181">
        <v>3.99</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1095</v>
      </c>
      <c r="B1367" s="177" t="s">
        <v>1101</v>
      </c>
      <c r="C1367" s="177">
        <v>119069</v>
      </c>
      <c r="D1367" s="180">
        <v>44616</v>
      </c>
      <c r="E1367" s="181">
        <v>51.026899999999998</v>
      </c>
      <c r="F1367" s="181">
        <v>-41.012599999999999</v>
      </c>
      <c r="G1367" s="181">
        <v>-22.205500000000001</v>
      </c>
      <c r="H1367" s="181">
        <v>-3.9312</v>
      </c>
      <c r="I1367" s="181">
        <v>9.2241999999999997</v>
      </c>
      <c r="J1367" s="181">
        <v>2.1962000000000002</v>
      </c>
      <c r="K1367" s="181">
        <v>-0.3705</v>
      </c>
      <c r="L1367" s="181">
        <v>2.2966000000000002</v>
      </c>
      <c r="M1367" s="181">
        <v>2.7404000000000002</v>
      </c>
      <c r="N1367" s="181">
        <v>4.0709</v>
      </c>
      <c r="O1367" s="181">
        <v>7.1288</v>
      </c>
      <c r="P1367" s="181">
        <v>5.9503000000000004</v>
      </c>
      <c r="Q1367" s="181">
        <v>7.4329999999999998</v>
      </c>
      <c r="R1367" s="181">
        <v>4.8952999999999998</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1095</v>
      </c>
      <c r="B1368" s="177" t="s">
        <v>1102</v>
      </c>
      <c r="C1368" s="177">
        <v>101685</v>
      </c>
      <c r="D1368" s="180">
        <v>44616</v>
      </c>
      <c r="E1368" s="181">
        <v>35.288800000000002</v>
      </c>
      <c r="F1368" s="181">
        <v>-48.548499999999997</v>
      </c>
      <c r="G1368" s="181">
        <v>-40.273800000000001</v>
      </c>
      <c r="H1368" s="181">
        <v>-18.5076</v>
      </c>
      <c r="I1368" s="181">
        <v>-3.4235000000000002</v>
      </c>
      <c r="J1368" s="181">
        <v>1.6337999999999999</v>
      </c>
      <c r="K1368" s="181">
        <v>-1.5254000000000001</v>
      </c>
      <c r="L1368" s="181">
        <v>1.5043</v>
      </c>
      <c r="M1368" s="181">
        <v>2.0493000000000001</v>
      </c>
      <c r="N1368" s="181">
        <v>3.5903999999999998</v>
      </c>
      <c r="O1368" s="181">
        <v>6.5804</v>
      </c>
      <c r="P1368" s="181">
        <v>5.5244</v>
      </c>
      <c r="Q1368" s="181">
        <v>6.7801</v>
      </c>
      <c r="R1368" s="181">
        <v>3.9954999999999998</v>
      </c>
      <c r="S1368" s="124" t="s">
        <v>1950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1095</v>
      </c>
      <c r="B1369" s="177" t="s">
        <v>1103</v>
      </c>
      <c r="C1369" s="177">
        <v>120059</v>
      </c>
      <c r="D1369" s="180">
        <v>44616</v>
      </c>
      <c r="E1369" s="181">
        <v>37.942999999999998</v>
      </c>
      <c r="F1369" s="181">
        <v>-47.651400000000002</v>
      </c>
      <c r="G1369" s="181">
        <v>-39.4407</v>
      </c>
      <c r="H1369" s="181">
        <v>-17.6677</v>
      </c>
      <c r="I1369" s="181">
        <v>-2.5878999999999999</v>
      </c>
      <c r="J1369" s="181">
        <v>2.4689999999999999</v>
      </c>
      <c r="K1369" s="181">
        <v>-0.69410000000000005</v>
      </c>
      <c r="L1369" s="181">
        <v>2.3460999999999999</v>
      </c>
      <c r="M1369" s="181">
        <v>2.8993000000000002</v>
      </c>
      <c r="N1369" s="181">
        <v>4.4588000000000001</v>
      </c>
      <c r="O1369" s="181">
        <v>7.4641999999999999</v>
      </c>
      <c r="P1369" s="181">
        <v>6.3670999999999998</v>
      </c>
      <c r="Q1369" s="181">
        <v>7.2374000000000001</v>
      </c>
      <c r="R1369" s="181">
        <v>4.8691000000000004</v>
      </c>
      <c r="S1369" s="124" t="s">
        <v>1950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1095</v>
      </c>
      <c r="B1370" s="177" t="s">
        <v>1104</v>
      </c>
      <c r="C1370" s="177">
        <v>109740</v>
      </c>
      <c r="D1370" s="180">
        <v>44616</v>
      </c>
      <c r="E1370" s="181">
        <v>31.816199999999998</v>
      </c>
      <c r="F1370" s="181">
        <v>-38.162300000000002</v>
      </c>
      <c r="G1370" s="181">
        <v>-22.405799999999999</v>
      </c>
      <c r="H1370" s="181">
        <v>-6.3183999999999996</v>
      </c>
      <c r="I1370" s="181">
        <v>6.9756</v>
      </c>
      <c r="J1370" s="181">
        <v>4.7634999999999996</v>
      </c>
      <c r="K1370" s="181">
        <v>-1.0869</v>
      </c>
      <c r="L1370" s="181">
        <v>2.3563999999999998</v>
      </c>
      <c r="M1370" s="181">
        <v>2.2549000000000001</v>
      </c>
      <c r="N1370" s="181">
        <v>4.1184000000000003</v>
      </c>
      <c r="O1370" s="181">
        <v>7.9542000000000002</v>
      </c>
      <c r="P1370" s="181">
        <v>6.9278000000000004</v>
      </c>
      <c r="Q1370" s="181">
        <v>8.9315999999999995</v>
      </c>
      <c r="R1370" s="181">
        <v>5.6816000000000004</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1095</v>
      </c>
      <c r="B1371" s="177" t="s">
        <v>1105</v>
      </c>
      <c r="C1371" s="177">
        <v>120619</v>
      </c>
      <c r="D1371" s="180">
        <v>44616</v>
      </c>
      <c r="E1371" s="181">
        <v>33.1905</v>
      </c>
      <c r="F1371" s="181">
        <v>-37.4617</v>
      </c>
      <c r="G1371" s="181">
        <v>-21.771899999999999</v>
      </c>
      <c r="H1371" s="181">
        <v>-5.6966000000000001</v>
      </c>
      <c r="I1371" s="181">
        <v>7.5944000000000003</v>
      </c>
      <c r="J1371" s="181">
        <v>5.3918999999999997</v>
      </c>
      <c r="K1371" s="181">
        <v>-0.45250000000000001</v>
      </c>
      <c r="L1371" s="181">
        <v>3.0026000000000002</v>
      </c>
      <c r="M1371" s="181">
        <v>2.9062000000000001</v>
      </c>
      <c r="N1371" s="181">
        <v>4.7854999999999999</v>
      </c>
      <c r="O1371" s="181">
        <v>8.5790000000000006</v>
      </c>
      <c r="P1371" s="181">
        <v>7.5523999999999996</v>
      </c>
      <c r="Q1371" s="181">
        <v>8.4162999999999997</v>
      </c>
      <c r="R1371" s="181">
        <v>6.3132000000000001</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1095</v>
      </c>
      <c r="B1372" s="177" t="s">
        <v>1106</v>
      </c>
      <c r="C1372" s="177">
        <v>118394</v>
      </c>
      <c r="D1372" s="180">
        <v>44616</v>
      </c>
      <c r="E1372" s="181">
        <v>58.449399999999997</v>
      </c>
      <c r="F1372" s="181">
        <v>-33.378700000000002</v>
      </c>
      <c r="G1372" s="181">
        <v>-31.4543</v>
      </c>
      <c r="H1372" s="181">
        <v>-14.048299999999999</v>
      </c>
      <c r="I1372" s="181">
        <v>-0.21410000000000001</v>
      </c>
      <c r="J1372" s="181">
        <v>6.8749000000000002</v>
      </c>
      <c r="K1372" s="181">
        <v>1.3532999999999999</v>
      </c>
      <c r="L1372" s="181">
        <v>2.7900999999999998</v>
      </c>
      <c r="M1372" s="181">
        <v>3.0743</v>
      </c>
      <c r="N1372" s="181">
        <v>4.5021000000000004</v>
      </c>
      <c r="O1372" s="181">
        <v>8.5588999999999995</v>
      </c>
      <c r="P1372" s="181">
        <v>7.3388</v>
      </c>
      <c r="Q1372" s="181">
        <v>8.5432000000000006</v>
      </c>
      <c r="R1372" s="181">
        <v>5.7274000000000003</v>
      </c>
      <c r="S1372" s="124" t="s">
        <v>1950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1095</v>
      </c>
      <c r="B1373" s="177" t="s">
        <v>1107</v>
      </c>
      <c r="C1373" s="177">
        <v>108765</v>
      </c>
      <c r="D1373" s="180">
        <v>44616</v>
      </c>
      <c r="E1373" s="181">
        <v>54.622399999999999</v>
      </c>
      <c r="F1373" s="181">
        <v>-34.047600000000003</v>
      </c>
      <c r="G1373" s="181">
        <v>-32.101199999999999</v>
      </c>
      <c r="H1373" s="181">
        <v>-14.6976</v>
      </c>
      <c r="I1373" s="181">
        <v>-0.86360000000000003</v>
      </c>
      <c r="J1373" s="181">
        <v>6.2191000000000001</v>
      </c>
      <c r="K1373" s="181">
        <v>0.70140000000000002</v>
      </c>
      <c r="L1373" s="181">
        <v>2.1322999999999999</v>
      </c>
      <c r="M1373" s="181">
        <v>2.4115000000000002</v>
      </c>
      <c r="N1373" s="181">
        <v>3.8151000000000002</v>
      </c>
      <c r="O1373" s="181">
        <v>7.8863000000000003</v>
      </c>
      <c r="P1373" s="181">
        <v>6.5803000000000003</v>
      </c>
      <c r="Q1373" s="181">
        <v>8.1658000000000008</v>
      </c>
      <c r="R1373" s="181">
        <v>5.0514000000000001</v>
      </c>
      <c r="S1373" s="124" t="s">
        <v>1950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1095</v>
      </c>
      <c r="B1374" s="177" t="s">
        <v>1108</v>
      </c>
      <c r="C1374" s="177">
        <v>100223</v>
      </c>
      <c r="D1374" s="180">
        <v>44616</v>
      </c>
      <c r="E1374" s="181">
        <v>50.972799999999999</v>
      </c>
      <c r="F1374" s="181">
        <v>-56.267699999999998</v>
      </c>
      <c r="G1374" s="181">
        <v>-46.888199999999998</v>
      </c>
      <c r="H1374" s="181">
        <v>-21.292400000000001</v>
      </c>
      <c r="I1374" s="181">
        <v>-5.5835999999999997</v>
      </c>
      <c r="J1374" s="181">
        <v>1.1491</v>
      </c>
      <c r="K1374" s="181">
        <v>-1.1664000000000001</v>
      </c>
      <c r="L1374" s="181">
        <v>1.3893</v>
      </c>
      <c r="M1374" s="181">
        <v>2.3971</v>
      </c>
      <c r="N1374" s="181">
        <v>2.8323999999999998</v>
      </c>
      <c r="O1374" s="181">
        <v>1.05</v>
      </c>
      <c r="P1374" s="181">
        <v>2.5203000000000002</v>
      </c>
      <c r="Q1374" s="181">
        <v>6.1985000000000001</v>
      </c>
      <c r="R1374" s="181">
        <v>4.5381999999999998</v>
      </c>
      <c r="S1374" s="124" t="s">
        <v>1950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1095</v>
      </c>
      <c r="B1375" s="177" t="s">
        <v>1109</v>
      </c>
      <c r="C1375" s="177">
        <v>120430</v>
      </c>
      <c r="D1375" s="180">
        <v>44616</v>
      </c>
      <c r="E1375" s="181">
        <v>55.805700000000002</v>
      </c>
      <c r="F1375" s="181">
        <v>-55.7057</v>
      </c>
      <c r="G1375" s="181">
        <v>-46.3262</v>
      </c>
      <c r="H1375" s="181">
        <v>-20.7349</v>
      </c>
      <c r="I1375" s="181">
        <v>-5.0265000000000004</v>
      </c>
      <c r="J1375" s="181">
        <v>1.7009000000000001</v>
      </c>
      <c r="K1375" s="181">
        <v>-0.46160000000000001</v>
      </c>
      <c r="L1375" s="181">
        <v>2.2505000000000002</v>
      </c>
      <c r="M1375" s="181">
        <v>3.3188</v>
      </c>
      <c r="N1375" s="181">
        <v>3.7890000000000001</v>
      </c>
      <c r="O1375" s="181">
        <v>2.0409999999999999</v>
      </c>
      <c r="P1375" s="181">
        <v>3.5352000000000001</v>
      </c>
      <c r="Q1375" s="181">
        <v>5.4981</v>
      </c>
      <c r="R1375" s="181">
        <v>5.5499000000000001</v>
      </c>
      <c r="S1375" s="124" t="s">
        <v>1950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1095</v>
      </c>
      <c r="B1376" s="177" t="s">
        <v>1110</v>
      </c>
      <c r="C1376" s="177">
        <v>119735</v>
      </c>
      <c r="D1376" s="180">
        <v>44616</v>
      </c>
      <c r="E1376" s="181">
        <v>67.981899999999996</v>
      </c>
      <c r="F1376" s="181">
        <v>-27.8979</v>
      </c>
      <c r="G1376" s="181">
        <v>-16.121600000000001</v>
      </c>
      <c r="H1376" s="181">
        <v>-5.2411000000000003</v>
      </c>
      <c r="I1376" s="181">
        <v>5.5572999999999997</v>
      </c>
      <c r="J1376" s="181">
        <v>5.5510000000000002</v>
      </c>
      <c r="K1376" s="181">
        <v>1.0609</v>
      </c>
      <c r="L1376" s="181">
        <v>3.8986000000000001</v>
      </c>
      <c r="M1376" s="181">
        <v>4.8552999999999997</v>
      </c>
      <c r="N1376" s="181">
        <v>5.5575000000000001</v>
      </c>
      <c r="O1376" s="181">
        <v>9.2570999999999994</v>
      </c>
      <c r="P1376" s="181">
        <v>7.6433999999999997</v>
      </c>
      <c r="Q1376" s="181">
        <v>8.1035000000000004</v>
      </c>
      <c r="R1376" s="181">
        <v>6.8105000000000002</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1095</v>
      </c>
      <c r="B1377" s="177" t="s">
        <v>1111</v>
      </c>
      <c r="C1377" s="177">
        <v>100299</v>
      </c>
      <c r="D1377" s="180">
        <v>44616</v>
      </c>
      <c r="E1377" s="181">
        <v>62.7667</v>
      </c>
      <c r="F1377" s="181">
        <v>-29.052800000000001</v>
      </c>
      <c r="G1377" s="181">
        <v>-17.285299999999999</v>
      </c>
      <c r="H1377" s="181">
        <v>-6.3971999999999998</v>
      </c>
      <c r="I1377" s="181">
        <v>4.4145000000000003</v>
      </c>
      <c r="J1377" s="181">
        <v>4.4249000000000001</v>
      </c>
      <c r="K1377" s="181">
        <v>6.13E-2</v>
      </c>
      <c r="L1377" s="181">
        <v>2.9192999999999998</v>
      </c>
      <c r="M1377" s="181">
        <v>3.84</v>
      </c>
      <c r="N1377" s="181">
        <v>4.4966999999999997</v>
      </c>
      <c r="O1377" s="181">
        <v>8.1244999999999994</v>
      </c>
      <c r="P1377" s="181">
        <v>6.5839999999999996</v>
      </c>
      <c r="Q1377" s="181">
        <v>8.5995000000000008</v>
      </c>
      <c r="R1377" s="181">
        <v>5.6952999999999996</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1095</v>
      </c>
      <c r="B1378" s="177" t="s">
        <v>1112</v>
      </c>
      <c r="C1378" s="177">
        <v>120279</v>
      </c>
      <c r="D1378" s="180">
        <v>44616</v>
      </c>
      <c r="E1378" s="181">
        <v>60.7624</v>
      </c>
      <c r="F1378" s="181">
        <v>-7.5072000000000001</v>
      </c>
      <c r="G1378" s="181">
        <v>-17.9345</v>
      </c>
      <c r="H1378" s="181">
        <v>-7.0614999999999997</v>
      </c>
      <c r="I1378" s="181">
        <v>0.23169999999999999</v>
      </c>
      <c r="J1378" s="181">
        <v>1.4881</v>
      </c>
      <c r="K1378" s="181">
        <v>0.36599999999999999</v>
      </c>
      <c r="L1378" s="181">
        <v>1.2451000000000001</v>
      </c>
      <c r="M1378" s="181">
        <v>1.4126000000000001</v>
      </c>
      <c r="N1378" s="181">
        <v>2.8515000000000001</v>
      </c>
      <c r="O1378" s="181">
        <v>6.9302000000000001</v>
      </c>
      <c r="P1378" s="181">
        <v>6.1794000000000002</v>
      </c>
      <c r="Q1378" s="181">
        <v>7.1654</v>
      </c>
      <c r="R1378" s="181">
        <v>4.3468999999999998</v>
      </c>
      <c r="S1378" s="124" t="s">
        <v>1950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1095</v>
      </c>
      <c r="B1379" s="177" t="s">
        <v>1978</v>
      </c>
      <c r="C1379" s="177">
        <v>100315</v>
      </c>
      <c r="D1379" s="180">
        <v>44616</v>
      </c>
      <c r="E1379" s="181">
        <v>57.933599999999998</v>
      </c>
      <c r="F1379" s="181">
        <v>-8.1885999999999992</v>
      </c>
      <c r="G1379" s="181">
        <v>-18.285399999999999</v>
      </c>
      <c r="H1379" s="181">
        <v>-7.3339999999999996</v>
      </c>
      <c r="I1379" s="181">
        <v>-4.4999999999999997E-3</v>
      </c>
      <c r="J1379" s="181">
        <v>1.2696000000000001</v>
      </c>
      <c r="K1379" s="181">
        <v>0.15690000000000001</v>
      </c>
      <c r="L1379" s="181">
        <v>1.0385</v>
      </c>
      <c r="M1379" s="181">
        <v>1.2154</v>
      </c>
      <c r="N1379" s="181">
        <v>2.6576</v>
      </c>
      <c r="O1379" s="181">
        <v>6.3516000000000004</v>
      </c>
      <c r="P1379" s="181">
        <v>5.6235999999999997</v>
      </c>
      <c r="Q1379" s="181">
        <v>7.9191000000000003</v>
      </c>
      <c r="R1379" s="181">
        <v>3.8374000000000001</v>
      </c>
      <c r="S1379" s="124" t="s">
        <v>1950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1095</v>
      </c>
      <c r="B1380" s="177" t="s">
        <v>1113</v>
      </c>
      <c r="C1380" s="177">
        <v>100387</v>
      </c>
      <c r="D1380" s="180">
        <v>44616</v>
      </c>
      <c r="E1380" s="181">
        <v>72.129499999999993</v>
      </c>
      <c r="F1380" s="181">
        <v>-33.367699999999999</v>
      </c>
      <c r="G1380" s="181">
        <v>-6.9793000000000003</v>
      </c>
      <c r="H1380" s="181">
        <v>0.28189999999999998</v>
      </c>
      <c r="I1380" s="181">
        <v>-2.9245000000000001</v>
      </c>
      <c r="J1380" s="181">
        <v>-0.88729999999999998</v>
      </c>
      <c r="K1380" s="181">
        <v>-3.0272000000000001</v>
      </c>
      <c r="L1380" s="181">
        <v>1.5902000000000001</v>
      </c>
      <c r="M1380" s="181">
        <v>1.4505999999999999</v>
      </c>
      <c r="N1380" s="181">
        <v>3.4759000000000002</v>
      </c>
      <c r="O1380" s="181">
        <v>7.6390000000000002</v>
      </c>
      <c r="P1380" s="181">
        <v>6.5895999999999999</v>
      </c>
      <c r="Q1380" s="181">
        <v>8.5338999999999992</v>
      </c>
      <c r="R1380" s="181">
        <v>4.3434999999999997</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1095</v>
      </c>
      <c r="B1381" s="177" t="s">
        <v>1114</v>
      </c>
      <c r="C1381" s="177">
        <v>118687</v>
      </c>
      <c r="D1381" s="180">
        <v>44616</v>
      </c>
      <c r="E1381" s="181">
        <v>78.160799999999995</v>
      </c>
      <c r="F1381" s="181">
        <v>-32.193600000000004</v>
      </c>
      <c r="G1381" s="181">
        <v>-5.7878999999999996</v>
      </c>
      <c r="H1381" s="181">
        <v>1.4748000000000001</v>
      </c>
      <c r="I1381" s="181">
        <v>-1.72</v>
      </c>
      <c r="J1381" s="181">
        <v>0.30740000000000001</v>
      </c>
      <c r="K1381" s="181">
        <v>-1.909</v>
      </c>
      <c r="L1381" s="181">
        <v>2.7256999999999998</v>
      </c>
      <c r="M1381" s="181">
        <v>2.5924</v>
      </c>
      <c r="N1381" s="181">
        <v>4.6464999999999996</v>
      </c>
      <c r="O1381" s="181">
        <v>8.6503999999999994</v>
      </c>
      <c r="P1381" s="181">
        <v>7.5335000000000001</v>
      </c>
      <c r="Q1381" s="181">
        <v>8.2345000000000006</v>
      </c>
      <c r="R1381" s="181">
        <v>5.4240000000000004</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1095</v>
      </c>
      <c r="B1382" s="177" t="s">
        <v>1115</v>
      </c>
      <c r="C1382" s="177">
        <v>119714</v>
      </c>
      <c r="D1382" s="180">
        <v>44616</v>
      </c>
      <c r="E1382" s="181">
        <v>59.956800000000001</v>
      </c>
      <c r="F1382" s="181">
        <v>-20.564900000000002</v>
      </c>
      <c r="G1382" s="181">
        <v>-14.4513</v>
      </c>
      <c r="H1382" s="181">
        <v>-4.1536999999999997</v>
      </c>
      <c r="I1382" s="181">
        <v>6.0975999999999999</v>
      </c>
      <c r="J1382" s="181">
        <v>4.7774999999999999</v>
      </c>
      <c r="K1382" s="181">
        <v>1.4518</v>
      </c>
      <c r="L1382" s="181">
        <v>3.0933000000000002</v>
      </c>
      <c r="M1382" s="181">
        <v>4.1858000000000004</v>
      </c>
      <c r="N1382" s="181">
        <v>5.1931000000000003</v>
      </c>
      <c r="O1382" s="181">
        <v>9.4893000000000001</v>
      </c>
      <c r="P1382" s="181">
        <v>8.1867000000000001</v>
      </c>
      <c r="Q1382" s="181">
        <v>8.5079999999999991</v>
      </c>
      <c r="R1382" s="181">
        <v>6.7290000000000001</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1095</v>
      </c>
      <c r="B1383" s="177" t="s">
        <v>1116</v>
      </c>
      <c r="C1383" s="177">
        <v>100639</v>
      </c>
      <c r="D1383" s="180">
        <v>44616</v>
      </c>
      <c r="E1383" s="181">
        <v>56.830100000000002</v>
      </c>
      <c r="F1383" s="181">
        <v>-21.246600000000001</v>
      </c>
      <c r="G1383" s="181">
        <v>-15.1172</v>
      </c>
      <c r="H1383" s="181">
        <v>-4.8125</v>
      </c>
      <c r="I1383" s="181">
        <v>5.4385000000000003</v>
      </c>
      <c r="J1383" s="181">
        <v>4.1144999999999996</v>
      </c>
      <c r="K1383" s="181">
        <v>0.78900000000000003</v>
      </c>
      <c r="L1383" s="181">
        <v>2.4238</v>
      </c>
      <c r="M1383" s="181">
        <v>3.5055000000000001</v>
      </c>
      <c r="N1383" s="181">
        <v>4.5003000000000002</v>
      </c>
      <c r="O1383" s="181">
        <v>8.8091000000000008</v>
      </c>
      <c r="P1383" s="181">
        <v>7.4013999999999998</v>
      </c>
      <c r="Q1383" s="181">
        <v>7.7267000000000001</v>
      </c>
      <c r="R1383" s="181">
        <v>6.0509000000000004</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1095</v>
      </c>
      <c r="B1384" s="177" t="s">
        <v>1117</v>
      </c>
      <c r="C1384" s="177">
        <v>119876</v>
      </c>
      <c r="D1384" s="180">
        <v>44616</v>
      </c>
      <c r="E1384" s="181">
        <v>72.082700000000003</v>
      </c>
      <c r="F1384" s="181">
        <v>-7.6951000000000001</v>
      </c>
      <c r="G1384" s="181">
        <v>-3.7122000000000002</v>
      </c>
      <c r="H1384" s="181">
        <v>5.0468000000000002</v>
      </c>
      <c r="I1384" s="181">
        <v>13.290699999999999</v>
      </c>
      <c r="J1384" s="181">
        <v>6.3422999999999998</v>
      </c>
      <c r="K1384" s="181">
        <v>0.93620000000000003</v>
      </c>
      <c r="L1384" s="181">
        <v>3.2387999999999999</v>
      </c>
      <c r="M1384" s="181">
        <v>3.2065999999999999</v>
      </c>
      <c r="N1384" s="181">
        <v>4.9196</v>
      </c>
      <c r="O1384" s="181">
        <v>8.4245999999999999</v>
      </c>
      <c r="P1384" s="181">
        <v>7.0505000000000004</v>
      </c>
      <c r="Q1384" s="181">
        <v>8.2591000000000001</v>
      </c>
      <c r="R1384" s="181">
        <v>6.2374000000000001</v>
      </c>
      <c r="S1384" s="124" t="s">
        <v>1950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1095</v>
      </c>
      <c r="B1385" s="177" t="s">
        <v>1118</v>
      </c>
      <c r="C1385" s="177">
        <v>100418</v>
      </c>
      <c r="D1385" s="180">
        <v>44616</v>
      </c>
      <c r="E1385" s="181">
        <v>66.805199999999999</v>
      </c>
      <c r="F1385" s="181">
        <v>-8.3574999999999999</v>
      </c>
      <c r="G1385" s="181">
        <v>-4.3693</v>
      </c>
      <c r="H1385" s="181">
        <v>4.3902000000000001</v>
      </c>
      <c r="I1385" s="181">
        <v>12.6233</v>
      </c>
      <c r="J1385" s="181">
        <v>5.6688000000000001</v>
      </c>
      <c r="K1385" s="181">
        <v>0.23</v>
      </c>
      <c r="L1385" s="181">
        <v>2.5373000000000001</v>
      </c>
      <c r="M1385" s="181">
        <v>2.4980000000000002</v>
      </c>
      <c r="N1385" s="181">
        <v>4.1748000000000003</v>
      </c>
      <c r="O1385" s="181">
        <v>7.5427</v>
      </c>
      <c r="P1385" s="181">
        <v>6.0167000000000002</v>
      </c>
      <c r="Q1385" s="181">
        <v>7.9443000000000001</v>
      </c>
      <c r="R1385" s="181">
        <v>5.4194000000000004</v>
      </c>
      <c r="S1385" s="124" t="s">
        <v>1950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1095</v>
      </c>
      <c r="B1386" s="177" t="s">
        <v>1119</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1095</v>
      </c>
      <c r="B1387" s="177" t="s">
        <v>1120</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1095</v>
      </c>
      <c r="B1388" s="177" t="s">
        <v>1121</v>
      </c>
      <c r="C1388" s="177">
        <v>120689</v>
      </c>
      <c r="D1388" s="180">
        <v>44616</v>
      </c>
      <c r="E1388" s="181">
        <v>59.443199999999997</v>
      </c>
      <c r="F1388" s="181">
        <v>-20.006499999999999</v>
      </c>
      <c r="G1388" s="181">
        <v>-16.678799999999999</v>
      </c>
      <c r="H1388" s="181">
        <v>-4.8551000000000002</v>
      </c>
      <c r="I1388" s="181">
        <v>-1.8539000000000001</v>
      </c>
      <c r="J1388" s="181">
        <v>-2.5634000000000001</v>
      </c>
      <c r="K1388" s="181">
        <v>-1.9189000000000001</v>
      </c>
      <c r="L1388" s="181">
        <v>15.6021</v>
      </c>
      <c r="M1388" s="181">
        <v>11.6745</v>
      </c>
      <c r="N1388" s="181">
        <v>10.343999999999999</v>
      </c>
      <c r="O1388" s="181">
        <v>2.5807000000000002</v>
      </c>
      <c r="P1388" s="181">
        <v>3.0627</v>
      </c>
      <c r="Q1388" s="181">
        <v>6.2412999999999998</v>
      </c>
      <c r="R1388" s="181">
        <v>8.9215</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1095</v>
      </c>
      <c r="B1389" s="177" t="s">
        <v>1122</v>
      </c>
      <c r="C1389" s="177">
        <v>100741</v>
      </c>
      <c r="D1389" s="180">
        <v>44616</v>
      </c>
      <c r="E1389" s="181">
        <v>55.231200000000001</v>
      </c>
      <c r="F1389" s="181">
        <v>-20.277100000000001</v>
      </c>
      <c r="G1389" s="181">
        <v>-16.9604</v>
      </c>
      <c r="H1389" s="181">
        <v>-5.1496000000000004</v>
      </c>
      <c r="I1389" s="181">
        <v>-2.1459999999999999</v>
      </c>
      <c r="J1389" s="181">
        <v>-2.8538999999999999</v>
      </c>
      <c r="K1389" s="181">
        <v>-2.2073</v>
      </c>
      <c r="L1389" s="181">
        <v>15.280900000000001</v>
      </c>
      <c r="M1389" s="181">
        <v>11.3194</v>
      </c>
      <c r="N1389" s="181">
        <v>9.9533000000000005</v>
      </c>
      <c r="O1389" s="181">
        <v>1.9225000000000001</v>
      </c>
      <c r="P1389" s="181">
        <v>2.3637999999999999</v>
      </c>
      <c r="Q1389" s="181">
        <v>7.4748000000000001</v>
      </c>
      <c r="R1389" s="181">
        <v>8.4284999999999997</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-29.972426923076927</v>
      </c>
      <c r="G1390" s="183">
        <v>-21.86805</v>
      </c>
      <c r="H1390" s="183">
        <v>-7.4205999999999994</v>
      </c>
      <c r="I1390" s="183">
        <v>2.5355884615384614</v>
      </c>
      <c r="J1390" s="183">
        <v>3.1966884615384612</v>
      </c>
      <c r="K1390" s="183">
        <v>-0.20606153846153852</v>
      </c>
      <c r="L1390" s="183">
        <v>3.390857692307693</v>
      </c>
      <c r="M1390" s="183">
        <v>3.4788230769230775</v>
      </c>
      <c r="N1390" s="183">
        <v>4.7143115384615388</v>
      </c>
      <c r="O1390" s="183">
        <v>7.0236769230769216</v>
      </c>
      <c r="P1390" s="183">
        <v>6.175415384615385</v>
      </c>
      <c r="Q1390" s="183">
        <v>7.8296769230769216</v>
      </c>
      <c r="R1390" s="183">
        <v>5.6647384615384624</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408</v>
      </c>
      <c r="B1391" s="177"/>
      <c r="C1391" s="177"/>
      <c r="D1391" s="177"/>
      <c r="E1391" s="177"/>
      <c r="F1391" s="183">
        <v>-32.780650000000001</v>
      </c>
      <c r="G1391" s="183">
        <v>-18.109949999999998</v>
      </c>
      <c r="H1391" s="183">
        <v>-5.8802000000000003</v>
      </c>
      <c r="I1391" s="183">
        <v>2.8649500000000003</v>
      </c>
      <c r="J1391" s="183">
        <v>4.0236499999999999</v>
      </c>
      <c r="K1391" s="183">
        <v>-0.15459999999999999</v>
      </c>
      <c r="L1391" s="183">
        <v>2.3900999999999999</v>
      </c>
      <c r="M1391" s="183">
        <v>2.8198500000000002</v>
      </c>
      <c r="N1391" s="183">
        <v>4.4046000000000003</v>
      </c>
      <c r="O1391" s="183">
        <v>7.7626500000000007</v>
      </c>
      <c r="P1391" s="183">
        <v>6.5821500000000004</v>
      </c>
      <c r="Q1391" s="183">
        <v>8.1346500000000006</v>
      </c>
      <c r="R1391" s="183">
        <v>5.6157500000000002</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1123</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1124</v>
      </c>
      <c r="B1394" s="177" t="s">
        <v>1125</v>
      </c>
      <c r="C1394" s="177">
        <v>101592</v>
      </c>
      <c r="D1394" s="180">
        <v>44616</v>
      </c>
      <c r="E1394" s="181">
        <v>427.88</v>
      </c>
      <c r="F1394" s="181">
        <v>-4.7823000000000002</v>
      </c>
      <c r="G1394" s="181">
        <v>-5.3070000000000004</v>
      </c>
      <c r="H1394" s="181">
        <v>-6.5518999999999998</v>
      </c>
      <c r="I1394" s="181">
        <v>-9.2725000000000009</v>
      </c>
      <c r="J1394" s="181">
        <v>-6.9420999999999999</v>
      </c>
      <c r="K1394" s="181">
        <v>-10.402900000000001</v>
      </c>
      <c r="L1394" s="181">
        <v>0.65159999999999996</v>
      </c>
      <c r="M1394" s="181">
        <v>14.839399999999999</v>
      </c>
      <c r="N1394" s="181">
        <v>24.185199999999998</v>
      </c>
      <c r="O1394" s="181">
        <v>17.4956</v>
      </c>
      <c r="P1394" s="181">
        <v>10.3544</v>
      </c>
      <c r="Q1394" s="181">
        <v>21.3537</v>
      </c>
      <c r="R1394" s="181">
        <v>22.4498</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1124</v>
      </c>
      <c r="B1395" s="177" t="s">
        <v>1126</v>
      </c>
      <c r="C1395" s="177">
        <v>119620</v>
      </c>
      <c r="D1395" s="180">
        <v>44616</v>
      </c>
      <c r="E1395" s="181">
        <v>462.91</v>
      </c>
      <c r="F1395" s="181">
        <v>-4.7804000000000002</v>
      </c>
      <c r="G1395" s="181">
        <v>-5.3005000000000004</v>
      </c>
      <c r="H1395" s="181">
        <v>-6.5376000000000003</v>
      </c>
      <c r="I1395" s="181">
        <v>-9.2422000000000004</v>
      </c>
      <c r="J1395" s="181">
        <v>-6.8741000000000003</v>
      </c>
      <c r="K1395" s="181">
        <v>-10.201700000000001</v>
      </c>
      <c r="L1395" s="181">
        <v>1.103</v>
      </c>
      <c r="M1395" s="181">
        <v>15.603199999999999</v>
      </c>
      <c r="N1395" s="181">
        <v>25.290299999999998</v>
      </c>
      <c r="O1395" s="181">
        <v>18.5869</v>
      </c>
      <c r="P1395" s="181">
        <v>11.368499999999999</v>
      </c>
      <c r="Q1395" s="181">
        <v>15.8985</v>
      </c>
      <c r="R1395" s="181">
        <v>23.5747</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1124</v>
      </c>
      <c r="B1396" s="177" t="s">
        <v>1127</v>
      </c>
      <c r="C1396" s="177">
        <v>120505</v>
      </c>
      <c r="D1396" s="180">
        <v>44616</v>
      </c>
      <c r="E1396" s="181">
        <v>69.84</v>
      </c>
      <c r="F1396" s="181">
        <v>-4.1185999999999998</v>
      </c>
      <c r="G1396" s="181">
        <v>-3.9603999999999999</v>
      </c>
      <c r="H1396" s="181">
        <v>-4.9537000000000004</v>
      </c>
      <c r="I1396" s="181">
        <v>-8.0327000000000002</v>
      </c>
      <c r="J1396" s="181">
        <v>-7.1153000000000004</v>
      </c>
      <c r="K1396" s="181">
        <v>-11.043200000000001</v>
      </c>
      <c r="L1396" s="181">
        <v>-3.1747999999999998</v>
      </c>
      <c r="M1396" s="181">
        <v>10.105600000000001</v>
      </c>
      <c r="N1396" s="181">
        <v>17.714500000000001</v>
      </c>
      <c r="O1396" s="181">
        <v>23.837499999999999</v>
      </c>
      <c r="P1396" s="181">
        <v>20.300699999999999</v>
      </c>
      <c r="Q1396" s="181">
        <v>19.485600000000002</v>
      </c>
      <c r="R1396" s="181">
        <v>23.075700000000001</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1124</v>
      </c>
      <c r="B1397" s="177" t="s">
        <v>1128</v>
      </c>
      <c r="C1397" s="177">
        <v>114564</v>
      </c>
      <c r="D1397" s="180">
        <v>44616</v>
      </c>
      <c r="E1397" s="181">
        <v>62.39</v>
      </c>
      <c r="F1397" s="181">
        <v>-4.1185999999999998</v>
      </c>
      <c r="G1397" s="181">
        <v>-3.9710999999999999</v>
      </c>
      <c r="H1397" s="181">
        <v>-4.9802</v>
      </c>
      <c r="I1397" s="181">
        <v>-8.0742999999999991</v>
      </c>
      <c r="J1397" s="181">
        <v>-7.2130000000000001</v>
      </c>
      <c r="K1397" s="181">
        <v>-11.3401</v>
      </c>
      <c r="L1397" s="181">
        <v>-3.823</v>
      </c>
      <c r="M1397" s="181">
        <v>8.9971999999999994</v>
      </c>
      <c r="N1397" s="181">
        <v>16.160900000000002</v>
      </c>
      <c r="O1397" s="181">
        <v>22.192699999999999</v>
      </c>
      <c r="P1397" s="181">
        <v>18.8094</v>
      </c>
      <c r="Q1397" s="181">
        <v>18.065100000000001</v>
      </c>
      <c r="R1397" s="181">
        <v>21.429200000000002</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1124</v>
      </c>
      <c r="B1398" s="177" t="s">
        <v>1129</v>
      </c>
      <c r="C1398" s="177">
        <v>113327</v>
      </c>
      <c r="D1398" s="180">
        <v>44616</v>
      </c>
      <c r="E1398" s="181">
        <v>15.6</v>
      </c>
      <c r="F1398" s="181">
        <v>-5.2823000000000002</v>
      </c>
      <c r="G1398" s="181">
        <v>-5.7971000000000004</v>
      </c>
      <c r="H1398" s="181">
        <v>-7.5282</v>
      </c>
      <c r="I1398" s="181">
        <v>-10.908099999999999</v>
      </c>
      <c r="J1398" s="181">
        <v>-9.5652000000000008</v>
      </c>
      <c r="K1398" s="181">
        <v>-11.6648</v>
      </c>
      <c r="L1398" s="181">
        <v>4.0693999999999999</v>
      </c>
      <c r="M1398" s="181">
        <v>14.8748</v>
      </c>
      <c r="N1398" s="181">
        <v>24.501200000000001</v>
      </c>
      <c r="O1398" s="181">
        <v>22.848600000000001</v>
      </c>
      <c r="P1398" s="181">
        <v>14.2729</v>
      </c>
      <c r="Q1398" s="181">
        <v>3.9777999999999998</v>
      </c>
      <c r="R1398" s="181">
        <v>28.168600000000001</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1124</v>
      </c>
      <c r="B1399" s="177" t="s">
        <v>1130</v>
      </c>
      <c r="C1399" s="177">
        <v>119392</v>
      </c>
      <c r="D1399" s="180">
        <v>44616</v>
      </c>
      <c r="E1399" s="181">
        <v>16.84</v>
      </c>
      <c r="F1399" s="181">
        <v>-5.2868000000000004</v>
      </c>
      <c r="G1399" s="181">
        <v>-5.8166000000000002</v>
      </c>
      <c r="H1399" s="181">
        <v>-7.5232999999999999</v>
      </c>
      <c r="I1399" s="181">
        <v>-10.8523</v>
      </c>
      <c r="J1399" s="181">
        <v>-9.5109999999999992</v>
      </c>
      <c r="K1399" s="181">
        <v>-11.461600000000001</v>
      </c>
      <c r="L1399" s="181">
        <v>4.6612999999999998</v>
      </c>
      <c r="M1399" s="181">
        <v>15.738799999999999</v>
      </c>
      <c r="N1399" s="181">
        <v>25.765499999999999</v>
      </c>
      <c r="O1399" s="181">
        <v>23.8916</v>
      </c>
      <c r="P1399" s="181">
        <v>15.2935</v>
      </c>
      <c r="Q1399" s="181">
        <v>9.3668999999999993</v>
      </c>
      <c r="R1399" s="181">
        <v>29.335899999999999</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1124</v>
      </c>
      <c r="B1400" s="177" t="s">
        <v>1131</v>
      </c>
      <c r="C1400" s="177">
        <v>113566</v>
      </c>
      <c r="D1400" s="180">
        <v>44616</v>
      </c>
      <c r="E1400" s="181">
        <v>53.179000000000002</v>
      </c>
      <c r="F1400" s="181">
        <v>-4.9016000000000002</v>
      </c>
      <c r="G1400" s="181">
        <v>-5.0799000000000003</v>
      </c>
      <c r="H1400" s="181">
        <v>-6.1486000000000001</v>
      </c>
      <c r="I1400" s="181">
        <v>-9.4886999999999997</v>
      </c>
      <c r="J1400" s="181">
        <v>-6.5362999999999998</v>
      </c>
      <c r="K1400" s="181">
        <v>-9.2167999999999992</v>
      </c>
      <c r="L1400" s="181">
        <v>-3.3776999999999999</v>
      </c>
      <c r="M1400" s="181">
        <v>8.2479999999999993</v>
      </c>
      <c r="N1400" s="181">
        <v>16.722999999999999</v>
      </c>
      <c r="O1400" s="181">
        <v>22.190899999999999</v>
      </c>
      <c r="P1400" s="181">
        <v>13.527100000000001</v>
      </c>
      <c r="Q1400" s="181">
        <v>11.1357</v>
      </c>
      <c r="R1400" s="181">
        <v>22.455500000000001</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1124</v>
      </c>
      <c r="B1401" s="177" t="s">
        <v>1132</v>
      </c>
      <c r="C1401" s="177">
        <v>120002</v>
      </c>
      <c r="D1401" s="180">
        <v>44616</v>
      </c>
      <c r="E1401" s="181">
        <v>60.173999999999999</v>
      </c>
      <c r="F1401" s="181">
        <v>-4.8978000000000002</v>
      </c>
      <c r="G1401" s="181">
        <v>-5.0674000000000001</v>
      </c>
      <c r="H1401" s="181">
        <v>-6.1219000000000001</v>
      </c>
      <c r="I1401" s="181">
        <v>-9.4365000000000006</v>
      </c>
      <c r="J1401" s="181">
        <v>-6.4138999999999999</v>
      </c>
      <c r="K1401" s="181">
        <v>-8.8645999999999994</v>
      </c>
      <c r="L1401" s="181">
        <v>-2.6232000000000002</v>
      </c>
      <c r="M1401" s="181">
        <v>9.5107999999999997</v>
      </c>
      <c r="N1401" s="181">
        <v>18.513400000000001</v>
      </c>
      <c r="O1401" s="181">
        <v>23.994399999999999</v>
      </c>
      <c r="P1401" s="181">
        <v>15.2742</v>
      </c>
      <c r="Q1401" s="181">
        <v>18.770900000000001</v>
      </c>
      <c r="R1401" s="181">
        <v>24.289100000000001</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1124</v>
      </c>
      <c r="B1402" s="177" t="s">
        <v>1133</v>
      </c>
      <c r="C1402" s="177">
        <v>119071</v>
      </c>
      <c r="D1402" s="180">
        <v>44616</v>
      </c>
      <c r="E1402" s="181">
        <v>88.06</v>
      </c>
      <c r="F1402" s="181">
        <v>-4.2013999999999996</v>
      </c>
      <c r="G1402" s="181">
        <v>-4.2961</v>
      </c>
      <c r="H1402" s="181">
        <v>-5.516</v>
      </c>
      <c r="I1402" s="181">
        <v>-9.1547000000000001</v>
      </c>
      <c r="J1402" s="181">
        <v>-8.5281000000000002</v>
      </c>
      <c r="K1402" s="181">
        <v>-10.3094</v>
      </c>
      <c r="L1402" s="181">
        <v>-5.68</v>
      </c>
      <c r="M1402" s="181">
        <v>1.3838999999999999</v>
      </c>
      <c r="N1402" s="181">
        <v>9.9609000000000005</v>
      </c>
      <c r="O1402" s="181">
        <v>18.856000000000002</v>
      </c>
      <c r="P1402" s="181">
        <v>12.9337</v>
      </c>
      <c r="Q1402" s="181">
        <v>17.4618</v>
      </c>
      <c r="R1402" s="181">
        <v>16.829000000000001</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1124</v>
      </c>
      <c r="B1403" s="177" t="s">
        <v>1134</v>
      </c>
      <c r="C1403" s="177">
        <v>104481</v>
      </c>
      <c r="D1403" s="180">
        <v>44616</v>
      </c>
      <c r="E1403" s="181">
        <v>81.811000000000007</v>
      </c>
      <c r="F1403" s="181">
        <v>-4.2037000000000004</v>
      </c>
      <c r="G1403" s="181">
        <v>-4.3045</v>
      </c>
      <c r="H1403" s="181">
        <v>-5.5354999999999999</v>
      </c>
      <c r="I1403" s="181">
        <v>-9.1906999999999996</v>
      </c>
      <c r="J1403" s="181">
        <v>-8.6053999999999995</v>
      </c>
      <c r="K1403" s="181">
        <v>-10.5343</v>
      </c>
      <c r="L1403" s="181">
        <v>-6.1467000000000001</v>
      </c>
      <c r="M1403" s="181">
        <v>0.63839999999999997</v>
      </c>
      <c r="N1403" s="181">
        <v>8.8881999999999994</v>
      </c>
      <c r="O1403" s="181">
        <v>17.733799999999999</v>
      </c>
      <c r="P1403" s="181">
        <v>11.911</v>
      </c>
      <c r="Q1403" s="181">
        <v>14.7356</v>
      </c>
      <c r="R1403" s="181">
        <v>15.710599999999999</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1124</v>
      </c>
      <c r="B1404" s="177" t="s">
        <v>1135</v>
      </c>
      <c r="C1404" s="177">
        <v>140228</v>
      </c>
      <c r="D1404" s="180">
        <v>44616</v>
      </c>
      <c r="E1404" s="181">
        <v>50.533000000000001</v>
      </c>
      <c r="F1404" s="181">
        <v>-4.9614000000000003</v>
      </c>
      <c r="G1404" s="181">
        <v>-4.8558000000000003</v>
      </c>
      <c r="H1404" s="181">
        <v>-6.6089000000000002</v>
      </c>
      <c r="I1404" s="181">
        <v>-10.0916</v>
      </c>
      <c r="J1404" s="181">
        <v>-7.4673999999999996</v>
      </c>
      <c r="K1404" s="181">
        <v>-10.6591</v>
      </c>
      <c r="L1404" s="181">
        <v>-1.0011000000000001</v>
      </c>
      <c r="M1404" s="181">
        <v>8.0227000000000004</v>
      </c>
      <c r="N1404" s="181">
        <v>18.037400000000002</v>
      </c>
      <c r="O1404" s="181">
        <v>24.744399999999999</v>
      </c>
      <c r="P1404" s="181">
        <v>17.305700000000002</v>
      </c>
      <c r="Q1404" s="181">
        <v>20.478200000000001</v>
      </c>
      <c r="R1404" s="181">
        <v>27.221399999999999</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1124</v>
      </c>
      <c r="B1405" s="177" t="s">
        <v>1136</v>
      </c>
      <c r="C1405" s="177">
        <v>140225</v>
      </c>
      <c r="D1405" s="180">
        <v>44616</v>
      </c>
      <c r="E1405" s="181">
        <v>45.444000000000003</v>
      </c>
      <c r="F1405" s="181">
        <v>-4.9646999999999997</v>
      </c>
      <c r="G1405" s="181">
        <v>-4.8672000000000004</v>
      </c>
      <c r="H1405" s="181">
        <v>-6.6360000000000001</v>
      </c>
      <c r="I1405" s="181">
        <v>-10.145300000000001</v>
      </c>
      <c r="J1405" s="181">
        <v>-7.5909000000000004</v>
      </c>
      <c r="K1405" s="181">
        <v>-11.0075</v>
      </c>
      <c r="L1405" s="181">
        <v>-1.7533000000000001</v>
      </c>
      <c r="M1405" s="181">
        <v>6.8014000000000001</v>
      </c>
      <c r="N1405" s="181">
        <v>16.308399999999999</v>
      </c>
      <c r="O1405" s="181">
        <v>22.8383</v>
      </c>
      <c r="P1405" s="181">
        <v>15.7507</v>
      </c>
      <c r="Q1405" s="181">
        <v>11.270899999999999</v>
      </c>
      <c r="R1405" s="181">
        <v>25.317699999999999</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1124</v>
      </c>
      <c r="B1406" s="177" t="s">
        <v>1137</v>
      </c>
      <c r="C1406" s="177">
        <v>100473</v>
      </c>
      <c r="D1406" s="180">
        <v>44616</v>
      </c>
      <c r="E1406" s="181">
        <v>1335.2647999999999</v>
      </c>
      <c r="F1406" s="181">
        <v>-4.8460999999999999</v>
      </c>
      <c r="G1406" s="181">
        <v>-5.0593000000000004</v>
      </c>
      <c r="H1406" s="181">
        <v>-6.4507000000000003</v>
      </c>
      <c r="I1406" s="181">
        <v>-9.7440999999999995</v>
      </c>
      <c r="J1406" s="181">
        <v>-8.0373999999999999</v>
      </c>
      <c r="K1406" s="181">
        <v>-13.0528</v>
      </c>
      <c r="L1406" s="181">
        <v>-6.5590000000000002</v>
      </c>
      <c r="M1406" s="181">
        <v>1.2428999999999999</v>
      </c>
      <c r="N1406" s="181">
        <v>6.0857999999999999</v>
      </c>
      <c r="O1406" s="181">
        <v>14.4559</v>
      </c>
      <c r="P1406" s="181">
        <v>10.2463</v>
      </c>
      <c r="Q1406" s="181">
        <v>18.9148</v>
      </c>
      <c r="R1406" s="181">
        <v>16.294499999999999</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1124</v>
      </c>
      <c r="B1407" s="177" t="s">
        <v>1138</v>
      </c>
      <c r="C1407" s="177">
        <v>118533</v>
      </c>
      <c r="D1407" s="180">
        <v>44616</v>
      </c>
      <c r="E1407" s="181">
        <v>1459.5363</v>
      </c>
      <c r="F1407" s="181">
        <v>-4.8438999999999997</v>
      </c>
      <c r="G1407" s="181">
        <v>-5.0526999999999997</v>
      </c>
      <c r="H1407" s="181">
        <v>-6.4356</v>
      </c>
      <c r="I1407" s="181">
        <v>-9.7154000000000007</v>
      </c>
      <c r="J1407" s="181">
        <v>-7.9741999999999997</v>
      </c>
      <c r="K1407" s="181">
        <v>-12.8817</v>
      </c>
      <c r="L1407" s="181">
        <v>-6.1952999999999996</v>
      </c>
      <c r="M1407" s="181">
        <v>1.8425</v>
      </c>
      <c r="N1407" s="181">
        <v>6.9263000000000003</v>
      </c>
      <c r="O1407" s="181">
        <v>15.420500000000001</v>
      </c>
      <c r="P1407" s="181">
        <v>11.2552</v>
      </c>
      <c r="Q1407" s="181">
        <v>17.513400000000001</v>
      </c>
      <c r="R1407" s="181">
        <v>17.236000000000001</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1124</v>
      </c>
      <c r="B1408" s="177" t="s">
        <v>1139</v>
      </c>
      <c r="C1408" s="177">
        <v>105758</v>
      </c>
      <c r="D1408" s="180">
        <v>44616</v>
      </c>
      <c r="E1408" s="181">
        <v>83.703000000000003</v>
      </c>
      <c r="F1408" s="181">
        <v>-4.7356999999999996</v>
      </c>
      <c r="G1408" s="181">
        <v>-5.1374000000000004</v>
      </c>
      <c r="H1408" s="181">
        <v>-6.8994</v>
      </c>
      <c r="I1408" s="181">
        <v>-9.8931000000000004</v>
      </c>
      <c r="J1408" s="181">
        <v>-6.7042999999999999</v>
      </c>
      <c r="K1408" s="181">
        <v>-8.5862999999999996</v>
      </c>
      <c r="L1408" s="181">
        <v>-0.40460000000000002</v>
      </c>
      <c r="M1408" s="181">
        <v>5.4194000000000004</v>
      </c>
      <c r="N1408" s="181">
        <v>15.784599999999999</v>
      </c>
      <c r="O1408" s="181">
        <v>18.536799999999999</v>
      </c>
      <c r="P1408" s="181">
        <v>12.148999999999999</v>
      </c>
      <c r="Q1408" s="181">
        <v>15.5738</v>
      </c>
      <c r="R1408" s="181">
        <v>21.5091</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1124</v>
      </c>
      <c r="B1409" s="177" t="s">
        <v>1140</v>
      </c>
      <c r="C1409" s="177">
        <v>118989</v>
      </c>
      <c r="D1409" s="180">
        <v>44616</v>
      </c>
      <c r="E1409" s="181">
        <v>90.105999999999995</v>
      </c>
      <c r="F1409" s="181">
        <v>-4.7333999999999996</v>
      </c>
      <c r="G1409" s="181">
        <v>-5.1315999999999997</v>
      </c>
      <c r="H1409" s="181">
        <v>-6.8874000000000004</v>
      </c>
      <c r="I1409" s="181">
        <v>-9.8705999999999996</v>
      </c>
      <c r="J1409" s="181">
        <v>-6.6482000000000001</v>
      </c>
      <c r="K1409" s="181">
        <v>-8.4168000000000003</v>
      </c>
      <c r="L1409" s="181">
        <v>-5.21E-2</v>
      </c>
      <c r="M1409" s="181">
        <v>5.9733999999999998</v>
      </c>
      <c r="N1409" s="181">
        <v>16.599799999999998</v>
      </c>
      <c r="O1409" s="181">
        <v>19.351700000000001</v>
      </c>
      <c r="P1409" s="181">
        <v>13.088100000000001</v>
      </c>
      <c r="Q1409" s="181">
        <v>18.778400000000001</v>
      </c>
      <c r="R1409" s="181">
        <v>22.3568</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1124</v>
      </c>
      <c r="B1410" s="177" t="s">
        <v>1141</v>
      </c>
      <c r="C1410" s="177">
        <v>102528</v>
      </c>
      <c r="D1410" s="180">
        <v>44616</v>
      </c>
      <c r="E1410" s="181">
        <v>145.49</v>
      </c>
      <c r="F1410" s="181">
        <v>-4.4024000000000001</v>
      </c>
      <c r="G1410" s="181">
        <v>-4.7591000000000001</v>
      </c>
      <c r="H1410" s="181">
        <v>-6.2987000000000002</v>
      </c>
      <c r="I1410" s="181">
        <v>-10.158099999999999</v>
      </c>
      <c r="J1410" s="181">
        <v>-7.6195000000000004</v>
      </c>
      <c r="K1410" s="181">
        <v>-11.373100000000001</v>
      </c>
      <c r="L1410" s="181">
        <v>-2.3622999999999998</v>
      </c>
      <c r="M1410" s="181">
        <v>6.3601000000000001</v>
      </c>
      <c r="N1410" s="181">
        <v>16.578499999999998</v>
      </c>
      <c r="O1410" s="181">
        <v>18.106400000000001</v>
      </c>
      <c r="P1410" s="181">
        <v>11.777200000000001</v>
      </c>
      <c r="Q1410" s="181">
        <v>16.700399999999998</v>
      </c>
      <c r="R1410" s="181">
        <v>23.3155</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1124</v>
      </c>
      <c r="B1411" s="177" t="s">
        <v>1142</v>
      </c>
      <c r="C1411" s="177">
        <v>120381</v>
      </c>
      <c r="D1411" s="180">
        <v>44616</v>
      </c>
      <c r="E1411" s="181">
        <v>158.26</v>
      </c>
      <c r="F1411" s="181">
        <v>-4.3920000000000003</v>
      </c>
      <c r="G1411" s="181">
        <v>-4.7487000000000004</v>
      </c>
      <c r="H1411" s="181">
        <v>-6.2774000000000001</v>
      </c>
      <c r="I1411" s="181">
        <v>-10.1204</v>
      </c>
      <c r="J1411" s="181">
        <v>-7.5422000000000002</v>
      </c>
      <c r="K1411" s="181">
        <v>-11.1548</v>
      </c>
      <c r="L1411" s="181">
        <v>-1.9029</v>
      </c>
      <c r="M1411" s="181">
        <v>7.1279000000000003</v>
      </c>
      <c r="N1411" s="181">
        <v>17.674199999999999</v>
      </c>
      <c r="O1411" s="181">
        <v>19.211600000000001</v>
      </c>
      <c r="P1411" s="181">
        <v>12.9133</v>
      </c>
      <c r="Q1411" s="181">
        <v>18.253299999999999</v>
      </c>
      <c r="R1411" s="181">
        <v>24.451499999999999</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1124</v>
      </c>
      <c r="B1412" s="177" t="s">
        <v>1143</v>
      </c>
      <c r="C1412" s="177">
        <v>140460</v>
      </c>
      <c r="D1412" s="180">
        <v>44616</v>
      </c>
      <c r="E1412" s="181">
        <v>15.3</v>
      </c>
      <c r="F1412" s="181">
        <v>-5.0868000000000002</v>
      </c>
      <c r="G1412" s="181">
        <v>-5.3217999999999996</v>
      </c>
      <c r="H1412" s="181">
        <v>-7.0473999999999997</v>
      </c>
      <c r="I1412" s="181">
        <v>-10.943</v>
      </c>
      <c r="J1412" s="181">
        <v>-9.8408999999999995</v>
      </c>
      <c r="K1412" s="181">
        <v>-13.1175</v>
      </c>
      <c r="L1412" s="181">
        <v>-6.7073</v>
      </c>
      <c r="M1412" s="181">
        <v>2.9609999999999999</v>
      </c>
      <c r="N1412" s="181">
        <v>7.4438000000000004</v>
      </c>
      <c r="O1412" s="181">
        <v>14.6538</v>
      </c>
      <c r="P1412" s="181">
        <v>8.6727000000000007</v>
      </c>
      <c r="Q1412" s="181">
        <v>8.7230000000000008</v>
      </c>
      <c r="R1412" s="181">
        <v>16.958500000000001</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1124</v>
      </c>
      <c r="B1413" s="177" t="s">
        <v>1144</v>
      </c>
      <c r="C1413" s="177">
        <v>140461</v>
      </c>
      <c r="D1413" s="180">
        <v>44616</v>
      </c>
      <c r="E1413" s="181">
        <v>16.579999999999998</v>
      </c>
      <c r="F1413" s="181">
        <v>-5.0400999999999998</v>
      </c>
      <c r="G1413" s="181">
        <v>-5.2571000000000003</v>
      </c>
      <c r="H1413" s="181">
        <v>-7.0106999999999999</v>
      </c>
      <c r="I1413" s="181">
        <v>-10.908099999999999</v>
      </c>
      <c r="J1413" s="181">
        <v>-9.7440999999999995</v>
      </c>
      <c r="K1413" s="181">
        <v>-12.8744</v>
      </c>
      <c r="L1413" s="181">
        <v>-6.2217000000000002</v>
      </c>
      <c r="M1413" s="181">
        <v>3.6898</v>
      </c>
      <c r="N1413" s="181">
        <v>8.4368999999999996</v>
      </c>
      <c r="O1413" s="181">
        <v>15.7797</v>
      </c>
      <c r="P1413" s="181">
        <v>10.3874</v>
      </c>
      <c r="Q1413" s="181">
        <v>10.454499999999999</v>
      </c>
      <c r="R1413" s="181">
        <v>17.9115</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1124</v>
      </c>
      <c r="B1414" s="177" t="s">
        <v>1145</v>
      </c>
      <c r="C1414" s="177">
        <v>105503</v>
      </c>
      <c r="D1414" s="180">
        <v>44616</v>
      </c>
      <c r="E1414" s="181">
        <v>78.89</v>
      </c>
      <c r="F1414" s="181">
        <v>-4.6761999999999997</v>
      </c>
      <c r="G1414" s="181">
        <v>-5.1003999999999996</v>
      </c>
      <c r="H1414" s="181">
        <v>-6.6832000000000003</v>
      </c>
      <c r="I1414" s="181">
        <v>-10.0456</v>
      </c>
      <c r="J1414" s="181">
        <v>-8.6181000000000001</v>
      </c>
      <c r="K1414" s="181">
        <v>-11.119899999999999</v>
      </c>
      <c r="L1414" s="181">
        <v>-0.29070000000000001</v>
      </c>
      <c r="M1414" s="181">
        <v>8.2316000000000003</v>
      </c>
      <c r="N1414" s="181">
        <v>13.854799999999999</v>
      </c>
      <c r="O1414" s="181">
        <v>20.392499999999998</v>
      </c>
      <c r="P1414" s="181">
        <v>14.8611</v>
      </c>
      <c r="Q1414" s="181">
        <v>14.9086</v>
      </c>
      <c r="R1414" s="181">
        <v>20.183599999999998</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1124</v>
      </c>
      <c r="B1415" s="177" t="s">
        <v>1146</v>
      </c>
      <c r="C1415" s="177">
        <v>120403</v>
      </c>
      <c r="D1415" s="180">
        <v>44616</v>
      </c>
      <c r="E1415" s="181">
        <v>90.73</v>
      </c>
      <c r="F1415" s="181">
        <v>-4.6753999999999998</v>
      </c>
      <c r="G1415" s="181">
        <v>-5.0941000000000001</v>
      </c>
      <c r="H1415" s="181">
        <v>-6.6660000000000004</v>
      </c>
      <c r="I1415" s="181">
        <v>-9.9901</v>
      </c>
      <c r="J1415" s="181">
        <v>-8.5014000000000003</v>
      </c>
      <c r="K1415" s="181">
        <v>-10.777900000000001</v>
      </c>
      <c r="L1415" s="181">
        <v>0.43169999999999997</v>
      </c>
      <c r="M1415" s="181">
        <v>9.4186999999999994</v>
      </c>
      <c r="N1415" s="181">
        <v>15.535500000000001</v>
      </c>
      <c r="O1415" s="181">
        <v>22.158200000000001</v>
      </c>
      <c r="P1415" s="181">
        <v>16.678899999999999</v>
      </c>
      <c r="Q1415" s="181">
        <v>19.584900000000001</v>
      </c>
      <c r="R1415" s="181">
        <v>21.934899999999999</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1124</v>
      </c>
      <c r="B1416" s="177" t="s">
        <v>1886</v>
      </c>
      <c r="C1416" s="177">
        <v>148733</v>
      </c>
      <c r="D1416" s="180">
        <v>44616</v>
      </c>
      <c r="E1416" s="181">
        <v>10.2392</v>
      </c>
      <c r="F1416" s="181">
        <v>-4.4814999999999996</v>
      </c>
      <c r="G1416" s="181">
        <v>-5.1784999999999997</v>
      </c>
      <c r="H1416" s="181">
        <v>-6.5663999999999998</v>
      </c>
      <c r="I1416" s="181">
        <v>-9.3265999999999991</v>
      </c>
      <c r="J1416" s="181">
        <v>-7.8703000000000003</v>
      </c>
      <c r="K1416" s="181">
        <v>-15.162599999999999</v>
      </c>
      <c r="L1416" s="181">
        <v>-9.7446000000000002</v>
      </c>
      <c r="M1416" s="181">
        <v>-2.1726000000000001</v>
      </c>
      <c r="N1416" s="181"/>
      <c r="O1416" s="181"/>
      <c r="P1416" s="181"/>
      <c r="Q1416" s="181">
        <v>2.3919999999999999</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1124</v>
      </c>
      <c r="B1417" s="177" t="s">
        <v>1887</v>
      </c>
      <c r="C1417" s="177">
        <v>148732</v>
      </c>
      <c r="D1417" s="180">
        <v>44616</v>
      </c>
      <c r="E1417" s="181">
        <v>10.010199999999999</v>
      </c>
      <c r="F1417" s="181">
        <v>-4.4874000000000001</v>
      </c>
      <c r="G1417" s="181">
        <v>-5.1974999999999998</v>
      </c>
      <c r="H1417" s="181">
        <v>-6.6082000000000001</v>
      </c>
      <c r="I1417" s="181">
        <v>-9.4067000000000007</v>
      </c>
      <c r="J1417" s="181">
        <v>-8.0477000000000007</v>
      </c>
      <c r="K1417" s="181">
        <v>-15.6503</v>
      </c>
      <c r="L1417" s="181">
        <v>-10.782500000000001</v>
      </c>
      <c r="M1417" s="181">
        <v>-3.8561999999999999</v>
      </c>
      <c r="N1417" s="181"/>
      <c r="O1417" s="181"/>
      <c r="P1417" s="181"/>
      <c r="Q1417" s="181">
        <v>0.10199999999999999</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1124</v>
      </c>
      <c r="B1418" s="177" t="s">
        <v>1147</v>
      </c>
      <c r="C1418" s="177">
        <v>104908</v>
      </c>
      <c r="D1418" s="180">
        <v>44616</v>
      </c>
      <c r="E1418" s="181">
        <v>65.944999999999993</v>
      </c>
      <c r="F1418" s="181">
        <v>-4.5049999999999999</v>
      </c>
      <c r="G1418" s="181">
        <v>-4.6321000000000003</v>
      </c>
      <c r="H1418" s="181">
        <v>-5.6013999999999999</v>
      </c>
      <c r="I1418" s="181">
        <v>-8.3384</v>
      </c>
      <c r="J1418" s="181">
        <v>-6.7031999999999998</v>
      </c>
      <c r="K1418" s="181">
        <v>-8.7645</v>
      </c>
      <c r="L1418" s="181">
        <v>-1.0250999999999999</v>
      </c>
      <c r="M1418" s="181">
        <v>8.7967999999999993</v>
      </c>
      <c r="N1418" s="181">
        <v>17.143899999999999</v>
      </c>
      <c r="O1418" s="181">
        <v>23.281600000000001</v>
      </c>
      <c r="P1418" s="181">
        <v>14.8597</v>
      </c>
      <c r="Q1418" s="181">
        <v>13.478400000000001</v>
      </c>
      <c r="R1418" s="181">
        <v>23.8932</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1124</v>
      </c>
      <c r="B1419" s="177" t="s">
        <v>1148</v>
      </c>
      <c r="C1419" s="177">
        <v>119775</v>
      </c>
      <c r="D1419" s="180">
        <v>44616</v>
      </c>
      <c r="E1419" s="181">
        <v>73.442999999999998</v>
      </c>
      <c r="F1419" s="181">
        <v>-4.5004</v>
      </c>
      <c r="G1419" s="181">
        <v>-4.6219999999999999</v>
      </c>
      <c r="H1419" s="181">
        <v>-5.5772000000000004</v>
      </c>
      <c r="I1419" s="181">
        <v>-8.2936999999999994</v>
      </c>
      <c r="J1419" s="181">
        <v>-6.6026999999999996</v>
      </c>
      <c r="K1419" s="181">
        <v>-8.4787999999999997</v>
      </c>
      <c r="L1419" s="181">
        <v>-0.40279999999999999</v>
      </c>
      <c r="M1419" s="181">
        <v>9.8246000000000002</v>
      </c>
      <c r="N1419" s="181">
        <v>18.6248</v>
      </c>
      <c r="O1419" s="181">
        <v>24.8508</v>
      </c>
      <c r="P1419" s="181">
        <v>16.306000000000001</v>
      </c>
      <c r="Q1419" s="181">
        <v>19.9312</v>
      </c>
      <c r="R1419" s="181">
        <v>25.483499999999999</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1124</v>
      </c>
      <c r="B1420" s="177" t="s">
        <v>1149</v>
      </c>
      <c r="C1420" s="177">
        <v>119807</v>
      </c>
      <c r="D1420" s="180">
        <v>44616</v>
      </c>
      <c r="E1420" s="181">
        <v>202.29</v>
      </c>
      <c r="F1420" s="181">
        <v>-4.2686000000000002</v>
      </c>
      <c r="G1420" s="181">
        <v>-4.8091999999999997</v>
      </c>
      <c r="H1420" s="181">
        <v>-6.0427</v>
      </c>
      <c r="I1420" s="181">
        <v>-8.5405999999999995</v>
      </c>
      <c r="J1420" s="181">
        <v>-6.4382000000000001</v>
      </c>
      <c r="K1420" s="181">
        <v>-10.471299999999999</v>
      </c>
      <c r="L1420" s="181">
        <v>-5.1573000000000002</v>
      </c>
      <c r="M1420" s="181">
        <v>2.1924999999999999</v>
      </c>
      <c r="N1420" s="181">
        <v>10.643800000000001</v>
      </c>
      <c r="O1420" s="181">
        <v>15.7835</v>
      </c>
      <c r="P1420" s="181">
        <v>11.9968</v>
      </c>
      <c r="Q1420" s="181">
        <v>18.471599999999999</v>
      </c>
      <c r="R1420" s="181">
        <v>16.1829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1124</v>
      </c>
      <c r="B1421" s="177" t="s">
        <v>1150</v>
      </c>
      <c r="C1421" s="177">
        <v>112496</v>
      </c>
      <c r="D1421" s="180">
        <v>44616</v>
      </c>
      <c r="E1421" s="181">
        <v>185.67</v>
      </c>
      <c r="F1421" s="181">
        <v>-4.2740999999999998</v>
      </c>
      <c r="G1421" s="181">
        <v>-4.8188000000000004</v>
      </c>
      <c r="H1421" s="181">
        <v>-6.0659999999999998</v>
      </c>
      <c r="I1421" s="181">
        <v>-8.5820000000000007</v>
      </c>
      <c r="J1421" s="181">
        <v>-6.5293999999999999</v>
      </c>
      <c r="K1421" s="181">
        <v>-10.727</v>
      </c>
      <c r="L1421" s="181">
        <v>-5.6985999999999999</v>
      </c>
      <c r="M1421" s="181">
        <v>1.3095000000000001</v>
      </c>
      <c r="N1421" s="181">
        <v>9.3849</v>
      </c>
      <c r="O1421" s="181">
        <v>14.4445</v>
      </c>
      <c r="P1421" s="181">
        <v>10.808299999999999</v>
      </c>
      <c r="Q1421" s="181">
        <v>18.104800000000001</v>
      </c>
      <c r="R1421" s="181">
        <v>14.848699999999999</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1124</v>
      </c>
      <c r="B1422" s="177" t="s">
        <v>1151</v>
      </c>
      <c r="C1422" s="177">
        <v>142110</v>
      </c>
      <c r="D1422" s="180">
        <v>44616</v>
      </c>
      <c r="E1422" s="181">
        <v>16.854299999999999</v>
      </c>
      <c r="F1422" s="181">
        <v>-5.0065999999999997</v>
      </c>
      <c r="G1422" s="181">
        <v>-5.2084999999999999</v>
      </c>
      <c r="H1422" s="181">
        <v>-6.8678999999999997</v>
      </c>
      <c r="I1422" s="181">
        <v>-10.6868</v>
      </c>
      <c r="J1422" s="181">
        <v>-8.2375000000000007</v>
      </c>
      <c r="K1422" s="181">
        <v>-9.5265000000000004</v>
      </c>
      <c r="L1422" s="181">
        <v>-0.34289999999999998</v>
      </c>
      <c r="M1422" s="181">
        <v>7.8848000000000003</v>
      </c>
      <c r="N1422" s="181">
        <v>21.846499999999999</v>
      </c>
      <c r="O1422" s="181">
        <v>23.0871</v>
      </c>
      <c r="P1422" s="181"/>
      <c r="Q1422" s="181">
        <v>13.6805</v>
      </c>
      <c r="R1422" s="181">
        <v>24.783799999999999</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1124</v>
      </c>
      <c r="B1423" s="177" t="s">
        <v>1152</v>
      </c>
      <c r="C1423" s="177">
        <v>142109</v>
      </c>
      <c r="D1423" s="180">
        <v>44616</v>
      </c>
      <c r="E1423" s="181">
        <v>15.695</v>
      </c>
      <c r="F1423" s="181">
        <v>-5.0106000000000002</v>
      </c>
      <c r="G1423" s="181">
        <v>-5.2210999999999999</v>
      </c>
      <c r="H1423" s="181">
        <v>-6.8982000000000001</v>
      </c>
      <c r="I1423" s="181">
        <v>-10.7453</v>
      </c>
      <c r="J1423" s="181">
        <v>-8.3712</v>
      </c>
      <c r="K1423" s="181">
        <v>-9.9147999999999996</v>
      </c>
      <c r="L1423" s="181">
        <v>-1.2067000000000001</v>
      </c>
      <c r="M1423" s="181">
        <v>6.4949000000000003</v>
      </c>
      <c r="N1423" s="181">
        <v>19.8064</v>
      </c>
      <c r="O1423" s="181">
        <v>21.1082</v>
      </c>
      <c r="P1423" s="181"/>
      <c r="Q1423" s="181">
        <v>11.7079</v>
      </c>
      <c r="R1423" s="181">
        <v>22.751000000000001</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1124</v>
      </c>
      <c r="B1424" s="177" t="s">
        <v>1153</v>
      </c>
      <c r="C1424" s="177">
        <v>147445</v>
      </c>
      <c r="D1424" s="180">
        <v>44616</v>
      </c>
      <c r="E1424" s="181">
        <v>19.619</v>
      </c>
      <c r="F1424" s="181">
        <v>-4.8498999999999999</v>
      </c>
      <c r="G1424" s="181">
        <v>-5.7276999999999996</v>
      </c>
      <c r="H1424" s="181">
        <v>-7.0321999999999996</v>
      </c>
      <c r="I1424" s="181">
        <v>-9.6897000000000002</v>
      </c>
      <c r="J1424" s="181">
        <v>-7.4443999999999999</v>
      </c>
      <c r="K1424" s="181">
        <v>-10.5381</v>
      </c>
      <c r="L1424" s="181">
        <v>-1.1537999999999999</v>
      </c>
      <c r="M1424" s="181">
        <v>8.3204999999999991</v>
      </c>
      <c r="N1424" s="181">
        <v>19.0762</v>
      </c>
      <c r="O1424" s="181"/>
      <c r="P1424" s="181"/>
      <c r="Q1424" s="181">
        <v>29.8748</v>
      </c>
      <c r="R1424" s="181">
        <v>28.756499999999999</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1124</v>
      </c>
      <c r="B1425" s="177" t="s">
        <v>1154</v>
      </c>
      <c r="C1425" s="177">
        <v>147479</v>
      </c>
      <c r="D1425" s="180">
        <v>44616</v>
      </c>
      <c r="E1425" s="181">
        <v>18.849</v>
      </c>
      <c r="F1425" s="181">
        <v>-4.8510999999999997</v>
      </c>
      <c r="G1425" s="181">
        <v>-5.7361000000000004</v>
      </c>
      <c r="H1425" s="181">
        <v>-7.0515999999999996</v>
      </c>
      <c r="I1425" s="181">
        <v>-9.7356999999999996</v>
      </c>
      <c r="J1425" s="181">
        <v>-7.5439999999999996</v>
      </c>
      <c r="K1425" s="181">
        <v>-10.8415</v>
      </c>
      <c r="L1425" s="181">
        <v>-1.8281000000000001</v>
      </c>
      <c r="M1425" s="181">
        <v>7.194</v>
      </c>
      <c r="N1425" s="181">
        <v>17.417300000000001</v>
      </c>
      <c r="O1425" s="181"/>
      <c r="P1425" s="181"/>
      <c r="Q1425" s="181">
        <v>27.8734</v>
      </c>
      <c r="R1425" s="181">
        <v>26.814499999999999</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1124</v>
      </c>
      <c r="B1426" s="177" t="s">
        <v>1155</v>
      </c>
      <c r="C1426" s="177">
        <v>127042</v>
      </c>
      <c r="D1426" s="180">
        <v>44616</v>
      </c>
      <c r="E1426" s="181">
        <v>46.401800000000001</v>
      </c>
      <c r="F1426" s="181">
        <v>-4.1086999999999998</v>
      </c>
      <c r="G1426" s="181">
        <v>-4.5408999999999997</v>
      </c>
      <c r="H1426" s="181">
        <v>-5.7770000000000001</v>
      </c>
      <c r="I1426" s="181">
        <v>-8.1159999999999997</v>
      </c>
      <c r="J1426" s="181">
        <v>-5.9457000000000004</v>
      </c>
      <c r="K1426" s="181">
        <v>-6.1185</v>
      </c>
      <c r="L1426" s="181">
        <v>11.3872</v>
      </c>
      <c r="M1426" s="181">
        <v>25.196400000000001</v>
      </c>
      <c r="N1426" s="181">
        <v>31.571000000000002</v>
      </c>
      <c r="O1426" s="181">
        <v>23.814900000000002</v>
      </c>
      <c r="P1426" s="181">
        <v>14.108499999999999</v>
      </c>
      <c r="Q1426" s="181">
        <v>21.132300000000001</v>
      </c>
      <c r="R1426" s="181">
        <v>22.6127</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1124</v>
      </c>
      <c r="B1427" s="177" t="s">
        <v>1156</v>
      </c>
      <c r="C1427" s="177">
        <v>127039</v>
      </c>
      <c r="D1427" s="180">
        <v>44616</v>
      </c>
      <c r="E1427" s="181">
        <v>42.031500000000001</v>
      </c>
      <c r="F1427" s="181">
        <v>-4.1119000000000003</v>
      </c>
      <c r="G1427" s="181">
        <v>-4.5495999999999999</v>
      </c>
      <c r="H1427" s="181">
        <v>-5.7968000000000002</v>
      </c>
      <c r="I1427" s="181">
        <v>-8.1546000000000003</v>
      </c>
      <c r="J1427" s="181">
        <v>-6.0328999999999997</v>
      </c>
      <c r="K1427" s="181">
        <v>-6.3781999999999996</v>
      </c>
      <c r="L1427" s="181">
        <v>10.740600000000001</v>
      </c>
      <c r="M1427" s="181">
        <v>24.086300000000001</v>
      </c>
      <c r="N1427" s="181">
        <v>30.0017</v>
      </c>
      <c r="O1427" s="181">
        <v>22.349399999999999</v>
      </c>
      <c r="P1427" s="181">
        <v>12.6896</v>
      </c>
      <c r="Q1427" s="181">
        <v>19.6447</v>
      </c>
      <c r="R1427" s="181">
        <v>21.111899999999999</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1124</v>
      </c>
      <c r="B1428" s="177" t="s">
        <v>1157</v>
      </c>
      <c r="C1428" s="177">
        <v>100377</v>
      </c>
      <c r="D1428" s="180">
        <v>44616</v>
      </c>
      <c r="E1428" s="181">
        <v>1867.8015</v>
      </c>
      <c r="F1428" s="181">
        <v>-4.5228999999999999</v>
      </c>
      <c r="G1428" s="181">
        <v>-4.9877000000000002</v>
      </c>
      <c r="H1428" s="181">
        <v>-6.2396000000000003</v>
      </c>
      <c r="I1428" s="181">
        <v>-9.4885999999999999</v>
      </c>
      <c r="J1428" s="181">
        <v>-7.0849000000000002</v>
      </c>
      <c r="K1428" s="181">
        <v>-10.1744</v>
      </c>
      <c r="L1428" s="181">
        <v>-0.62360000000000004</v>
      </c>
      <c r="M1428" s="181">
        <v>12.2492</v>
      </c>
      <c r="N1428" s="181">
        <v>19.482800000000001</v>
      </c>
      <c r="O1428" s="181">
        <v>22.271000000000001</v>
      </c>
      <c r="P1428" s="181">
        <v>14.908200000000001</v>
      </c>
      <c r="Q1428" s="181">
        <v>21.908899999999999</v>
      </c>
      <c r="R1428" s="181">
        <v>23.604800000000001</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1124</v>
      </c>
      <c r="B1429" s="177" t="s">
        <v>1158</v>
      </c>
      <c r="C1429" s="177">
        <v>118668</v>
      </c>
      <c r="D1429" s="180">
        <v>44616</v>
      </c>
      <c r="E1429" s="181">
        <v>1990.9078</v>
      </c>
      <c r="F1429" s="181">
        <v>-4.5210999999999997</v>
      </c>
      <c r="G1429" s="181">
        <v>-4.9823000000000004</v>
      </c>
      <c r="H1429" s="181">
        <v>-6.2270000000000003</v>
      </c>
      <c r="I1429" s="181">
        <v>-9.4639000000000006</v>
      </c>
      <c r="J1429" s="181">
        <v>-7.0290999999999997</v>
      </c>
      <c r="K1429" s="181">
        <v>-10.0114</v>
      </c>
      <c r="L1429" s="181">
        <v>-0.2424</v>
      </c>
      <c r="M1429" s="181">
        <v>12.883599999999999</v>
      </c>
      <c r="N1429" s="181">
        <v>20.3781</v>
      </c>
      <c r="O1429" s="181">
        <v>23.1111</v>
      </c>
      <c r="P1429" s="181">
        <v>15.718500000000001</v>
      </c>
      <c r="Q1429" s="181">
        <v>16.1584</v>
      </c>
      <c r="R1429" s="181">
        <v>24.496500000000001</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1124</v>
      </c>
      <c r="B1430" s="177" t="s">
        <v>1159</v>
      </c>
      <c r="C1430" s="177">
        <v>125307</v>
      </c>
      <c r="D1430" s="180">
        <v>44616</v>
      </c>
      <c r="E1430" s="181">
        <v>43.42</v>
      </c>
      <c r="F1430" s="181">
        <v>-4.9890999999999996</v>
      </c>
      <c r="G1430" s="181">
        <v>-5.4854000000000003</v>
      </c>
      <c r="H1430" s="181">
        <v>-6.8440000000000003</v>
      </c>
      <c r="I1430" s="181">
        <v>-10.4373</v>
      </c>
      <c r="J1430" s="181">
        <v>-8.7431999999999999</v>
      </c>
      <c r="K1430" s="181">
        <v>-9.1060999999999996</v>
      </c>
      <c r="L1430" s="181">
        <v>1.2593000000000001</v>
      </c>
      <c r="M1430" s="181">
        <v>15.6325</v>
      </c>
      <c r="N1430" s="181">
        <v>30.0779</v>
      </c>
      <c r="O1430" s="181">
        <v>35.602499999999999</v>
      </c>
      <c r="P1430" s="181">
        <v>19.8795</v>
      </c>
      <c r="Q1430" s="181">
        <v>19.517299999999999</v>
      </c>
      <c r="R1430" s="181">
        <v>42.1081</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1124</v>
      </c>
      <c r="B1431" s="177" t="s">
        <v>1160</v>
      </c>
      <c r="C1431" s="177">
        <v>125305</v>
      </c>
      <c r="D1431" s="180">
        <v>44616</v>
      </c>
      <c r="E1431" s="181">
        <v>39.26</v>
      </c>
      <c r="F1431" s="181">
        <v>-4.9855</v>
      </c>
      <c r="G1431" s="181">
        <v>-5.4886999999999997</v>
      </c>
      <c r="H1431" s="181">
        <v>-6.8564999999999996</v>
      </c>
      <c r="I1431" s="181">
        <v>-10.4879</v>
      </c>
      <c r="J1431" s="181">
        <v>-8.8672000000000004</v>
      </c>
      <c r="K1431" s="181">
        <v>-9.4975000000000005</v>
      </c>
      <c r="L1431" s="181">
        <v>0.3322</v>
      </c>
      <c r="M1431" s="181">
        <v>14.028499999999999</v>
      </c>
      <c r="N1431" s="181">
        <v>27.674800000000001</v>
      </c>
      <c r="O1431" s="181">
        <v>33.2896</v>
      </c>
      <c r="P1431" s="181">
        <v>17.897600000000001</v>
      </c>
      <c r="Q1431" s="181">
        <v>18.064599999999999</v>
      </c>
      <c r="R1431" s="181">
        <v>39.521000000000001</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1124</v>
      </c>
      <c r="B1432" s="177" t="s">
        <v>1161</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1124</v>
      </c>
      <c r="B1433" s="177" t="s">
        <v>1162</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1124</v>
      </c>
      <c r="B1434" s="177" t="s">
        <v>1163</v>
      </c>
      <c r="C1434" s="177">
        <v>101065</v>
      </c>
      <c r="D1434" s="180">
        <v>44616</v>
      </c>
      <c r="E1434" s="181">
        <v>108.2227</v>
      </c>
      <c r="F1434" s="181">
        <v>-5.8262999999999998</v>
      </c>
      <c r="G1434" s="181">
        <v>-7.0042</v>
      </c>
      <c r="H1434" s="181">
        <v>-8.5721000000000007</v>
      </c>
      <c r="I1434" s="181">
        <v>-11.547700000000001</v>
      </c>
      <c r="J1434" s="181">
        <v>-5.9169</v>
      </c>
      <c r="K1434" s="181">
        <v>-9.4590999999999994</v>
      </c>
      <c r="L1434" s="181">
        <v>3.0419</v>
      </c>
      <c r="M1434" s="181">
        <v>7.8585000000000003</v>
      </c>
      <c r="N1434" s="181">
        <v>37.298699999999997</v>
      </c>
      <c r="O1434" s="181">
        <v>27.017700000000001</v>
      </c>
      <c r="P1434" s="181">
        <v>18.331199999999999</v>
      </c>
      <c r="Q1434" s="181">
        <v>12.004099999999999</v>
      </c>
      <c r="R1434" s="181">
        <v>36.239100000000001</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1124</v>
      </c>
      <c r="B1435" s="177" t="s">
        <v>1164</v>
      </c>
      <c r="C1435" s="177">
        <v>120841</v>
      </c>
      <c r="D1435" s="180">
        <v>44616</v>
      </c>
      <c r="E1435" s="181">
        <v>115.354</v>
      </c>
      <c r="F1435" s="181">
        <v>-5.8212000000000002</v>
      </c>
      <c r="G1435" s="181">
        <v>-6.9894999999999996</v>
      </c>
      <c r="H1435" s="181">
        <v>-8.5382999999999996</v>
      </c>
      <c r="I1435" s="181">
        <v>-11.4847</v>
      </c>
      <c r="J1435" s="181">
        <v>-5.7558999999999996</v>
      </c>
      <c r="K1435" s="181">
        <v>-8.9982000000000006</v>
      </c>
      <c r="L1435" s="181">
        <v>4.1604000000000001</v>
      </c>
      <c r="M1435" s="181">
        <v>9.6118000000000006</v>
      </c>
      <c r="N1435" s="181">
        <v>40.513500000000001</v>
      </c>
      <c r="O1435" s="181">
        <v>29.256499999999999</v>
      </c>
      <c r="P1435" s="181">
        <v>19.725899999999999</v>
      </c>
      <c r="Q1435" s="181">
        <v>15.6279</v>
      </c>
      <c r="R1435" s="181">
        <v>38.926499999999997</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1124</v>
      </c>
      <c r="B1436" s="177" t="s">
        <v>1165</v>
      </c>
      <c r="C1436" s="177">
        <v>119716</v>
      </c>
      <c r="D1436" s="180">
        <v>44616</v>
      </c>
      <c r="E1436" s="181">
        <v>139.1695</v>
      </c>
      <c r="F1436" s="181">
        <v>-4.3918999999999997</v>
      </c>
      <c r="G1436" s="181">
        <v>-4.7607999999999997</v>
      </c>
      <c r="H1436" s="181">
        <v>-6.2001999999999997</v>
      </c>
      <c r="I1436" s="181">
        <v>-8.5504999999999995</v>
      </c>
      <c r="J1436" s="181">
        <v>-7.3684000000000003</v>
      </c>
      <c r="K1436" s="181">
        <v>-9.4449000000000005</v>
      </c>
      <c r="L1436" s="181">
        <v>4.6795999999999998</v>
      </c>
      <c r="M1436" s="181">
        <v>13.359299999999999</v>
      </c>
      <c r="N1436" s="181">
        <v>22.811</v>
      </c>
      <c r="O1436" s="181">
        <v>24.641200000000001</v>
      </c>
      <c r="P1436" s="181">
        <v>13.5794</v>
      </c>
      <c r="Q1436" s="181">
        <v>19.225200000000001</v>
      </c>
      <c r="R1436" s="181">
        <v>30.588899999999999</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1124</v>
      </c>
      <c r="B1437" s="177" t="s">
        <v>1166</v>
      </c>
      <c r="C1437" s="177">
        <v>102941</v>
      </c>
      <c r="D1437" s="180">
        <v>44616</v>
      </c>
      <c r="E1437" s="181">
        <v>127.9111</v>
      </c>
      <c r="F1437" s="181">
        <v>-4.3948</v>
      </c>
      <c r="G1437" s="181">
        <v>-4.7694999999999999</v>
      </c>
      <c r="H1437" s="181">
        <v>-6.2176999999999998</v>
      </c>
      <c r="I1437" s="181">
        <v>-8.5831</v>
      </c>
      <c r="J1437" s="181">
        <v>-7.4390000000000001</v>
      </c>
      <c r="K1437" s="181">
        <v>-9.6488999999999994</v>
      </c>
      <c r="L1437" s="181">
        <v>4.2169999999999996</v>
      </c>
      <c r="M1437" s="181">
        <v>12.5961</v>
      </c>
      <c r="N1437" s="181">
        <v>21.708200000000001</v>
      </c>
      <c r="O1437" s="181">
        <v>23.561599999999999</v>
      </c>
      <c r="P1437" s="181">
        <v>12.4863</v>
      </c>
      <c r="Q1437" s="181">
        <v>16.256699999999999</v>
      </c>
      <c r="R1437" s="181">
        <v>29.4283</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1124</v>
      </c>
      <c r="B1438" s="177" t="s">
        <v>1167</v>
      </c>
      <c r="C1438" s="177">
        <v>101539</v>
      </c>
      <c r="D1438" s="180">
        <v>44616</v>
      </c>
      <c r="E1438" s="181">
        <v>643.47659999999996</v>
      </c>
      <c r="F1438" s="181">
        <v>-4.7412999999999998</v>
      </c>
      <c r="G1438" s="181">
        <v>-4.7950999999999997</v>
      </c>
      <c r="H1438" s="181">
        <v>-6.0646000000000004</v>
      </c>
      <c r="I1438" s="181">
        <v>-8.7486999999999995</v>
      </c>
      <c r="J1438" s="181">
        <v>-6.0152999999999999</v>
      </c>
      <c r="K1438" s="181">
        <v>-10.2301</v>
      </c>
      <c r="L1438" s="181">
        <v>-2.8513999999999999</v>
      </c>
      <c r="M1438" s="181">
        <v>7.9965999999999999</v>
      </c>
      <c r="N1438" s="181">
        <v>11.512600000000001</v>
      </c>
      <c r="O1438" s="181">
        <v>14.550800000000001</v>
      </c>
      <c r="P1438" s="181">
        <v>8.3339999999999996</v>
      </c>
      <c r="Q1438" s="181">
        <v>23.650200000000002</v>
      </c>
      <c r="R1438" s="181">
        <v>14.1617</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1124</v>
      </c>
      <c r="B1439" s="177" t="s">
        <v>1168</v>
      </c>
      <c r="C1439" s="177">
        <v>119581</v>
      </c>
      <c r="D1439" s="180">
        <v>44616</v>
      </c>
      <c r="E1439" s="181">
        <v>682.39300000000003</v>
      </c>
      <c r="F1439" s="181">
        <v>-4.7389000000000001</v>
      </c>
      <c r="G1439" s="181">
        <v>-4.7877000000000001</v>
      </c>
      <c r="H1439" s="181">
        <v>-6.0481999999999996</v>
      </c>
      <c r="I1439" s="181">
        <v>-8.7162000000000006</v>
      </c>
      <c r="J1439" s="181">
        <v>-5.9402999999999997</v>
      </c>
      <c r="K1439" s="181">
        <v>-10.028700000000001</v>
      </c>
      <c r="L1439" s="181">
        <v>-2.4508000000000001</v>
      </c>
      <c r="M1439" s="181">
        <v>8.6655999999999995</v>
      </c>
      <c r="N1439" s="181">
        <v>12.442600000000001</v>
      </c>
      <c r="O1439" s="181">
        <v>15.477399999999999</v>
      </c>
      <c r="P1439" s="181">
        <v>9.1900999999999993</v>
      </c>
      <c r="Q1439" s="181">
        <v>16.123000000000001</v>
      </c>
      <c r="R1439" s="181">
        <v>15.095000000000001</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1124</v>
      </c>
      <c r="B1440" s="177" t="s">
        <v>1169</v>
      </c>
      <c r="C1440" s="177">
        <v>102328</v>
      </c>
      <c r="D1440" s="180">
        <v>44616</v>
      </c>
      <c r="E1440" s="181">
        <v>220.23490000000001</v>
      </c>
      <c r="F1440" s="181">
        <v>-4.7733999999999996</v>
      </c>
      <c r="G1440" s="181">
        <v>-4.9085000000000001</v>
      </c>
      <c r="H1440" s="181">
        <v>-6.1898999999999997</v>
      </c>
      <c r="I1440" s="181">
        <v>-9.3244000000000007</v>
      </c>
      <c r="J1440" s="181">
        <v>-7.2336999999999998</v>
      </c>
      <c r="K1440" s="181">
        <v>-10.491300000000001</v>
      </c>
      <c r="L1440" s="181">
        <v>-3.5741999999999998</v>
      </c>
      <c r="M1440" s="181">
        <v>6.7405999999999997</v>
      </c>
      <c r="N1440" s="181">
        <v>14.832000000000001</v>
      </c>
      <c r="O1440" s="181">
        <v>20.061800000000002</v>
      </c>
      <c r="P1440" s="181">
        <v>13.9145</v>
      </c>
      <c r="Q1440" s="181">
        <v>11.822699999999999</v>
      </c>
      <c r="R1440" s="181">
        <v>20.556899999999999</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1124</v>
      </c>
      <c r="B1441" s="177" t="s">
        <v>1170</v>
      </c>
      <c r="C1441" s="177">
        <v>119178</v>
      </c>
      <c r="D1441" s="180">
        <v>44616</v>
      </c>
      <c r="E1441" s="181">
        <v>240.2927</v>
      </c>
      <c r="F1441" s="181">
        <v>-4.7702999999999998</v>
      </c>
      <c r="G1441" s="181">
        <v>-4.8981000000000003</v>
      </c>
      <c r="H1441" s="181">
        <v>-6.1673</v>
      </c>
      <c r="I1441" s="181">
        <v>-9.2799999999999994</v>
      </c>
      <c r="J1441" s="181">
        <v>-7.1322999999999999</v>
      </c>
      <c r="K1441" s="181">
        <v>-10.204800000000001</v>
      </c>
      <c r="L1441" s="181">
        <v>-2.9639000000000002</v>
      </c>
      <c r="M1441" s="181">
        <v>7.7470999999999997</v>
      </c>
      <c r="N1441" s="181">
        <v>16.247599999999998</v>
      </c>
      <c r="O1441" s="181">
        <v>21.651900000000001</v>
      </c>
      <c r="P1441" s="181">
        <v>15.207700000000001</v>
      </c>
      <c r="Q1441" s="181">
        <v>18.892099999999999</v>
      </c>
      <c r="R1441" s="181">
        <v>22.082000000000001</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1124</v>
      </c>
      <c r="B1442" s="177" t="s">
        <v>1171</v>
      </c>
      <c r="C1442" s="177">
        <v>118872</v>
      </c>
      <c r="D1442" s="180">
        <v>44616</v>
      </c>
      <c r="E1442" s="181">
        <v>67.239999999999995</v>
      </c>
      <c r="F1442" s="181">
        <v>-5.5750999999999999</v>
      </c>
      <c r="G1442" s="181">
        <v>-5.9974999999999996</v>
      </c>
      <c r="H1442" s="181">
        <v>-8.1546000000000003</v>
      </c>
      <c r="I1442" s="181">
        <v>-12.012600000000001</v>
      </c>
      <c r="J1442" s="181">
        <v>-8.9999000000000002</v>
      </c>
      <c r="K1442" s="181">
        <v>-12.9016</v>
      </c>
      <c r="L1442" s="181">
        <v>-5.4024000000000001</v>
      </c>
      <c r="M1442" s="181">
        <v>-1.0593999999999999</v>
      </c>
      <c r="N1442" s="181">
        <v>8.2421000000000006</v>
      </c>
      <c r="O1442" s="181">
        <v>18.0564</v>
      </c>
      <c r="P1442" s="181">
        <v>13.1309</v>
      </c>
      <c r="Q1442" s="181">
        <v>15.691000000000001</v>
      </c>
      <c r="R1442" s="181">
        <v>17.573699999999999</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1124</v>
      </c>
      <c r="B1443" s="177" t="s">
        <v>1172</v>
      </c>
      <c r="C1443" s="177">
        <v>100477</v>
      </c>
      <c r="D1443" s="180">
        <v>44616</v>
      </c>
      <c r="E1443" s="181">
        <v>64.5</v>
      </c>
      <c r="F1443" s="181">
        <v>-5.5774999999999997</v>
      </c>
      <c r="G1443" s="181">
        <v>-5.9904000000000002</v>
      </c>
      <c r="H1443" s="181">
        <v>-8.1588999999999992</v>
      </c>
      <c r="I1443" s="181">
        <v>-12.0175</v>
      </c>
      <c r="J1443" s="181">
        <v>-9.0139999999999993</v>
      </c>
      <c r="K1443" s="181">
        <v>-12.978999999999999</v>
      </c>
      <c r="L1443" s="181">
        <v>-5.5774999999999997</v>
      </c>
      <c r="M1443" s="181">
        <v>-1.3460000000000001</v>
      </c>
      <c r="N1443" s="181">
        <v>7.8414999999999999</v>
      </c>
      <c r="O1443" s="181">
        <v>17.5761</v>
      </c>
      <c r="P1443" s="181">
        <v>12.664</v>
      </c>
      <c r="Q1443" s="181">
        <v>7.016</v>
      </c>
      <c r="R1443" s="181">
        <v>17.134</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1124</v>
      </c>
      <c r="B1444" s="177" t="s">
        <v>1173</v>
      </c>
      <c r="C1444" s="177">
        <v>148073</v>
      </c>
      <c r="D1444" s="180">
        <v>44616</v>
      </c>
      <c r="E1444" s="181">
        <v>25.46</v>
      </c>
      <c r="F1444" s="181">
        <v>-4.1416000000000004</v>
      </c>
      <c r="G1444" s="181">
        <v>-4.5369000000000002</v>
      </c>
      <c r="H1444" s="181">
        <v>-6.6031000000000004</v>
      </c>
      <c r="I1444" s="181">
        <v>-10.003500000000001</v>
      </c>
      <c r="J1444" s="181">
        <v>-8.4502000000000006</v>
      </c>
      <c r="K1444" s="181">
        <v>-10.8231</v>
      </c>
      <c r="L1444" s="181">
        <v>-0.85670000000000002</v>
      </c>
      <c r="M1444" s="181">
        <v>14.5299</v>
      </c>
      <c r="N1444" s="181">
        <v>22.8764</v>
      </c>
      <c r="O1444" s="181"/>
      <c r="P1444" s="181"/>
      <c r="Q1444" s="181">
        <v>62.451300000000003</v>
      </c>
      <c r="R1444" s="181"/>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1124</v>
      </c>
      <c r="B1445" s="177" t="s">
        <v>1174</v>
      </c>
      <c r="C1445" s="177">
        <v>148071</v>
      </c>
      <c r="D1445" s="180">
        <v>44616</v>
      </c>
      <c r="E1445" s="181">
        <v>24.88</v>
      </c>
      <c r="F1445" s="181">
        <v>-4.1601999999999997</v>
      </c>
      <c r="G1445" s="181">
        <v>-4.5279999999999996</v>
      </c>
      <c r="H1445" s="181">
        <v>-6.6417000000000002</v>
      </c>
      <c r="I1445" s="181">
        <v>-10.050599999999999</v>
      </c>
      <c r="J1445" s="181">
        <v>-8.5294000000000008</v>
      </c>
      <c r="K1445" s="181">
        <v>-11.0793</v>
      </c>
      <c r="L1445" s="181">
        <v>-1.4653</v>
      </c>
      <c r="M1445" s="181">
        <v>13.4519</v>
      </c>
      <c r="N1445" s="181">
        <v>21.188500000000001</v>
      </c>
      <c r="O1445" s="181"/>
      <c r="P1445" s="181"/>
      <c r="Q1445" s="181">
        <v>60.519199999999998</v>
      </c>
      <c r="R1445" s="181"/>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1124</v>
      </c>
      <c r="B1446" s="177" t="s">
        <v>1888</v>
      </c>
      <c r="C1446" s="177">
        <v>120726</v>
      </c>
      <c r="D1446" s="180">
        <v>44616</v>
      </c>
      <c r="E1446" s="181">
        <v>183.71899999999999</v>
      </c>
      <c r="F1446" s="181">
        <v>-4.5929000000000002</v>
      </c>
      <c r="G1446" s="181">
        <v>-4.5617000000000001</v>
      </c>
      <c r="H1446" s="181">
        <v>-6.0698999999999996</v>
      </c>
      <c r="I1446" s="181">
        <v>-9.4472000000000005</v>
      </c>
      <c r="J1446" s="181">
        <v>-7.5460000000000003</v>
      </c>
      <c r="K1446" s="181">
        <v>-10.0556</v>
      </c>
      <c r="L1446" s="181">
        <v>-0.4677</v>
      </c>
      <c r="M1446" s="181">
        <v>11.482699999999999</v>
      </c>
      <c r="N1446" s="181">
        <v>19.159500000000001</v>
      </c>
      <c r="O1446" s="181">
        <v>23.463699999999999</v>
      </c>
      <c r="P1446" s="181">
        <v>14.3592</v>
      </c>
      <c r="Q1446" s="181">
        <v>19.3674</v>
      </c>
      <c r="R1446" s="181">
        <v>27.604099999999999</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1124</v>
      </c>
      <c r="B1447" s="177" t="s">
        <v>1945</v>
      </c>
      <c r="C1447" s="177">
        <v>120727</v>
      </c>
      <c r="D1447" s="180">
        <v>44616</v>
      </c>
      <c r="E1447" s="181">
        <v>125.290826654608</v>
      </c>
      <c r="F1447" s="181">
        <v>-4.593</v>
      </c>
      <c r="G1447" s="181">
        <v>-4.5617000000000001</v>
      </c>
      <c r="H1447" s="181">
        <v>-6.0698999999999996</v>
      </c>
      <c r="I1447" s="181">
        <v>-9.4472000000000005</v>
      </c>
      <c r="J1447" s="181">
        <v>-7.5460000000000003</v>
      </c>
      <c r="K1447" s="181">
        <v>-10.0556</v>
      </c>
      <c r="L1447" s="181">
        <v>-0.4677</v>
      </c>
      <c r="M1447" s="181">
        <v>11.483000000000001</v>
      </c>
      <c r="N1447" s="181">
        <v>19.16</v>
      </c>
      <c r="O1447" s="181">
        <v>23.465</v>
      </c>
      <c r="P1447" s="181">
        <v>14.360099999999999</v>
      </c>
      <c r="Q1447" s="181">
        <v>19.3689</v>
      </c>
      <c r="R1447" s="181">
        <v>27.606200000000001</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1124</v>
      </c>
      <c r="B1448" s="177" t="s">
        <v>1889</v>
      </c>
      <c r="C1448" s="177">
        <v>102394</v>
      </c>
      <c r="D1448" s="180">
        <v>44616</v>
      </c>
      <c r="E1448" s="181">
        <v>170.1942</v>
      </c>
      <c r="F1448" s="181">
        <v>-4.5959000000000003</v>
      </c>
      <c r="G1448" s="181">
        <v>-4.5702999999999996</v>
      </c>
      <c r="H1448" s="181">
        <v>-6.0898000000000003</v>
      </c>
      <c r="I1448" s="181">
        <v>-9.4847999999999999</v>
      </c>
      <c r="J1448" s="181">
        <v>-7.6304999999999996</v>
      </c>
      <c r="K1448" s="181">
        <v>-10.287800000000001</v>
      </c>
      <c r="L1448" s="181">
        <v>-0.96840000000000004</v>
      </c>
      <c r="M1448" s="181">
        <v>10.6555</v>
      </c>
      <c r="N1448" s="181">
        <v>18.005299999999998</v>
      </c>
      <c r="O1448" s="181">
        <v>22.361999999999998</v>
      </c>
      <c r="P1448" s="181">
        <v>13.3277</v>
      </c>
      <c r="Q1448" s="181">
        <v>15.442</v>
      </c>
      <c r="R1448" s="181">
        <v>26.406099999999999</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1124</v>
      </c>
      <c r="B1449" s="177" t="s">
        <v>1946</v>
      </c>
      <c r="C1449" s="177">
        <v>102393</v>
      </c>
      <c r="D1449" s="180">
        <v>44616</v>
      </c>
      <c r="E1449" s="181">
        <v>186.77976208771599</v>
      </c>
      <c r="F1449" s="181">
        <v>-4.5959000000000003</v>
      </c>
      <c r="G1449" s="181">
        <v>-4.5701999999999998</v>
      </c>
      <c r="H1449" s="181">
        <v>-6.0898000000000003</v>
      </c>
      <c r="I1449" s="181">
        <v>-9.4847000000000001</v>
      </c>
      <c r="J1449" s="181">
        <v>-7.6304999999999996</v>
      </c>
      <c r="K1449" s="181">
        <v>-10.287699999999999</v>
      </c>
      <c r="L1449" s="181">
        <v>-0.96819999999999995</v>
      </c>
      <c r="M1449" s="181">
        <v>10.6555</v>
      </c>
      <c r="N1449" s="181">
        <v>18.005600000000001</v>
      </c>
      <c r="O1449" s="181">
        <v>22.361999999999998</v>
      </c>
      <c r="P1449" s="181">
        <v>13.328200000000001</v>
      </c>
      <c r="Q1449" s="181">
        <v>17.7715</v>
      </c>
      <c r="R1449" s="181">
        <v>26.406199999999998</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-4.7165962962962951</v>
      </c>
      <c r="G1450" s="183">
        <v>-5.0500370370370353</v>
      </c>
      <c r="H1450" s="183">
        <v>-6.5042037037037055</v>
      </c>
      <c r="I1450" s="183">
        <v>-9.6843574074074095</v>
      </c>
      <c r="J1450" s="183">
        <v>-7.5783870370370376</v>
      </c>
      <c r="K1450" s="183">
        <v>-10.525896296296294</v>
      </c>
      <c r="L1450" s="183">
        <v>-1.3659833333333335</v>
      </c>
      <c r="M1450" s="183">
        <v>8.5467685185185207</v>
      </c>
      <c r="N1450" s="183">
        <v>18.306621153846155</v>
      </c>
      <c r="O1450" s="183">
        <v>21.328668749999991</v>
      </c>
      <c r="P1450" s="183">
        <v>13.91832391304348</v>
      </c>
      <c r="Q1450" s="183">
        <v>17.864403703703708</v>
      </c>
      <c r="R1450" s="183">
        <v>23.775737999999997</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408</v>
      </c>
      <c r="B1451" s="177"/>
      <c r="C1451" s="177"/>
      <c r="D1451" s="177"/>
      <c r="E1451" s="177"/>
      <c r="F1451" s="183">
        <v>-4.7345499999999996</v>
      </c>
      <c r="G1451" s="183">
        <v>-4.9850000000000003</v>
      </c>
      <c r="H1451" s="183">
        <v>-6.4431500000000002</v>
      </c>
      <c r="I1451" s="183">
        <v>-9.4886499999999998</v>
      </c>
      <c r="J1451" s="183">
        <v>-7.5430999999999999</v>
      </c>
      <c r="K1451" s="183">
        <v>-10.35615</v>
      </c>
      <c r="L1451" s="183">
        <v>-1.0894499999999998</v>
      </c>
      <c r="M1451" s="183">
        <v>8.2842500000000001</v>
      </c>
      <c r="N1451" s="183">
        <v>17.8599</v>
      </c>
      <c r="O1451" s="183">
        <v>22.191800000000001</v>
      </c>
      <c r="P1451" s="183">
        <v>13.55325</v>
      </c>
      <c r="Q1451" s="183">
        <v>17.64245</v>
      </c>
      <c r="R1451" s="183">
        <v>23.195599999999999</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1175</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1176</v>
      </c>
      <c r="B1454" s="177" t="s">
        <v>1177</v>
      </c>
      <c r="C1454" s="177">
        <v>101976</v>
      </c>
      <c r="D1454" s="180">
        <v>44616</v>
      </c>
      <c r="E1454" s="181">
        <v>294.97629999999998</v>
      </c>
      <c r="F1454" s="181">
        <v>3.7867999999999999</v>
      </c>
      <c r="G1454" s="181">
        <v>4.2332999999999998</v>
      </c>
      <c r="H1454" s="181">
        <v>3.7324999999999999</v>
      </c>
      <c r="I1454" s="181">
        <v>4.9572000000000003</v>
      </c>
      <c r="J1454" s="181">
        <v>4.0056000000000003</v>
      </c>
      <c r="K1454" s="181">
        <v>3.9824999999999999</v>
      </c>
      <c r="L1454" s="181">
        <v>3.7084999999999999</v>
      </c>
      <c r="M1454" s="181">
        <v>3.8420000000000001</v>
      </c>
      <c r="N1454" s="181">
        <v>3.9731999999999998</v>
      </c>
      <c r="O1454" s="181">
        <v>5.9493999999999998</v>
      </c>
      <c r="P1454" s="181">
        <v>6.5408999999999997</v>
      </c>
      <c r="Q1454" s="181">
        <v>6.8266999999999998</v>
      </c>
      <c r="R1454" s="181">
        <v>5.0114999999999998</v>
      </c>
      <c r="S1454" s="124" t="s">
        <v>1951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1176</v>
      </c>
      <c r="B1455" s="177" t="s">
        <v>1178</v>
      </c>
      <c r="C1455" s="177">
        <v>119511</v>
      </c>
      <c r="D1455" s="180">
        <v>44616</v>
      </c>
      <c r="E1455" s="181">
        <v>297.56310000000002</v>
      </c>
      <c r="F1455" s="181">
        <v>3.9011</v>
      </c>
      <c r="G1455" s="181">
        <v>4.3520000000000003</v>
      </c>
      <c r="H1455" s="181">
        <v>3.851</v>
      </c>
      <c r="I1455" s="181">
        <v>5.0766999999999998</v>
      </c>
      <c r="J1455" s="181">
        <v>4.1256000000000004</v>
      </c>
      <c r="K1455" s="181">
        <v>4.1036000000000001</v>
      </c>
      <c r="L1455" s="181">
        <v>3.8307000000000002</v>
      </c>
      <c r="M1455" s="181">
        <v>3.9599000000000002</v>
      </c>
      <c r="N1455" s="181">
        <v>4.0861999999999998</v>
      </c>
      <c r="O1455" s="181">
        <v>6.0747999999999998</v>
      </c>
      <c r="P1455" s="181">
        <v>6.6684999999999999</v>
      </c>
      <c r="Q1455" s="181">
        <v>7.5675999999999997</v>
      </c>
      <c r="R1455" s="181">
        <v>5.1325000000000003</v>
      </c>
      <c r="S1455" s="124" t="s">
        <v>1951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1176</v>
      </c>
      <c r="B1456" s="177" t="s">
        <v>1179</v>
      </c>
      <c r="C1456" s="177">
        <v>147567</v>
      </c>
      <c r="D1456" s="180">
        <v>44616</v>
      </c>
      <c r="E1456" s="181">
        <v>1146.3861999999999</v>
      </c>
      <c r="F1456" s="181">
        <v>3.9771000000000001</v>
      </c>
      <c r="G1456" s="181">
        <v>3.9525000000000001</v>
      </c>
      <c r="H1456" s="181">
        <v>3.5648</v>
      </c>
      <c r="I1456" s="181">
        <v>4.7435999999999998</v>
      </c>
      <c r="J1456" s="181">
        <v>4.1604999999999999</v>
      </c>
      <c r="K1456" s="181">
        <v>4.0233999999999996</v>
      </c>
      <c r="L1456" s="181">
        <v>3.794</v>
      </c>
      <c r="M1456" s="181">
        <v>3.9098999999999999</v>
      </c>
      <c r="N1456" s="181">
        <v>4.0111999999999997</v>
      </c>
      <c r="O1456" s="181"/>
      <c r="P1456" s="181"/>
      <c r="Q1456" s="181">
        <v>5.4898999999999996</v>
      </c>
      <c r="R1456" s="181">
        <v>4.9621000000000004</v>
      </c>
      <c r="S1456" s="124" t="s">
        <v>1950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1176</v>
      </c>
      <c r="B1457" s="177" t="s">
        <v>1180</v>
      </c>
      <c r="C1457" s="177">
        <v>147568</v>
      </c>
      <c r="D1457" s="180">
        <v>44616</v>
      </c>
      <c r="E1457" s="181">
        <v>1142.0471</v>
      </c>
      <c r="F1457" s="181">
        <v>3.8163999999999998</v>
      </c>
      <c r="G1457" s="181">
        <v>3.7949000000000002</v>
      </c>
      <c r="H1457" s="181">
        <v>3.4068999999999998</v>
      </c>
      <c r="I1457" s="181">
        <v>4.5853999999999999</v>
      </c>
      <c r="J1457" s="181">
        <v>4.0022000000000002</v>
      </c>
      <c r="K1457" s="181">
        <v>3.8702999999999999</v>
      </c>
      <c r="L1457" s="181">
        <v>3.6423000000000001</v>
      </c>
      <c r="M1457" s="181">
        <v>3.7559</v>
      </c>
      <c r="N1457" s="181">
        <v>3.8492000000000002</v>
      </c>
      <c r="O1457" s="181"/>
      <c r="P1457" s="181"/>
      <c r="Q1457" s="181">
        <v>5.3334999999999999</v>
      </c>
      <c r="R1457" s="181">
        <v>4.8044000000000002</v>
      </c>
      <c r="S1457" s="124" t="s">
        <v>1950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1176</v>
      </c>
      <c r="B1458" s="177" t="s">
        <v>1181</v>
      </c>
      <c r="C1458" s="177">
        <v>147377</v>
      </c>
      <c r="D1458" s="180">
        <v>44616</v>
      </c>
      <c r="E1458" s="181">
        <v>1124.9966999999999</v>
      </c>
      <c r="F1458" s="181">
        <v>4.1890999999999998</v>
      </c>
      <c r="G1458" s="181">
        <v>4.1109999999999998</v>
      </c>
      <c r="H1458" s="181">
        <v>4.2062999999999997</v>
      </c>
      <c r="I1458" s="181">
        <v>4.6157000000000004</v>
      </c>
      <c r="J1458" s="181">
        <v>4.3685999999999998</v>
      </c>
      <c r="K1458" s="181">
        <v>3.8675000000000002</v>
      </c>
      <c r="L1458" s="181">
        <v>3.702</v>
      </c>
      <c r="M1458" s="181">
        <v>3.5478000000000001</v>
      </c>
      <c r="N1458" s="181">
        <v>3.4209999999999998</v>
      </c>
      <c r="O1458" s="181"/>
      <c r="P1458" s="181"/>
      <c r="Q1458" s="181">
        <v>4.4797000000000002</v>
      </c>
      <c r="R1458" s="181">
        <v>3.6652999999999998</v>
      </c>
      <c r="S1458" s="124" t="s">
        <v>1951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1176</v>
      </c>
      <c r="B1459" s="177" t="s">
        <v>1182</v>
      </c>
      <c r="C1459" s="177">
        <v>147382</v>
      </c>
      <c r="D1459" s="180">
        <v>44616</v>
      </c>
      <c r="E1459" s="181">
        <v>1116.1819</v>
      </c>
      <c r="F1459" s="181">
        <v>3.9801000000000002</v>
      </c>
      <c r="G1459" s="181">
        <v>3.9014000000000002</v>
      </c>
      <c r="H1459" s="181">
        <v>4.0027999999999997</v>
      </c>
      <c r="I1459" s="181">
        <v>4.4089999999999998</v>
      </c>
      <c r="J1459" s="181">
        <v>4.1592000000000002</v>
      </c>
      <c r="K1459" s="181">
        <v>3.6560000000000001</v>
      </c>
      <c r="L1459" s="181">
        <v>3.4539</v>
      </c>
      <c r="M1459" s="181">
        <v>3.2846000000000002</v>
      </c>
      <c r="N1459" s="181">
        <v>3.1442999999999999</v>
      </c>
      <c r="O1459" s="181"/>
      <c r="P1459" s="181"/>
      <c r="Q1459" s="181">
        <v>4.1742999999999997</v>
      </c>
      <c r="R1459" s="181">
        <v>3.3597999999999999</v>
      </c>
      <c r="S1459" s="124" t="s">
        <v>1951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1176</v>
      </c>
      <c r="B1460" s="177" t="s">
        <v>1183</v>
      </c>
      <c r="C1460" s="177">
        <v>119106</v>
      </c>
      <c r="D1460" s="180">
        <v>44616</v>
      </c>
      <c r="E1460" s="181">
        <v>43.564300000000003</v>
      </c>
      <c r="F1460" s="181">
        <v>3.2679</v>
      </c>
      <c r="G1460" s="181">
        <v>3.3523000000000001</v>
      </c>
      <c r="H1460" s="181">
        <v>3.2936000000000001</v>
      </c>
      <c r="I1460" s="181">
        <v>3.4876999999999998</v>
      </c>
      <c r="J1460" s="181">
        <v>3.5811000000000002</v>
      </c>
      <c r="K1460" s="181">
        <v>3.5680000000000001</v>
      </c>
      <c r="L1460" s="181">
        <v>3.4428999999999998</v>
      </c>
      <c r="M1460" s="181">
        <v>3.6930000000000001</v>
      </c>
      <c r="N1460" s="181">
        <v>3.9780000000000002</v>
      </c>
      <c r="O1460" s="181">
        <v>5.7538999999999998</v>
      </c>
      <c r="P1460" s="181">
        <v>6.1973000000000003</v>
      </c>
      <c r="Q1460" s="181">
        <v>7.1387999999999998</v>
      </c>
      <c r="R1460" s="181">
        <v>4.7504999999999997</v>
      </c>
      <c r="S1460" s="124" t="s">
        <v>1951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1176</v>
      </c>
      <c r="B1461" s="177" t="s">
        <v>1184</v>
      </c>
      <c r="C1461" s="177">
        <v>100087</v>
      </c>
      <c r="D1461" s="180">
        <v>44616</v>
      </c>
      <c r="E1461" s="181">
        <v>42.614100000000001</v>
      </c>
      <c r="F1461" s="181">
        <v>2.9981</v>
      </c>
      <c r="G1461" s="181">
        <v>3.1128</v>
      </c>
      <c r="H1461" s="181">
        <v>3.0486</v>
      </c>
      <c r="I1461" s="181">
        <v>3.2465999999999999</v>
      </c>
      <c r="J1461" s="181">
        <v>3.3416000000000001</v>
      </c>
      <c r="K1461" s="181">
        <v>3.3262</v>
      </c>
      <c r="L1461" s="181">
        <v>3.2014</v>
      </c>
      <c r="M1461" s="181">
        <v>3.4554</v>
      </c>
      <c r="N1461" s="181">
        <v>3.7443</v>
      </c>
      <c r="O1461" s="181">
        <v>5.5122999999999998</v>
      </c>
      <c r="P1461" s="181">
        <v>5.9462000000000002</v>
      </c>
      <c r="Q1461" s="181">
        <v>6.6795</v>
      </c>
      <c r="R1461" s="181">
        <v>4.5232999999999999</v>
      </c>
      <c r="S1461" s="124" t="s">
        <v>1951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1176</v>
      </c>
      <c r="B1462" s="177" t="s">
        <v>1725</v>
      </c>
      <c r="C1462" s="177">
        <v>140237</v>
      </c>
      <c r="D1462" s="180">
        <v>44616</v>
      </c>
      <c r="E1462" s="181">
        <v>25.169899999999998</v>
      </c>
      <c r="F1462" s="181">
        <v>3.7707999999999999</v>
      </c>
      <c r="G1462" s="181">
        <v>3.2395</v>
      </c>
      <c r="H1462" s="181">
        <v>3.13</v>
      </c>
      <c r="I1462" s="181">
        <v>4.0875000000000004</v>
      </c>
      <c r="J1462" s="181">
        <v>3.7119</v>
      </c>
      <c r="K1462" s="181">
        <v>3.6524000000000001</v>
      </c>
      <c r="L1462" s="181">
        <v>3.4813000000000001</v>
      </c>
      <c r="M1462" s="181">
        <v>3.6564999999999999</v>
      </c>
      <c r="N1462" s="181">
        <v>3.7793000000000001</v>
      </c>
      <c r="O1462" s="181">
        <v>7.4989999999999997</v>
      </c>
      <c r="P1462" s="181">
        <v>6.9923999999999999</v>
      </c>
      <c r="Q1462" s="181">
        <v>7.7641</v>
      </c>
      <c r="R1462" s="181">
        <v>4.5877999999999997</v>
      </c>
      <c r="S1462" s="124" t="s">
        <v>1951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1176</v>
      </c>
      <c r="B1463" s="177" t="s">
        <v>1726</v>
      </c>
      <c r="C1463" s="177">
        <v>140230</v>
      </c>
      <c r="D1463" s="180">
        <v>44616</v>
      </c>
      <c r="E1463" s="181">
        <v>20.003</v>
      </c>
      <c r="F1463" s="181">
        <v>3.1023000000000001</v>
      </c>
      <c r="G1463" s="181">
        <v>2.4943</v>
      </c>
      <c r="H1463" s="181">
        <v>2.3732000000000002</v>
      </c>
      <c r="I1463" s="181">
        <v>3.3148</v>
      </c>
      <c r="J1463" s="181">
        <v>2.9386999999999999</v>
      </c>
      <c r="K1463" s="181">
        <v>2.8788</v>
      </c>
      <c r="L1463" s="181">
        <v>2.6907999999999999</v>
      </c>
      <c r="M1463" s="181">
        <v>2.8605</v>
      </c>
      <c r="N1463" s="181">
        <v>2.9761000000000002</v>
      </c>
      <c r="O1463" s="181">
        <v>6.6504000000000003</v>
      </c>
      <c r="P1463" s="181">
        <v>6.3697999999999997</v>
      </c>
      <c r="Q1463" s="181">
        <v>5.1999000000000004</v>
      </c>
      <c r="R1463" s="181">
        <v>3.7877999999999998</v>
      </c>
      <c r="S1463" s="124" t="s">
        <v>1951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1176</v>
      </c>
      <c r="B1464" s="177" t="s">
        <v>1727</v>
      </c>
      <c r="C1464" s="177">
        <v>140229</v>
      </c>
      <c r="D1464" s="180">
        <v>44616</v>
      </c>
      <c r="E1464" s="181">
        <v>23.372800000000002</v>
      </c>
      <c r="F1464" s="181">
        <v>2.9674</v>
      </c>
      <c r="G1464" s="181">
        <v>2.4990999999999999</v>
      </c>
      <c r="H1464" s="181">
        <v>2.3658000000000001</v>
      </c>
      <c r="I1464" s="181">
        <v>3.3283</v>
      </c>
      <c r="J1464" s="181">
        <v>2.9544000000000001</v>
      </c>
      <c r="K1464" s="181">
        <v>2.8896000000000002</v>
      </c>
      <c r="L1464" s="181">
        <v>2.6995</v>
      </c>
      <c r="M1464" s="181">
        <v>2.8673000000000002</v>
      </c>
      <c r="N1464" s="181">
        <v>2.9807000000000001</v>
      </c>
      <c r="O1464" s="181">
        <v>6.6513</v>
      </c>
      <c r="P1464" s="181">
        <v>6.2369000000000003</v>
      </c>
      <c r="Q1464" s="181">
        <v>6.4069000000000003</v>
      </c>
      <c r="R1464" s="181">
        <v>3.7894999999999999</v>
      </c>
      <c r="S1464" s="124" t="s">
        <v>1951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1176</v>
      </c>
      <c r="B1465" s="177" t="s">
        <v>1185</v>
      </c>
      <c r="C1465" s="177">
        <v>101357</v>
      </c>
      <c r="D1465" s="180">
        <v>44616</v>
      </c>
      <c r="E1465" s="181">
        <v>40.204999999999998</v>
      </c>
      <c r="F1465" s="181">
        <v>3.5409000000000002</v>
      </c>
      <c r="G1465" s="181">
        <v>2.9058000000000002</v>
      </c>
      <c r="H1465" s="181">
        <v>2.7898999999999998</v>
      </c>
      <c r="I1465" s="181">
        <v>3.8706</v>
      </c>
      <c r="J1465" s="181">
        <v>3.6484999999999999</v>
      </c>
      <c r="K1465" s="181">
        <v>3.5182000000000002</v>
      </c>
      <c r="L1465" s="181">
        <v>3.3919000000000001</v>
      </c>
      <c r="M1465" s="181">
        <v>3.5644</v>
      </c>
      <c r="N1465" s="181">
        <v>3.6821000000000002</v>
      </c>
      <c r="O1465" s="181">
        <v>5.7583000000000002</v>
      </c>
      <c r="P1465" s="181">
        <v>6.39</v>
      </c>
      <c r="Q1465" s="181">
        <v>7.1863999999999999</v>
      </c>
      <c r="R1465" s="181">
        <v>4.5861000000000001</v>
      </c>
      <c r="S1465" s="124" t="s">
        <v>1951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1176</v>
      </c>
      <c r="B1466" s="177" t="s">
        <v>1186</v>
      </c>
      <c r="C1466" s="177">
        <v>118506</v>
      </c>
      <c r="D1466" s="180">
        <v>44616</v>
      </c>
      <c r="E1466" s="181">
        <v>41.319899999999997</v>
      </c>
      <c r="F1466" s="181">
        <v>3.7105000000000001</v>
      </c>
      <c r="G1466" s="181">
        <v>3.0630999999999999</v>
      </c>
      <c r="H1466" s="181">
        <v>2.9420000000000002</v>
      </c>
      <c r="I1466" s="181">
        <v>4.0255000000000001</v>
      </c>
      <c r="J1466" s="181">
        <v>3.8077999999999999</v>
      </c>
      <c r="K1466" s="181">
        <v>3.6815000000000002</v>
      </c>
      <c r="L1466" s="181">
        <v>3.5581999999999998</v>
      </c>
      <c r="M1466" s="181">
        <v>3.7328999999999999</v>
      </c>
      <c r="N1466" s="181">
        <v>3.8504</v>
      </c>
      <c r="O1466" s="181">
        <v>5.9210000000000003</v>
      </c>
      <c r="P1466" s="181">
        <v>6.5677000000000003</v>
      </c>
      <c r="Q1466" s="181">
        <v>7.6944999999999997</v>
      </c>
      <c r="R1466" s="181">
        <v>4.7510000000000003</v>
      </c>
      <c r="S1466" s="124" t="s">
        <v>1951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1176</v>
      </c>
      <c r="B1467" s="177" t="s">
        <v>1187</v>
      </c>
      <c r="C1467" s="177">
        <v>101993</v>
      </c>
      <c r="D1467" s="180">
        <v>44616</v>
      </c>
      <c r="E1467" s="181">
        <v>4570.3492999999999</v>
      </c>
      <c r="F1467" s="181">
        <v>3.9967999999999999</v>
      </c>
      <c r="G1467" s="181">
        <v>3.9241000000000001</v>
      </c>
      <c r="H1467" s="181">
        <v>3.5733000000000001</v>
      </c>
      <c r="I1467" s="181">
        <v>4.4836999999999998</v>
      </c>
      <c r="J1467" s="181">
        <v>3.8593000000000002</v>
      </c>
      <c r="K1467" s="181">
        <v>3.7898000000000001</v>
      </c>
      <c r="L1467" s="181">
        <v>3.6017999999999999</v>
      </c>
      <c r="M1467" s="181">
        <v>3.7441</v>
      </c>
      <c r="N1467" s="181">
        <v>3.9068000000000001</v>
      </c>
      <c r="O1467" s="181">
        <v>5.9169</v>
      </c>
      <c r="P1467" s="181">
        <v>6.3543000000000003</v>
      </c>
      <c r="Q1467" s="181">
        <v>7.0438999999999998</v>
      </c>
      <c r="R1467" s="181">
        <v>4.9837999999999996</v>
      </c>
      <c r="S1467" s="124" t="s">
        <v>1951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1176</v>
      </c>
      <c r="B1468" s="177" t="s">
        <v>1188</v>
      </c>
      <c r="C1468" s="177">
        <v>119092</v>
      </c>
      <c r="D1468" s="180">
        <v>44616</v>
      </c>
      <c r="E1468" s="181">
        <v>4633.3978999999999</v>
      </c>
      <c r="F1468" s="181">
        <v>4.1361999999999997</v>
      </c>
      <c r="G1468" s="181">
        <v>4.0640999999999998</v>
      </c>
      <c r="H1468" s="181">
        <v>3.7134</v>
      </c>
      <c r="I1468" s="181">
        <v>4.6238999999999999</v>
      </c>
      <c r="J1468" s="181">
        <v>3.9998</v>
      </c>
      <c r="K1468" s="181">
        <v>3.931</v>
      </c>
      <c r="L1468" s="181">
        <v>3.7442000000000002</v>
      </c>
      <c r="M1468" s="181">
        <v>3.8881000000000001</v>
      </c>
      <c r="N1468" s="181">
        <v>4.0522999999999998</v>
      </c>
      <c r="O1468" s="181">
        <v>6.0926999999999998</v>
      </c>
      <c r="P1468" s="181">
        <v>6.5454999999999997</v>
      </c>
      <c r="Q1468" s="181">
        <v>7.4527999999999999</v>
      </c>
      <c r="R1468" s="181">
        <v>5.1402999999999999</v>
      </c>
      <c r="S1468" s="124" t="s">
        <v>1951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1176</v>
      </c>
      <c r="B1469" s="177" t="s">
        <v>1189</v>
      </c>
      <c r="C1469" s="177">
        <v>103633</v>
      </c>
      <c r="D1469" s="180">
        <v>44616</v>
      </c>
      <c r="E1469" s="181">
        <v>302.83210000000003</v>
      </c>
      <c r="F1469" s="181">
        <v>3.5076999999999998</v>
      </c>
      <c r="G1469" s="181">
        <v>3.9304999999999999</v>
      </c>
      <c r="H1469" s="181">
        <v>3.2942</v>
      </c>
      <c r="I1469" s="181">
        <v>4.2262000000000004</v>
      </c>
      <c r="J1469" s="181">
        <v>3.7565</v>
      </c>
      <c r="K1469" s="181">
        <v>3.5870000000000002</v>
      </c>
      <c r="L1469" s="181">
        <v>3.5348999999999999</v>
      </c>
      <c r="M1469" s="181">
        <v>3.6463000000000001</v>
      </c>
      <c r="N1469" s="181">
        <v>3.7738999999999998</v>
      </c>
      <c r="O1469" s="181">
        <v>5.6909999999999998</v>
      </c>
      <c r="P1469" s="181">
        <v>6.3132000000000001</v>
      </c>
      <c r="Q1469" s="181">
        <v>7.1806000000000001</v>
      </c>
      <c r="R1469" s="181">
        <v>4.7808000000000002</v>
      </c>
      <c r="S1469" s="124" t="s">
        <v>1951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1176</v>
      </c>
      <c r="B1470" s="177" t="s">
        <v>1190</v>
      </c>
      <c r="C1470" s="177">
        <v>120211</v>
      </c>
      <c r="D1470" s="180">
        <v>44616</v>
      </c>
      <c r="E1470" s="181">
        <v>305.44349999999997</v>
      </c>
      <c r="F1470" s="181">
        <v>3.6212</v>
      </c>
      <c r="G1470" s="181">
        <v>4.0484</v>
      </c>
      <c r="H1470" s="181">
        <v>3.4148000000000001</v>
      </c>
      <c r="I1470" s="181">
        <v>4.3459000000000003</v>
      </c>
      <c r="J1470" s="181">
        <v>3.8767999999999998</v>
      </c>
      <c r="K1470" s="181">
        <v>3.7081</v>
      </c>
      <c r="L1470" s="181">
        <v>3.6570999999999998</v>
      </c>
      <c r="M1470" s="181">
        <v>3.7696999999999998</v>
      </c>
      <c r="N1470" s="181">
        <v>3.8984999999999999</v>
      </c>
      <c r="O1470" s="181">
        <v>5.8170999999999999</v>
      </c>
      <c r="P1470" s="181">
        <v>6.4370000000000003</v>
      </c>
      <c r="Q1470" s="181">
        <v>7.3986999999999998</v>
      </c>
      <c r="R1470" s="181">
        <v>4.9055999999999997</v>
      </c>
      <c r="S1470" s="124" t="s">
        <v>1951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1176</v>
      </c>
      <c r="B1471" s="177" t="s">
        <v>1191</v>
      </c>
      <c r="C1471" s="177">
        <v>118384</v>
      </c>
      <c r="D1471" s="180">
        <v>44616</v>
      </c>
      <c r="E1471" s="181">
        <v>34.762099999999997</v>
      </c>
      <c r="F1471" s="181">
        <v>3.5703</v>
      </c>
      <c r="G1471" s="181">
        <v>3.8161999999999998</v>
      </c>
      <c r="H1471" s="181">
        <v>3.4072</v>
      </c>
      <c r="I1471" s="181">
        <v>4.1691000000000003</v>
      </c>
      <c r="J1471" s="181">
        <v>3.8706</v>
      </c>
      <c r="K1471" s="181">
        <v>3.7686000000000002</v>
      </c>
      <c r="L1471" s="181">
        <v>3.5668000000000002</v>
      </c>
      <c r="M1471" s="181">
        <v>3.6349</v>
      </c>
      <c r="N1471" s="181">
        <v>3.7736999999999998</v>
      </c>
      <c r="O1471" s="181">
        <v>5.4314</v>
      </c>
      <c r="P1471" s="181">
        <v>5.9709000000000003</v>
      </c>
      <c r="Q1471" s="181">
        <v>7.3342999999999998</v>
      </c>
      <c r="R1471" s="181">
        <v>4.5488</v>
      </c>
      <c r="S1471" s="124" t="s">
        <v>1951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1176</v>
      </c>
      <c r="B1472" s="177" t="s">
        <v>1192</v>
      </c>
      <c r="C1472" s="177">
        <v>108756</v>
      </c>
      <c r="D1472" s="180">
        <v>44616</v>
      </c>
      <c r="E1472" s="181">
        <v>32.759399999999999</v>
      </c>
      <c r="F1472" s="181">
        <v>3.0085000000000002</v>
      </c>
      <c r="G1472" s="181">
        <v>3.1577000000000002</v>
      </c>
      <c r="H1472" s="181">
        <v>2.7551000000000001</v>
      </c>
      <c r="I1472" s="181">
        <v>3.5064000000000002</v>
      </c>
      <c r="J1472" s="181">
        <v>3.2039</v>
      </c>
      <c r="K1472" s="181">
        <v>3.0989</v>
      </c>
      <c r="L1472" s="181">
        <v>2.8912</v>
      </c>
      <c r="M1472" s="181">
        <v>2.9504000000000001</v>
      </c>
      <c r="N1472" s="181">
        <v>3.0804999999999998</v>
      </c>
      <c r="O1472" s="181">
        <v>4.6790000000000003</v>
      </c>
      <c r="P1472" s="181">
        <v>5.2622999999999998</v>
      </c>
      <c r="Q1472" s="181">
        <v>6.4339000000000004</v>
      </c>
      <c r="R1472" s="181">
        <v>3.7989000000000002</v>
      </c>
      <c r="S1472" s="124" t="s">
        <v>1951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1176</v>
      </c>
      <c r="B1473" s="177" t="s">
        <v>1193</v>
      </c>
      <c r="C1473" s="177">
        <v>144994</v>
      </c>
      <c r="D1473" s="180"/>
      <c r="E1473" s="181"/>
      <c r="F1473" s="181"/>
      <c r="G1473" s="181"/>
      <c r="H1473" s="181"/>
      <c r="I1473" s="181"/>
      <c r="J1473" s="181"/>
      <c r="K1473" s="181"/>
      <c r="L1473" s="181"/>
      <c r="M1473" s="181"/>
      <c r="N1473" s="181"/>
      <c r="O1473" s="181"/>
      <c r="P1473" s="181"/>
      <c r="Q1473" s="181"/>
      <c r="R1473" s="181"/>
      <c r="S1473" s="124" t="s">
        <v>1951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1176</v>
      </c>
      <c r="B1474" s="177" t="s">
        <v>1194</v>
      </c>
      <c r="C1474" s="177">
        <v>144997</v>
      </c>
      <c r="D1474" s="180"/>
      <c r="E1474" s="181"/>
      <c r="F1474" s="181"/>
      <c r="G1474" s="181"/>
      <c r="H1474" s="181"/>
      <c r="I1474" s="181"/>
      <c r="J1474" s="181"/>
      <c r="K1474" s="181"/>
      <c r="L1474" s="181"/>
      <c r="M1474" s="181"/>
      <c r="N1474" s="181"/>
      <c r="O1474" s="181"/>
      <c r="P1474" s="181"/>
      <c r="Q1474" s="181"/>
      <c r="R1474" s="181"/>
      <c r="S1474" s="124" t="s">
        <v>1951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1176</v>
      </c>
      <c r="B1475" s="177" t="s">
        <v>1195</v>
      </c>
      <c r="C1475" s="177">
        <v>112123</v>
      </c>
      <c r="D1475" s="180">
        <v>44616</v>
      </c>
      <c r="E1475" s="181">
        <v>2466.7968999999998</v>
      </c>
      <c r="F1475" s="181">
        <v>2.5066999999999999</v>
      </c>
      <c r="G1475" s="181">
        <v>1.9959</v>
      </c>
      <c r="H1475" s="181">
        <v>1.9653</v>
      </c>
      <c r="I1475" s="181">
        <v>3.79</v>
      </c>
      <c r="J1475" s="181">
        <v>3.4670000000000001</v>
      </c>
      <c r="K1475" s="181">
        <v>3.3437000000000001</v>
      </c>
      <c r="L1475" s="181">
        <v>3.1421999999999999</v>
      </c>
      <c r="M1475" s="181">
        <v>3.3540999999999999</v>
      </c>
      <c r="N1475" s="181">
        <v>3.6307999999999998</v>
      </c>
      <c r="O1475" s="181">
        <v>5.1776</v>
      </c>
      <c r="P1475" s="181">
        <v>5.9749999999999996</v>
      </c>
      <c r="Q1475" s="181">
        <v>7.4897999999999998</v>
      </c>
      <c r="R1475" s="181">
        <v>4.4413999999999998</v>
      </c>
      <c r="S1475" s="124" t="s">
        <v>1951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1176</v>
      </c>
      <c r="B1476" s="177" t="s">
        <v>1196</v>
      </c>
      <c r="C1476" s="177">
        <v>120507</v>
      </c>
      <c r="D1476" s="180">
        <v>44616</v>
      </c>
      <c r="E1476" s="181">
        <v>2529.2727</v>
      </c>
      <c r="F1476" s="181">
        <v>2.8359000000000001</v>
      </c>
      <c r="G1476" s="181">
        <v>2.3267000000000002</v>
      </c>
      <c r="H1476" s="181">
        <v>2.3250000000000002</v>
      </c>
      <c r="I1476" s="181">
        <v>4.1399999999999997</v>
      </c>
      <c r="J1476" s="181">
        <v>3.8180000000000001</v>
      </c>
      <c r="K1476" s="181">
        <v>3.6964999999999999</v>
      </c>
      <c r="L1476" s="181">
        <v>3.4967000000000001</v>
      </c>
      <c r="M1476" s="181">
        <v>3.7124999999999999</v>
      </c>
      <c r="N1476" s="181">
        <v>3.9937</v>
      </c>
      <c r="O1476" s="181">
        <v>5.5099</v>
      </c>
      <c r="P1476" s="181">
        <v>6.2824999999999998</v>
      </c>
      <c r="Q1476" s="181">
        <v>7.7847999999999997</v>
      </c>
      <c r="R1476" s="181">
        <v>4.8042999999999996</v>
      </c>
      <c r="S1476" s="124" t="s">
        <v>1951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1176</v>
      </c>
      <c r="B1477" s="177" t="s">
        <v>1197</v>
      </c>
      <c r="C1477" s="177">
        <v>143598</v>
      </c>
      <c r="D1477" s="180"/>
      <c r="E1477" s="181"/>
      <c r="F1477" s="181"/>
      <c r="G1477" s="181"/>
      <c r="H1477" s="181"/>
      <c r="I1477" s="181"/>
      <c r="J1477" s="181"/>
      <c r="K1477" s="181"/>
      <c r="L1477" s="181"/>
      <c r="M1477" s="181"/>
      <c r="N1477" s="181"/>
      <c r="O1477" s="181"/>
      <c r="P1477" s="181"/>
      <c r="Q1477" s="181"/>
      <c r="R1477" s="181"/>
      <c r="S1477" s="124" t="s">
        <v>1951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1176</v>
      </c>
      <c r="B1478" s="177" t="s">
        <v>1198</v>
      </c>
      <c r="C1478" s="177">
        <v>143597</v>
      </c>
      <c r="D1478" s="180"/>
      <c r="E1478" s="181"/>
      <c r="F1478" s="181"/>
      <c r="G1478" s="181"/>
      <c r="H1478" s="181"/>
      <c r="I1478" s="181"/>
      <c r="J1478" s="181"/>
      <c r="K1478" s="181"/>
      <c r="L1478" s="181"/>
      <c r="M1478" s="181"/>
      <c r="N1478" s="181"/>
      <c r="O1478" s="181"/>
      <c r="P1478" s="181"/>
      <c r="Q1478" s="181"/>
      <c r="R1478" s="181"/>
      <c r="S1478" s="124" t="s">
        <v>1951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1176</v>
      </c>
      <c r="B1479" s="177" t="s">
        <v>1199</v>
      </c>
      <c r="C1479" s="177">
        <v>101893</v>
      </c>
      <c r="D1479" s="180">
        <v>44616</v>
      </c>
      <c r="E1479" s="181">
        <v>3584.1556999999998</v>
      </c>
      <c r="F1479" s="181">
        <v>4.1371000000000002</v>
      </c>
      <c r="G1479" s="181">
        <v>3.8159999999999998</v>
      </c>
      <c r="H1479" s="181">
        <v>3.395</v>
      </c>
      <c r="I1479" s="181">
        <v>4.59</v>
      </c>
      <c r="J1479" s="181">
        <v>3.8279000000000001</v>
      </c>
      <c r="K1479" s="181">
        <v>3.8843000000000001</v>
      </c>
      <c r="L1479" s="181">
        <v>3.6299000000000001</v>
      </c>
      <c r="M1479" s="181">
        <v>3.7494000000000001</v>
      </c>
      <c r="N1479" s="181">
        <v>3.8199000000000001</v>
      </c>
      <c r="O1479" s="181">
        <v>5.5410000000000004</v>
      </c>
      <c r="P1479" s="181">
        <v>6.2492999999999999</v>
      </c>
      <c r="Q1479" s="181">
        <v>7.0921000000000003</v>
      </c>
      <c r="R1479" s="181">
        <v>4.5015999999999998</v>
      </c>
      <c r="S1479" s="124" t="s">
        <v>1951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1176</v>
      </c>
      <c r="B1480" s="177" t="s">
        <v>1200</v>
      </c>
      <c r="C1480" s="177">
        <v>119746</v>
      </c>
      <c r="D1480" s="180">
        <v>44616</v>
      </c>
      <c r="E1480" s="181">
        <v>3604.0254</v>
      </c>
      <c r="F1480" s="181">
        <v>4.2115</v>
      </c>
      <c r="G1480" s="181">
        <v>3.8898999999999999</v>
      </c>
      <c r="H1480" s="181">
        <v>3.4678</v>
      </c>
      <c r="I1480" s="181">
        <v>4.6637000000000004</v>
      </c>
      <c r="J1480" s="181">
        <v>3.9003000000000001</v>
      </c>
      <c r="K1480" s="181">
        <v>3.9584999999999999</v>
      </c>
      <c r="L1480" s="181">
        <v>3.7048000000000001</v>
      </c>
      <c r="M1480" s="181">
        <v>3.8254000000000001</v>
      </c>
      <c r="N1480" s="181">
        <v>3.9009</v>
      </c>
      <c r="O1480" s="181">
        <v>5.6265999999999998</v>
      </c>
      <c r="P1480" s="181">
        <v>6.3232999999999997</v>
      </c>
      <c r="Q1480" s="181">
        <v>7.3559999999999999</v>
      </c>
      <c r="R1480" s="181">
        <v>4.5933999999999999</v>
      </c>
      <c r="S1480" s="124" t="s">
        <v>1951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1176</v>
      </c>
      <c r="B1481" s="177" t="s">
        <v>1201</v>
      </c>
      <c r="C1481" s="177">
        <v>119431</v>
      </c>
      <c r="D1481" s="180">
        <v>44616</v>
      </c>
      <c r="E1481" s="181">
        <v>33.209389530523502</v>
      </c>
      <c r="F1481" s="181">
        <v>3.9569000000000001</v>
      </c>
      <c r="G1481" s="181">
        <v>3.5179</v>
      </c>
      <c r="H1481" s="181">
        <v>3.2284000000000002</v>
      </c>
      <c r="I1481" s="181">
        <v>4.2460000000000004</v>
      </c>
      <c r="J1481" s="181">
        <v>3.8466999999999998</v>
      </c>
      <c r="K1481" s="181">
        <v>3.6876000000000002</v>
      </c>
      <c r="L1481" s="181">
        <v>3.5131999999999999</v>
      </c>
      <c r="M1481" s="181">
        <v>3.5651000000000002</v>
      </c>
      <c r="N1481" s="181">
        <v>3.5139</v>
      </c>
      <c r="O1481" s="181">
        <v>5.7409999999999997</v>
      </c>
      <c r="P1481" s="181">
        <v>6.6044</v>
      </c>
      <c r="Q1481" s="181">
        <v>7.6988000000000003</v>
      </c>
      <c r="R1481" s="181">
        <v>4.4055999999999997</v>
      </c>
      <c r="S1481" s="124" t="s">
        <v>1951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1176</v>
      </c>
      <c r="B1482" s="177" t="s">
        <v>1202</v>
      </c>
      <c r="C1482" s="177">
        <v>114216</v>
      </c>
      <c r="D1482" s="180">
        <v>44616</v>
      </c>
      <c r="E1482" s="181">
        <v>32.007049647517597</v>
      </c>
      <c r="F1482" s="181">
        <v>3.4213</v>
      </c>
      <c r="G1482" s="181">
        <v>3.0226000000000002</v>
      </c>
      <c r="H1482" s="181">
        <v>2.7382</v>
      </c>
      <c r="I1482" s="181">
        <v>3.7562000000000002</v>
      </c>
      <c r="J1482" s="181">
        <v>3.3643000000000001</v>
      </c>
      <c r="K1482" s="181">
        <v>3.2029999999999998</v>
      </c>
      <c r="L1482" s="181">
        <v>3.0247999999999999</v>
      </c>
      <c r="M1482" s="181">
        <v>3.0724</v>
      </c>
      <c r="N1482" s="181">
        <v>3.0183</v>
      </c>
      <c r="O1482" s="181">
        <v>5.2396000000000003</v>
      </c>
      <c r="P1482" s="181">
        <v>6.0881999999999996</v>
      </c>
      <c r="Q1482" s="181">
        <v>7.2808000000000002</v>
      </c>
      <c r="R1482" s="181">
        <v>3.9039999999999999</v>
      </c>
      <c r="S1482" s="124" t="s">
        <v>1951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1176</v>
      </c>
      <c r="B1483" s="177" t="s">
        <v>1203</v>
      </c>
      <c r="C1483" s="177">
        <v>103048</v>
      </c>
      <c r="D1483" s="180">
        <v>44616</v>
      </c>
      <c r="E1483" s="181">
        <v>3306.3380999999999</v>
      </c>
      <c r="F1483" s="181">
        <v>3.7991000000000001</v>
      </c>
      <c r="G1483" s="181">
        <v>3.5895999999999999</v>
      </c>
      <c r="H1483" s="181">
        <v>3.2101999999999999</v>
      </c>
      <c r="I1483" s="181">
        <v>4.6538000000000004</v>
      </c>
      <c r="J1483" s="181">
        <v>4.1493000000000002</v>
      </c>
      <c r="K1483" s="181">
        <v>4.0260999999999996</v>
      </c>
      <c r="L1483" s="181">
        <v>3.7118000000000002</v>
      </c>
      <c r="M1483" s="181">
        <v>3.8174999999999999</v>
      </c>
      <c r="N1483" s="181">
        <v>3.8957000000000002</v>
      </c>
      <c r="O1483" s="181">
        <v>5.7263999999999999</v>
      </c>
      <c r="P1483" s="181">
        <v>6.3794000000000004</v>
      </c>
      <c r="Q1483" s="181">
        <v>7.4202000000000004</v>
      </c>
      <c r="R1483" s="181">
        <v>4.7157</v>
      </c>
      <c r="S1483" s="124" t="s">
        <v>1951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1176</v>
      </c>
      <c r="B1484" s="177" t="s">
        <v>1204</v>
      </c>
      <c r="C1484" s="177">
        <v>118719</v>
      </c>
      <c r="D1484" s="180">
        <v>44616</v>
      </c>
      <c r="E1484" s="181">
        <v>3334.8496</v>
      </c>
      <c r="F1484" s="181">
        <v>3.9001000000000001</v>
      </c>
      <c r="G1484" s="181">
        <v>3.6896</v>
      </c>
      <c r="H1484" s="181">
        <v>3.3102999999999998</v>
      </c>
      <c r="I1484" s="181">
        <v>4.7538999999999998</v>
      </c>
      <c r="J1484" s="181">
        <v>4.2496999999999998</v>
      </c>
      <c r="K1484" s="181">
        <v>4.1272000000000002</v>
      </c>
      <c r="L1484" s="181">
        <v>3.8136999999999999</v>
      </c>
      <c r="M1484" s="181">
        <v>3.9203999999999999</v>
      </c>
      <c r="N1484" s="181">
        <v>3.9996</v>
      </c>
      <c r="O1484" s="181">
        <v>5.8319999999999999</v>
      </c>
      <c r="P1484" s="181">
        <v>6.4859</v>
      </c>
      <c r="Q1484" s="181">
        <v>7.4318</v>
      </c>
      <c r="R1484" s="181">
        <v>4.8205</v>
      </c>
      <c r="S1484" s="124" t="s">
        <v>1951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1176</v>
      </c>
      <c r="B1485" s="177" t="s">
        <v>1205</v>
      </c>
      <c r="C1485" s="177">
        <v>148161</v>
      </c>
      <c r="D1485" s="180">
        <v>44616</v>
      </c>
      <c r="E1485" s="181">
        <v>1089.4323999999999</v>
      </c>
      <c r="F1485" s="181">
        <v>4.3996000000000004</v>
      </c>
      <c r="G1485" s="181">
        <v>3.5512999999999999</v>
      </c>
      <c r="H1485" s="181">
        <v>3.0808</v>
      </c>
      <c r="I1485" s="181">
        <v>4.3533999999999997</v>
      </c>
      <c r="J1485" s="181">
        <v>4.0144000000000002</v>
      </c>
      <c r="K1485" s="181">
        <v>3.8687</v>
      </c>
      <c r="L1485" s="181">
        <v>3.6535000000000002</v>
      </c>
      <c r="M1485" s="181">
        <v>3.8725999999999998</v>
      </c>
      <c r="N1485" s="181">
        <v>3.8420999999999998</v>
      </c>
      <c r="O1485" s="181"/>
      <c r="P1485" s="181"/>
      <c r="Q1485" s="181">
        <v>4.4379999999999997</v>
      </c>
      <c r="R1485" s="181"/>
      <c r="S1485" s="124" t="s">
        <v>1951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1176</v>
      </c>
      <c r="B1486" s="177" t="s">
        <v>1206</v>
      </c>
      <c r="C1486" s="177">
        <v>148159</v>
      </c>
      <c r="D1486" s="180">
        <v>44616</v>
      </c>
      <c r="E1486" s="181">
        <v>1070.9917</v>
      </c>
      <c r="F1486" s="181">
        <v>3.8106</v>
      </c>
      <c r="G1486" s="181">
        <v>2.9645999999999999</v>
      </c>
      <c r="H1486" s="181">
        <v>2.4914999999999998</v>
      </c>
      <c r="I1486" s="181">
        <v>3.7635000000000001</v>
      </c>
      <c r="J1486" s="181">
        <v>3.2703000000000002</v>
      </c>
      <c r="K1486" s="181">
        <v>3.0303</v>
      </c>
      <c r="L1486" s="181">
        <v>2.7845</v>
      </c>
      <c r="M1486" s="181">
        <v>2.9823</v>
      </c>
      <c r="N1486" s="181">
        <v>2.9382000000000001</v>
      </c>
      <c r="O1486" s="181"/>
      <c r="P1486" s="181"/>
      <c r="Q1486" s="181">
        <v>3.5379999999999998</v>
      </c>
      <c r="R1486" s="181"/>
      <c r="S1486" s="124" t="s">
        <v>1951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1176</v>
      </c>
      <c r="B1487" s="177" t="s">
        <v>1207</v>
      </c>
      <c r="C1487" s="177">
        <v>103464</v>
      </c>
      <c r="D1487" s="180"/>
      <c r="E1487" s="181"/>
      <c r="F1487" s="181"/>
      <c r="G1487" s="181"/>
      <c r="H1487" s="181"/>
      <c r="I1487" s="181"/>
      <c r="J1487" s="181"/>
      <c r="K1487" s="181"/>
      <c r="L1487" s="181"/>
      <c r="M1487" s="181"/>
      <c r="N1487" s="181"/>
      <c r="O1487" s="181"/>
      <c r="P1487" s="181"/>
      <c r="Q1487" s="181"/>
      <c r="R1487" s="181"/>
      <c r="S1487" s="124" t="s">
        <v>1950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1176</v>
      </c>
      <c r="B1488" s="177" t="s">
        <v>1208</v>
      </c>
      <c r="C1488" s="177">
        <v>120845</v>
      </c>
      <c r="D1488" s="180"/>
      <c r="E1488" s="181"/>
      <c r="F1488" s="181"/>
      <c r="G1488" s="181"/>
      <c r="H1488" s="181"/>
      <c r="I1488" s="181"/>
      <c r="J1488" s="181"/>
      <c r="K1488" s="181"/>
      <c r="L1488" s="181"/>
      <c r="M1488" s="181"/>
      <c r="N1488" s="181"/>
      <c r="O1488" s="181"/>
      <c r="P1488" s="181"/>
      <c r="Q1488" s="181"/>
      <c r="R1488" s="181"/>
      <c r="S1488" s="124" t="s">
        <v>1950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1176</v>
      </c>
      <c r="B1489" s="177" t="s">
        <v>1209</v>
      </c>
      <c r="C1489" s="177">
        <v>119821</v>
      </c>
      <c r="D1489" s="180">
        <v>44616</v>
      </c>
      <c r="E1489" s="181">
        <v>35.399000000000001</v>
      </c>
      <c r="F1489" s="181">
        <v>3.7122999999999999</v>
      </c>
      <c r="G1489" s="181">
        <v>3.6787000000000001</v>
      </c>
      <c r="H1489" s="181">
        <v>3.5375999999999999</v>
      </c>
      <c r="I1489" s="181">
        <v>4.7073999999999998</v>
      </c>
      <c r="J1489" s="181">
        <v>4.1557000000000004</v>
      </c>
      <c r="K1489" s="181">
        <v>3.9721000000000002</v>
      </c>
      <c r="L1489" s="181">
        <v>3.7431999999999999</v>
      </c>
      <c r="M1489" s="181">
        <v>3.8591000000000002</v>
      </c>
      <c r="N1489" s="181">
        <v>3.9687999999999999</v>
      </c>
      <c r="O1489" s="181">
        <v>5.9231999999999996</v>
      </c>
      <c r="P1489" s="181">
        <v>6.5503999999999998</v>
      </c>
      <c r="Q1489" s="181">
        <v>7.7569999999999997</v>
      </c>
      <c r="R1489" s="181">
        <v>4.8681999999999999</v>
      </c>
      <c r="S1489" s="124" t="s">
        <v>1951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1176</v>
      </c>
      <c r="B1490" s="177" t="s">
        <v>1210</v>
      </c>
      <c r="C1490" s="177">
        <v>102503</v>
      </c>
      <c r="D1490" s="180">
        <v>44616</v>
      </c>
      <c r="E1490" s="181">
        <v>33.555799999999998</v>
      </c>
      <c r="F1490" s="181">
        <v>3.1547000000000001</v>
      </c>
      <c r="G1490" s="181">
        <v>3.1553</v>
      </c>
      <c r="H1490" s="181">
        <v>3.0163000000000002</v>
      </c>
      <c r="I1490" s="181">
        <v>4.1788999999999996</v>
      </c>
      <c r="J1490" s="181">
        <v>3.6252</v>
      </c>
      <c r="K1490" s="181">
        <v>3.4358</v>
      </c>
      <c r="L1490" s="181">
        <v>3.2035999999999998</v>
      </c>
      <c r="M1490" s="181">
        <v>3.3142999999999998</v>
      </c>
      <c r="N1490" s="181">
        <v>3.4195000000000002</v>
      </c>
      <c r="O1490" s="181">
        <v>5.3390000000000004</v>
      </c>
      <c r="P1490" s="181">
        <v>5.9028</v>
      </c>
      <c r="Q1490" s="181">
        <v>7.1092000000000004</v>
      </c>
      <c r="R1490" s="181">
        <v>4.3129</v>
      </c>
      <c r="S1490" s="124" t="s">
        <v>1951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1176</v>
      </c>
      <c r="B1491" s="177" t="s">
        <v>1211</v>
      </c>
      <c r="C1491" s="177">
        <v>145050</v>
      </c>
      <c r="D1491" s="180">
        <v>44616</v>
      </c>
      <c r="E1491" s="181">
        <v>12.0764</v>
      </c>
      <c r="F1491" s="181">
        <v>3.3250000000000002</v>
      </c>
      <c r="G1491" s="181">
        <v>4.6360999999999999</v>
      </c>
      <c r="H1491" s="181">
        <v>3.6294</v>
      </c>
      <c r="I1491" s="181">
        <v>4.0650000000000004</v>
      </c>
      <c r="J1491" s="181">
        <v>3.5792999999999999</v>
      </c>
      <c r="K1491" s="181">
        <v>3.3929</v>
      </c>
      <c r="L1491" s="181">
        <v>3.3031999999999999</v>
      </c>
      <c r="M1491" s="181">
        <v>3.4369000000000001</v>
      </c>
      <c r="N1491" s="181">
        <v>3.4807000000000001</v>
      </c>
      <c r="O1491" s="181">
        <v>5.2859999999999996</v>
      </c>
      <c r="P1491" s="181"/>
      <c r="Q1491" s="181">
        <v>5.6776999999999997</v>
      </c>
      <c r="R1491" s="181">
        <v>4.1337999999999999</v>
      </c>
      <c r="S1491" s="124" t="s">
        <v>1951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1176</v>
      </c>
      <c r="B1492" s="177" t="s">
        <v>1212</v>
      </c>
      <c r="C1492" s="177">
        <v>145042</v>
      </c>
      <c r="D1492" s="180">
        <v>44616</v>
      </c>
      <c r="E1492" s="181">
        <v>12.037100000000001</v>
      </c>
      <c r="F1492" s="181">
        <v>3.3357999999999999</v>
      </c>
      <c r="G1492" s="181">
        <v>4.4489999999999998</v>
      </c>
      <c r="H1492" s="181">
        <v>3.5112000000000001</v>
      </c>
      <c r="I1492" s="181">
        <v>3.9697</v>
      </c>
      <c r="J1492" s="181">
        <v>3.4826999999999999</v>
      </c>
      <c r="K1492" s="181">
        <v>3.3001</v>
      </c>
      <c r="L1492" s="181">
        <v>3.2120000000000002</v>
      </c>
      <c r="M1492" s="181">
        <v>3.3456000000000001</v>
      </c>
      <c r="N1492" s="181">
        <v>3.3973</v>
      </c>
      <c r="O1492" s="181">
        <v>5.1936</v>
      </c>
      <c r="P1492" s="181"/>
      <c r="Q1492" s="181">
        <v>5.5769000000000002</v>
      </c>
      <c r="R1492" s="181">
        <v>4.0625</v>
      </c>
      <c r="S1492" s="124" t="s">
        <v>1951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1176</v>
      </c>
      <c r="B1493" s="177" t="s">
        <v>1213</v>
      </c>
      <c r="C1493" s="177">
        <v>119424</v>
      </c>
      <c r="D1493" s="180">
        <v>44616</v>
      </c>
      <c r="E1493" s="181">
        <v>3806.0473999999999</v>
      </c>
      <c r="F1493" s="181">
        <v>3.7136</v>
      </c>
      <c r="G1493" s="181">
        <v>4.2537000000000003</v>
      </c>
      <c r="H1493" s="181">
        <v>3.9014000000000002</v>
      </c>
      <c r="I1493" s="181">
        <v>4.7717000000000001</v>
      </c>
      <c r="J1493" s="181">
        <v>4.1798000000000002</v>
      </c>
      <c r="K1493" s="181">
        <v>4.1566000000000001</v>
      </c>
      <c r="L1493" s="181">
        <v>3.8466999999999998</v>
      </c>
      <c r="M1493" s="181">
        <v>4.0172999999999996</v>
      </c>
      <c r="N1493" s="181">
        <v>4.2366999999999999</v>
      </c>
      <c r="O1493" s="181">
        <v>6.0027999999999997</v>
      </c>
      <c r="P1493" s="181">
        <v>5.0117000000000003</v>
      </c>
      <c r="Q1493" s="181">
        <v>6.5956999999999999</v>
      </c>
      <c r="R1493" s="181">
        <v>5.1685999999999996</v>
      </c>
      <c r="S1493" s="124" t="s">
        <v>1951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1176</v>
      </c>
      <c r="B1494" s="177" t="s">
        <v>1214</v>
      </c>
      <c r="C1494" s="177">
        <v>101847</v>
      </c>
      <c r="D1494" s="180">
        <v>44616</v>
      </c>
      <c r="E1494" s="181">
        <v>3767.9184</v>
      </c>
      <c r="F1494" s="181">
        <v>3.2290000000000001</v>
      </c>
      <c r="G1494" s="181">
        <v>3.7633000000000001</v>
      </c>
      <c r="H1494" s="181">
        <v>3.39</v>
      </c>
      <c r="I1494" s="181">
        <v>4.4069000000000003</v>
      </c>
      <c r="J1494" s="181">
        <v>3.8881999999999999</v>
      </c>
      <c r="K1494" s="181">
        <v>3.8820999999999999</v>
      </c>
      <c r="L1494" s="181">
        <v>3.6055000000000001</v>
      </c>
      <c r="M1494" s="181">
        <v>3.7936000000000001</v>
      </c>
      <c r="N1494" s="181">
        <v>4.0176999999999996</v>
      </c>
      <c r="O1494" s="181">
        <v>5.8285999999999998</v>
      </c>
      <c r="P1494" s="181">
        <v>4.8658000000000001</v>
      </c>
      <c r="Q1494" s="181">
        <v>6.7199</v>
      </c>
      <c r="R1494" s="181">
        <v>4.9805999999999999</v>
      </c>
      <c r="S1494" s="124" t="s">
        <v>1951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1176</v>
      </c>
      <c r="B1495" s="177" t="s">
        <v>1215</v>
      </c>
      <c r="C1495" s="177">
        <v>120299</v>
      </c>
      <c r="D1495" s="180">
        <v>44616</v>
      </c>
      <c r="E1495" s="181">
        <v>2479.0774000000001</v>
      </c>
      <c r="F1495" s="181">
        <v>3.7282999999999999</v>
      </c>
      <c r="G1495" s="181">
        <v>3.7978000000000001</v>
      </c>
      <c r="H1495" s="181">
        <v>3.5</v>
      </c>
      <c r="I1495" s="181">
        <v>4.6886999999999999</v>
      </c>
      <c r="J1495" s="181">
        <v>4.1177000000000001</v>
      </c>
      <c r="K1495" s="181">
        <v>3.9982000000000002</v>
      </c>
      <c r="L1495" s="181">
        <v>3.762</v>
      </c>
      <c r="M1495" s="181">
        <v>3.87</v>
      </c>
      <c r="N1495" s="181">
        <v>3.9529000000000001</v>
      </c>
      <c r="O1495" s="181">
        <v>5.7912999999999997</v>
      </c>
      <c r="P1495" s="181">
        <v>6.4623999999999997</v>
      </c>
      <c r="Q1495" s="181">
        <v>7.4284999999999997</v>
      </c>
      <c r="R1495" s="181">
        <v>4.8235000000000001</v>
      </c>
      <c r="S1495" s="124" t="s">
        <v>1951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1176</v>
      </c>
      <c r="B1496" s="177" t="s">
        <v>1216</v>
      </c>
      <c r="C1496" s="177">
        <v>112077</v>
      </c>
      <c r="D1496" s="180">
        <v>44616</v>
      </c>
      <c r="E1496" s="181">
        <v>2455.9960999999998</v>
      </c>
      <c r="F1496" s="181">
        <v>3.637</v>
      </c>
      <c r="G1496" s="181">
        <v>3.7081</v>
      </c>
      <c r="H1496" s="181">
        <v>3.4098000000000002</v>
      </c>
      <c r="I1496" s="181">
        <v>4.5986000000000002</v>
      </c>
      <c r="J1496" s="181">
        <v>4.0274000000000001</v>
      </c>
      <c r="K1496" s="181">
        <v>3.9072</v>
      </c>
      <c r="L1496" s="181">
        <v>3.6703000000000001</v>
      </c>
      <c r="M1496" s="181">
        <v>3.7774000000000001</v>
      </c>
      <c r="N1496" s="181">
        <v>3.8597999999999999</v>
      </c>
      <c r="O1496" s="181">
        <v>5.6872999999999996</v>
      </c>
      <c r="P1496" s="181">
        <v>6.3475999999999999</v>
      </c>
      <c r="Q1496" s="181">
        <v>7.3684000000000003</v>
      </c>
      <c r="R1496" s="181">
        <v>4.7260999999999997</v>
      </c>
      <c r="S1496" s="124" t="s">
        <v>1951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3.6125324324324324</v>
      </c>
      <c r="G1497" s="183">
        <v>3.561056756756757</v>
      </c>
      <c r="H1497" s="183">
        <v>3.2425297297297297</v>
      </c>
      <c r="I1497" s="183">
        <v>4.2486810810810818</v>
      </c>
      <c r="J1497" s="183">
        <v>3.7928783783783793</v>
      </c>
      <c r="K1497" s="183">
        <v>3.6695216216216218</v>
      </c>
      <c r="L1497" s="183">
        <v>3.4706756756756763</v>
      </c>
      <c r="M1497" s="183">
        <v>3.5959324324324329</v>
      </c>
      <c r="N1497" s="183">
        <v>3.6985999999999999</v>
      </c>
      <c r="O1497" s="183">
        <v>5.7691741935483867</v>
      </c>
      <c r="P1497" s="183">
        <v>6.2179862068965512</v>
      </c>
      <c r="Q1497" s="183">
        <v>6.6635027027027007</v>
      </c>
      <c r="R1497" s="183">
        <v>4.5466428571428565</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408</v>
      </c>
      <c r="B1498" s="177"/>
      <c r="C1498" s="177"/>
      <c r="D1498" s="177"/>
      <c r="E1498" s="177"/>
      <c r="F1498" s="183">
        <v>3.7122999999999999</v>
      </c>
      <c r="G1498" s="183">
        <v>3.7081</v>
      </c>
      <c r="H1498" s="183">
        <v>3.39</v>
      </c>
      <c r="I1498" s="183">
        <v>4.3459000000000003</v>
      </c>
      <c r="J1498" s="183">
        <v>3.8593000000000002</v>
      </c>
      <c r="K1498" s="183">
        <v>3.7081</v>
      </c>
      <c r="L1498" s="183">
        <v>3.5668000000000002</v>
      </c>
      <c r="M1498" s="183">
        <v>3.7124999999999999</v>
      </c>
      <c r="N1498" s="183">
        <v>3.8420999999999998</v>
      </c>
      <c r="O1498" s="183">
        <v>5.7538999999999998</v>
      </c>
      <c r="P1498" s="183">
        <v>6.3475999999999999</v>
      </c>
      <c r="Q1498" s="183">
        <v>7.1387999999999998</v>
      </c>
      <c r="R1498" s="183">
        <v>4.7157</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1217</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1218</v>
      </c>
      <c r="B1501" s="177" t="s">
        <v>1219</v>
      </c>
      <c r="C1501" s="177">
        <v>120524</v>
      </c>
      <c r="D1501" s="180">
        <v>44616</v>
      </c>
      <c r="E1501" s="181">
        <v>32.062600000000003</v>
      </c>
      <c r="F1501" s="181">
        <v>-3.0453999999999999</v>
      </c>
      <c r="G1501" s="181">
        <v>-3.2909999999999999</v>
      </c>
      <c r="H1501" s="181">
        <v>-4.375</v>
      </c>
      <c r="I1501" s="181">
        <v>-5.9629000000000003</v>
      </c>
      <c r="J1501" s="181">
        <v>-4.8541999999999996</v>
      </c>
      <c r="K1501" s="181">
        <v>-7.3177000000000003</v>
      </c>
      <c r="L1501" s="181">
        <v>-0.79300000000000004</v>
      </c>
      <c r="M1501" s="181">
        <v>8.6879000000000008</v>
      </c>
      <c r="N1501" s="181">
        <v>12.4018</v>
      </c>
      <c r="O1501" s="181">
        <v>18.023299999999999</v>
      </c>
      <c r="P1501" s="181">
        <v>13.386799999999999</v>
      </c>
      <c r="Q1501" s="181">
        <v>10.658799999999999</v>
      </c>
      <c r="R1501" s="181">
        <v>16.0442</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1218</v>
      </c>
      <c r="B1502" s="177" t="s">
        <v>1220</v>
      </c>
      <c r="C1502" s="177">
        <v>113064</v>
      </c>
      <c r="D1502" s="180">
        <v>44616</v>
      </c>
      <c r="E1502" s="181">
        <v>28.772600000000001</v>
      </c>
      <c r="F1502" s="181">
        <v>-3.0497999999999998</v>
      </c>
      <c r="G1502" s="181">
        <v>-3.3041999999999998</v>
      </c>
      <c r="H1502" s="181">
        <v>-4.4051999999999998</v>
      </c>
      <c r="I1502" s="181">
        <v>-6.0220000000000002</v>
      </c>
      <c r="J1502" s="181">
        <v>-4.9882</v>
      </c>
      <c r="K1502" s="181">
        <v>-7.7058999999999997</v>
      </c>
      <c r="L1502" s="181">
        <v>-1.6146</v>
      </c>
      <c r="M1502" s="181">
        <v>7.3120000000000003</v>
      </c>
      <c r="N1502" s="181">
        <v>10.529500000000001</v>
      </c>
      <c r="O1502" s="181">
        <v>16.3428</v>
      </c>
      <c r="P1502" s="181">
        <v>11.863099999999999</v>
      </c>
      <c r="Q1502" s="181">
        <v>9.6121999999999996</v>
      </c>
      <c r="R1502" s="181">
        <v>14.233599999999999</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1218</v>
      </c>
      <c r="B1503" s="177" t="s">
        <v>1221</v>
      </c>
      <c r="C1503" s="177">
        <v>103131</v>
      </c>
      <c r="D1503" s="180">
        <v>44616</v>
      </c>
      <c r="E1503" s="181">
        <v>45.779000000000003</v>
      </c>
      <c r="F1503" s="181">
        <v>-1.9638</v>
      </c>
      <c r="G1503" s="181">
        <v>-2.3631000000000002</v>
      </c>
      <c r="H1503" s="181">
        <v>-2.8624000000000001</v>
      </c>
      <c r="I1503" s="181">
        <v>-3.9647999999999999</v>
      </c>
      <c r="J1503" s="181">
        <v>-3.0701000000000001</v>
      </c>
      <c r="K1503" s="181">
        <v>-4.5972999999999997</v>
      </c>
      <c r="L1503" s="181">
        <v>-0.3483</v>
      </c>
      <c r="M1503" s="181">
        <v>6.6711999999999998</v>
      </c>
      <c r="N1503" s="181">
        <v>10.6388</v>
      </c>
      <c r="O1503" s="181">
        <v>14.686199999999999</v>
      </c>
      <c r="P1503" s="181">
        <v>9.8872999999999998</v>
      </c>
      <c r="Q1503" s="181">
        <v>9.6371000000000002</v>
      </c>
      <c r="R1503" s="181">
        <v>14.912599999999999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1218</v>
      </c>
      <c r="B1504" s="177" t="s">
        <v>1222</v>
      </c>
      <c r="C1504" s="177">
        <v>119131</v>
      </c>
      <c r="D1504" s="180">
        <v>44616</v>
      </c>
      <c r="E1504" s="181">
        <v>49.018999999999998</v>
      </c>
      <c r="F1504" s="181">
        <v>-1.96</v>
      </c>
      <c r="G1504" s="181">
        <v>-2.3506</v>
      </c>
      <c r="H1504" s="181">
        <v>-2.8344999999999998</v>
      </c>
      <c r="I1504" s="181">
        <v>-3.9068999999999998</v>
      </c>
      <c r="J1504" s="181">
        <v>-2.9422999999999999</v>
      </c>
      <c r="K1504" s="181">
        <v>-4.2428999999999997</v>
      </c>
      <c r="L1504" s="181">
        <v>0.38500000000000001</v>
      </c>
      <c r="M1504" s="181">
        <v>7.8550000000000004</v>
      </c>
      <c r="N1504" s="181">
        <v>12.3156</v>
      </c>
      <c r="O1504" s="181">
        <v>15.9252</v>
      </c>
      <c r="P1504" s="181">
        <v>10.8612</v>
      </c>
      <c r="Q1504" s="181">
        <v>10.8146</v>
      </c>
      <c r="R1504" s="181">
        <v>16.390499999999999</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1218</v>
      </c>
      <c r="B1505" s="177" t="s">
        <v>1223</v>
      </c>
      <c r="C1505" s="177">
        <v>101144</v>
      </c>
      <c r="D1505" s="180">
        <v>44616</v>
      </c>
      <c r="E1505" s="181">
        <v>412.92239999999998</v>
      </c>
      <c r="F1505" s="181">
        <v>-2.5937999999999999</v>
      </c>
      <c r="G1505" s="181">
        <v>-3.1166</v>
      </c>
      <c r="H1505" s="181">
        <v>-3.8347000000000002</v>
      </c>
      <c r="I1505" s="181">
        <v>-5.0076000000000001</v>
      </c>
      <c r="J1505" s="181">
        <v>-1.5730999999999999</v>
      </c>
      <c r="K1505" s="181">
        <v>-1.712</v>
      </c>
      <c r="L1505" s="181">
        <v>9.7175999999999991</v>
      </c>
      <c r="M1505" s="181">
        <v>16.030999999999999</v>
      </c>
      <c r="N1505" s="181">
        <v>22.223800000000001</v>
      </c>
      <c r="O1505" s="181">
        <v>18.115100000000002</v>
      </c>
      <c r="P1505" s="181">
        <v>12.821400000000001</v>
      </c>
      <c r="Q1505" s="181">
        <v>21.223600000000001</v>
      </c>
      <c r="R1505" s="181">
        <v>24.023</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1218</v>
      </c>
      <c r="B1506" s="177" t="s">
        <v>1224</v>
      </c>
      <c r="C1506" s="177">
        <v>120334</v>
      </c>
      <c r="D1506" s="180">
        <v>44616</v>
      </c>
      <c r="E1506" s="181">
        <v>443.4794</v>
      </c>
      <c r="F1506" s="181">
        <v>-2.5920999999999998</v>
      </c>
      <c r="G1506" s="181">
        <v>-3.1114000000000002</v>
      </c>
      <c r="H1506" s="181">
        <v>-3.8227000000000002</v>
      </c>
      <c r="I1506" s="181">
        <v>-4.9836</v>
      </c>
      <c r="J1506" s="181">
        <v>-1.5209999999999999</v>
      </c>
      <c r="K1506" s="181">
        <v>-1.5557000000000001</v>
      </c>
      <c r="L1506" s="181">
        <v>10.053100000000001</v>
      </c>
      <c r="M1506" s="181">
        <v>16.563500000000001</v>
      </c>
      <c r="N1506" s="181">
        <v>22.970199999999998</v>
      </c>
      <c r="O1506" s="181">
        <v>18.873000000000001</v>
      </c>
      <c r="P1506" s="181">
        <v>13.723100000000001</v>
      </c>
      <c r="Q1506" s="181">
        <v>15.661799999999999</v>
      </c>
      <c r="R1506" s="181">
        <v>24.797799999999999</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1218</v>
      </c>
      <c r="B1507" s="177" t="s">
        <v>1890</v>
      </c>
      <c r="C1507" s="177">
        <v>148454</v>
      </c>
      <c r="D1507" s="180">
        <v>44616</v>
      </c>
      <c r="E1507" s="181">
        <v>10.861499999999999</v>
      </c>
      <c r="F1507" s="181">
        <v>-0.41810000000000003</v>
      </c>
      <c r="G1507" s="181">
        <v>-0.71660000000000001</v>
      </c>
      <c r="H1507" s="181">
        <v>-1.4937</v>
      </c>
      <c r="I1507" s="181">
        <v>-1.9746999999999999</v>
      </c>
      <c r="J1507" s="181">
        <v>-0.77739999999999998</v>
      </c>
      <c r="K1507" s="181">
        <v>-1.6614</v>
      </c>
      <c r="L1507" s="181">
        <v>-6.4399999999999999E-2</v>
      </c>
      <c r="M1507" s="181">
        <v>2.1461000000000001</v>
      </c>
      <c r="N1507" s="181">
        <v>4.0932000000000004</v>
      </c>
      <c r="O1507" s="181"/>
      <c r="P1507" s="181"/>
      <c r="Q1507" s="181">
        <v>5.4440999999999997</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1218</v>
      </c>
      <c r="B1508" s="177" t="s">
        <v>1891</v>
      </c>
      <c r="C1508" s="177">
        <v>148455</v>
      </c>
      <c r="D1508" s="180">
        <v>44616</v>
      </c>
      <c r="E1508" s="181">
        <v>10.6172</v>
      </c>
      <c r="F1508" s="181">
        <v>-0.42209999999999998</v>
      </c>
      <c r="G1508" s="181">
        <v>-0.72650000000000003</v>
      </c>
      <c r="H1508" s="181">
        <v>-1.5175000000000001</v>
      </c>
      <c r="I1508" s="181">
        <v>-2.0200999999999998</v>
      </c>
      <c r="J1508" s="181">
        <v>-0.88039999999999996</v>
      </c>
      <c r="K1508" s="181">
        <v>-1.9613</v>
      </c>
      <c r="L1508" s="181">
        <v>-0.7349</v>
      </c>
      <c r="M1508" s="181">
        <v>1.0814999999999999</v>
      </c>
      <c r="N1508" s="181">
        <v>2.6162999999999998</v>
      </c>
      <c r="O1508" s="181"/>
      <c r="P1508" s="181"/>
      <c r="Q1508" s="181">
        <v>3.9165999999999999</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1218</v>
      </c>
      <c r="B1509" s="177" t="s">
        <v>1967</v>
      </c>
      <c r="C1509" s="177">
        <v>119176</v>
      </c>
      <c r="D1509" s="180">
        <v>44616</v>
      </c>
      <c r="E1509" s="181">
        <v>27.161200000000001</v>
      </c>
      <c r="F1509" s="181">
        <v>-3.4392</v>
      </c>
      <c r="G1509" s="181">
        <v>-4.0810000000000004</v>
      </c>
      <c r="H1509" s="181">
        <v>-4.7560000000000002</v>
      </c>
      <c r="I1509" s="181">
        <v>-6.1264000000000003</v>
      </c>
      <c r="J1509" s="181">
        <v>-4.4968000000000004</v>
      </c>
      <c r="K1509" s="181">
        <v>-4.8848000000000003</v>
      </c>
      <c r="L1509" s="181">
        <v>1.3039000000000001</v>
      </c>
      <c r="M1509" s="181">
        <v>8.7957999999999998</v>
      </c>
      <c r="N1509" s="181">
        <v>11.3041</v>
      </c>
      <c r="O1509" s="181">
        <v>13.585000000000001</v>
      </c>
      <c r="P1509" s="181">
        <v>9.9543999999999997</v>
      </c>
      <c r="Q1509" s="181">
        <v>9.3313000000000006</v>
      </c>
      <c r="R1509" s="181">
        <v>13.304500000000001</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1218</v>
      </c>
      <c r="B1510" s="177" t="s">
        <v>2024</v>
      </c>
      <c r="C1510" s="177">
        <v>114855</v>
      </c>
      <c r="D1510" s="180">
        <v>44616</v>
      </c>
      <c r="E1510" s="181">
        <v>24.094799999999999</v>
      </c>
      <c r="F1510" s="181">
        <v>-3.4447000000000001</v>
      </c>
      <c r="G1510" s="181">
        <v>-4.0975999999999999</v>
      </c>
      <c r="H1510" s="181">
        <v>-4.7956000000000003</v>
      </c>
      <c r="I1510" s="181">
        <v>-6.2039</v>
      </c>
      <c r="J1510" s="181">
        <v>-4.6721000000000004</v>
      </c>
      <c r="K1510" s="181">
        <v>-5.4015000000000004</v>
      </c>
      <c r="L1510" s="181">
        <v>0.24879999999999999</v>
      </c>
      <c r="M1510" s="181">
        <v>7.0994000000000002</v>
      </c>
      <c r="N1510" s="181">
        <v>9.0582999999999991</v>
      </c>
      <c r="O1510" s="181">
        <v>11.7356</v>
      </c>
      <c r="P1510" s="181">
        <v>8.4021000000000008</v>
      </c>
      <c r="Q1510" s="181">
        <v>8.4034999999999993</v>
      </c>
      <c r="R1510" s="181">
        <v>11.3346</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1218</v>
      </c>
      <c r="B1511" s="177" t="s">
        <v>1892</v>
      </c>
      <c r="C1511" s="177">
        <v>148457</v>
      </c>
      <c r="D1511" s="180">
        <v>44616</v>
      </c>
      <c r="E1511" s="181">
        <v>12.943</v>
      </c>
      <c r="F1511" s="181">
        <v>-1.4512</v>
      </c>
      <c r="G1511" s="181">
        <v>-2.2949000000000002</v>
      </c>
      <c r="H1511" s="181">
        <v>-3.0051000000000001</v>
      </c>
      <c r="I1511" s="181">
        <v>-4.3236999999999997</v>
      </c>
      <c r="J1511" s="181">
        <v>-1.9179999999999999</v>
      </c>
      <c r="K1511" s="181">
        <v>-3.7766999999999999</v>
      </c>
      <c r="L1511" s="181">
        <v>0.8085</v>
      </c>
      <c r="M1511" s="181">
        <v>8.3704000000000001</v>
      </c>
      <c r="N1511" s="181">
        <v>12.452</v>
      </c>
      <c r="O1511" s="181"/>
      <c r="P1511" s="181"/>
      <c r="Q1511" s="181">
        <v>18.859100000000002</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1218</v>
      </c>
      <c r="B1512" s="177" t="s">
        <v>1893</v>
      </c>
      <c r="C1512" s="177">
        <v>148459</v>
      </c>
      <c r="D1512" s="180">
        <v>44616</v>
      </c>
      <c r="E1512" s="181">
        <v>12.647500000000001</v>
      </c>
      <c r="F1512" s="181">
        <v>-1.4539</v>
      </c>
      <c r="G1512" s="181">
        <v>-2.3041999999999998</v>
      </c>
      <c r="H1512" s="181">
        <v>-3.0270999999999999</v>
      </c>
      <c r="I1512" s="181">
        <v>-4.3681999999999999</v>
      </c>
      <c r="J1512" s="181">
        <v>-2.0219</v>
      </c>
      <c r="K1512" s="181">
        <v>-4.0918999999999999</v>
      </c>
      <c r="L1512" s="181">
        <v>0.1076</v>
      </c>
      <c r="M1512" s="181">
        <v>7.2257999999999996</v>
      </c>
      <c r="N1512" s="181">
        <v>10.7691</v>
      </c>
      <c r="O1512" s="181"/>
      <c r="P1512" s="181"/>
      <c r="Q1512" s="181">
        <v>17.034800000000001</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1218</v>
      </c>
      <c r="B1513" s="177" t="s">
        <v>1225</v>
      </c>
      <c r="C1513" s="177">
        <v>101072</v>
      </c>
      <c r="D1513" s="180">
        <v>44616</v>
      </c>
      <c r="E1513" s="181">
        <v>72.650199999999998</v>
      </c>
      <c r="F1513" s="181">
        <v>-4.7224000000000004</v>
      </c>
      <c r="G1513" s="181">
        <v>-5.8446999999999996</v>
      </c>
      <c r="H1513" s="181">
        <v>-8.2984000000000009</v>
      </c>
      <c r="I1513" s="181">
        <v>-11.542199999999999</v>
      </c>
      <c r="J1513" s="181">
        <v>-6.5682</v>
      </c>
      <c r="K1513" s="181">
        <v>-5.7962999999999996</v>
      </c>
      <c r="L1513" s="181">
        <v>3.6509999999999998</v>
      </c>
      <c r="M1513" s="181">
        <v>8.9238</v>
      </c>
      <c r="N1513" s="181">
        <v>40.313099999999999</v>
      </c>
      <c r="O1513" s="181">
        <v>25.6416</v>
      </c>
      <c r="P1513" s="181">
        <v>16.8125</v>
      </c>
      <c r="Q1513" s="181">
        <v>9.9291999999999998</v>
      </c>
      <c r="R1513" s="181">
        <v>32.344700000000003</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1218</v>
      </c>
      <c r="B1514" s="177" t="s">
        <v>1226</v>
      </c>
      <c r="C1514" s="177">
        <v>120821</v>
      </c>
      <c r="D1514" s="180">
        <v>44616</v>
      </c>
      <c r="E1514" s="181">
        <v>74.107699999999994</v>
      </c>
      <c r="F1514" s="181">
        <v>-4.7176999999999998</v>
      </c>
      <c r="G1514" s="181">
        <v>-5.8311000000000002</v>
      </c>
      <c r="H1514" s="181">
        <v>-8.2675999999999998</v>
      </c>
      <c r="I1514" s="181">
        <v>-11.4763</v>
      </c>
      <c r="J1514" s="181">
        <v>-6.4195000000000002</v>
      </c>
      <c r="K1514" s="181">
        <v>-5.3592000000000004</v>
      </c>
      <c r="L1514" s="181">
        <v>4.6020000000000003</v>
      </c>
      <c r="M1514" s="181">
        <v>10.406000000000001</v>
      </c>
      <c r="N1514" s="181">
        <v>43.046300000000002</v>
      </c>
      <c r="O1514" s="181">
        <v>26.7042</v>
      </c>
      <c r="P1514" s="181">
        <v>17.276900000000001</v>
      </c>
      <c r="Q1514" s="181">
        <v>12.911799999999999</v>
      </c>
      <c r="R1514" s="181">
        <v>33.860399999999998</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1218</v>
      </c>
      <c r="B1515" s="177" t="s">
        <v>1227</v>
      </c>
      <c r="C1515" s="177">
        <v>119843</v>
      </c>
      <c r="D1515" s="180">
        <v>44616</v>
      </c>
      <c r="E1515" s="181">
        <v>39.371899999999997</v>
      </c>
      <c r="F1515" s="181">
        <v>-1.1427</v>
      </c>
      <c r="G1515" s="181">
        <v>-1.2176</v>
      </c>
      <c r="H1515" s="181">
        <v>-1.8605</v>
      </c>
      <c r="I1515" s="181">
        <v>-2.1408</v>
      </c>
      <c r="J1515" s="181">
        <v>-0.78349999999999997</v>
      </c>
      <c r="K1515" s="181">
        <v>-1.8302</v>
      </c>
      <c r="L1515" s="181">
        <v>2.5345</v>
      </c>
      <c r="M1515" s="181">
        <v>5.7545999999999999</v>
      </c>
      <c r="N1515" s="181">
        <v>10.708399999999999</v>
      </c>
      <c r="O1515" s="181">
        <v>12.8635</v>
      </c>
      <c r="P1515" s="181">
        <v>9.8521000000000001</v>
      </c>
      <c r="Q1515" s="181">
        <v>10.958</v>
      </c>
      <c r="R1515" s="181">
        <v>12.327400000000001</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1218</v>
      </c>
      <c r="B1516" s="177" t="s">
        <v>1228</v>
      </c>
      <c r="C1516" s="177">
        <v>103408</v>
      </c>
      <c r="D1516" s="180">
        <v>44616</v>
      </c>
      <c r="E1516" s="181">
        <v>36.618000000000002</v>
      </c>
      <c r="F1516" s="181">
        <v>-1.1454</v>
      </c>
      <c r="G1516" s="181">
        <v>-1.2264999999999999</v>
      </c>
      <c r="H1516" s="181">
        <v>-1.8789</v>
      </c>
      <c r="I1516" s="181">
        <v>-2.1762000000000001</v>
      </c>
      <c r="J1516" s="181">
        <v>-0.86070000000000002</v>
      </c>
      <c r="K1516" s="181">
        <v>-2.0541999999999998</v>
      </c>
      <c r="L1516" s="181">
        <v>2.0813000000000001</v>
      </c>
      <c r="M1516" s="181">
        <v>5.0670999999999999</v>
      </c>
      <c r="N1516" s="181">
        <v>9.7672000000000008</v>
      </c>
      <c r="O1516" s="181">
        <v>12.1159</v>
      </c>
      <c r="P1516" s="181">
        <v>8.9014000000000006</v>
      </c>
      <c r="Q1516" s="181">
        <v>8.3169000000000004</v>
      </c>
      <c r="R1516" s="181">
        <v>11.4863</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1218</v>
      </c>
      <c r="B1517" s="177" t="s">
        <v>1229</v>
      </c>
      <c r="C1517" s="177">
        <v>148053</v>
      </c>
      <c r="D1517" s="180">
        <v>44616</v>
      </c>
      <c r="E1517" s="181">
        <v>15.426600000000001</v>
      </c>
      <c r="F1517" s="181">
        <v>-2.4645000000000001</v>
      </c>
      <c r="G1517" s="181">
        <v>-2.7425000000000002</v>
      </c>
      <c r="H1517" s="181">
        <v>-3.33</v>
      </c>
      <c r="I1517" s="181">
        <v>-4.7405999999999997</v>
      </c>
      <c r="J1517" s="181">
        <v>-2.6295000000000002</v>
      </c>
      <c r="K1517" s="181">
        <v>-2.9157000000000002</v>
      </c>
      <c r="L1517" s="181">
        <v>2.3683000000000001</v>
      </c>
      <c r="M1517" s="181">
        <v>9.3340999999999994</v>
      </c>
      <c r="N1517" s="181">
        <v>13.7613</v>
      </c>
      <c r="O1517" s="181"/>
      <c r="P1517" s="181"/>
      <c r="Q1517" s="181">
        <v>24.502500000000001</v>
      </c>
      <c r="R1517" s="181"/>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1218</v>
      </c>
      <c r="B1518" s="177" t="s">
        <v>1230</v>
      </c>
      <c r="C1518" s="177">
        <v>148050</v>
      </c>
      <c r="D1518" s="180">
        <v>44616</v>
      </c>
      <c r="E1518" s="181">
        <v>14.869199999999999</v>
      </c>
      <c r="F1518" s="181">
        <v>-2.4695</v>
      </c>
      <c r="G1518" s="181">
        <v>-2.7578</v>
      </c>
      <c r="H1518" s="181">
        <v>-3.3645999999999998</v>
      </c>
      <c r="I1518" s="181">
        <v>-4.8085000000000004</v>
      </c>
      <c r="J1518" s="181">
        <v>-2.7801</v>
      </c>
      <c r="K1518" s="181">
        <v>-3.3626999999999998</v>
      </c>
      <c r="L1518" s="181">
        <v>1.4298</v>
      </c>
      <c r="M1518" s="181">
        <v>7.8886000000000003</v>
      </c>
      <c r="N1518" s="181">
        <v>11.741400000000001</v>
      </c>
      <c r="O1518" s="181"/>
      <c r="P1518" s="181"/>
      <c r="Q1518" s="181">
        <v>22.207599999999999</v>
      </c>
      <c r="R1518" s="181"/>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1218</v>
      </c>
      <c r="B1519" s="177" t="s">
        <v>1231</v>
      </c>
      <c r="C1519" s="177">
        <v>120760</v>
      </c>
      <c r="D1519" s="180">
        <v>44616</v>
      </c>
      <c r="E1519" s="181">
        <v>45.519500000000001</v>
      </c>
      <c r="F1519" s="181">
        <v>-2.0062000000000002</v>
      </c>
      <c r="G1519" s="181">
        <v>-2.2265999999999999</v>
      </c>
      <c r="H1519" s="181">
        <v>-2.7688999999999999</v>
      </c>
      <c r="I1519" s="181">
        <v>-3.9438</v>
      </c>
      <c r="J1519" s="181">
        <v>-2.3666</v>
      </c>
      <c r="K1519" s="181">
        <v>-3.2591000000000001</v>
      </c>
      <c r="L1519" s="181">
        <v>-0.70130000000000003</v>
      </c>
      <c r="M1519" s="181">
        <v>4.5426000000000002</v>
      </c>
      <c r="N1519" s="181">
        <v>5.9813000000000001</v>
      </c>
      <c r="O1519" s="181">
        <v>9.7416999999999998</v>
      </c>
      <c r="P1519" s="181">
        <v>7.7156000000000002</v>
      </c>
      <c r="Q1519" s="181">
        <v>7.4302999999999999</v>
      </c>
      <c r="R1519" s="181">
        <v>10.167299999999999</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1218</v>
      </c>
      <c r="B1520" s="177" t="s">
        <v>1232</v>
      </c>
      <c r="C1520" s="177">
        <v>111599</v>
      </c>
      <c r="D1520" s="180">
        <v>44616</v>
      </c>
      <c r="E1520" s="181">
        <v>42.4</v>
      </c>
      <c r="F1520" s="181">
        <v>-2.0087999999999999</v>
      </c>
      <c r="G1520" s="181">
        <v>-2.2345000000000002</v>
      </c>
      <c r="H1520" s="181">
        <v>-2.7875000000000001</v>
      </c>
      <c r="I1520" s="181">
        <v>-3.9805000000000001</v>
      </c>
      <c r="J1520" s="181">
        <v>-2.448</v>
      </c>
      <c r="K1520" s="181">
        <v>-3.4805999999999999</v>
      </c>
      <c r="L1520" s="181">
        <v>-1.1312</v>
      </c>
      <c r="M1520" s="181">
        <v>3.8862000000000001</v>
      </c>
      <c r="N1520" s="181">
        <v>5.1117999999999997</v>
      </c>
      <c r="O1520" s="181">
        <v>8.8553999999999995</v>
      </c>
      <c r="P1520" s="181">
        <v>6.7580999999999998</v>
      </c>
      <c r="Q1520" s="181">
        <v>11.567500000000001</v>
      </c>
      <c r="R1520" s="181">
        <v>9.2937999999999992</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-2.3255650000000001</v>
      </c>
      <c r="G1521" s="183">
        <v>-2.7919499999999999</v>
      </c>
      <c r="H1521" s="183">
        <v>-3.6642950000000001</v>
      </c>
      <c r="I1521" s="183">
        <v>-4.9836849999999995</v>
      </c>
      <c r="J1521" s="183">
        <v>-2.9285799999999993</v>
      </c>
      <c r="K1521" s="183">
        <v>-3.8483550000000002</v>
      </c>
      <c r="L1521" s="183">
        <v>1.6951849999999997</v>
      </c>
      <c r="M1521" s="183">
        <v>7.6821300000000008</v>
      </c>
      <c r="N1521" s="183">
        <v>14.090174999999999</v>
      </c>
      <c r="O1521" s="183">
        <v>15.943464285714287</v>
      </c>
      <c r="P1521" s="183">
        <v>11.301142857142858</v>
      </c>
      <c r="Q1521" s="183">
        <v>12.421064999999999</v>
      </c>
      <c r="R1521" s="183">
        <v>17.465764285714286</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408</v>
      </c>
      <c r="B1522" s="177"/>
      <c r="C1522" s="177"/>
      <c r="D1522" s="177"/>
      <c r="E1522" s="177"/>
      <c r="F1522" s="183">
        <v>-2.23665</v>
      </c>
      <c r="G1522" s="183">
        <v>-2.5528000000000004</v>
      </c>
      <c r="H1522" s="183">
        <v>-3.17855</v>
      </c>
      <c r="I1522" s="183">
        <v>-4.5543999999999993</v>
      </c>
      <c r="J1522" s="183">
        <v>-2.5387500000000003</v>
      </c>
      <c r="K1522" s="183">
        <v>-3.6286499999999999</v>
      </c>
      <c r="L1522" s="183">
        <v>0.59675</v>
      </c>
      <c r="M1522" s="183">
        <v>7.5835000000000008</v>
      </c>
      <c r="N1522" s="183">
        <v>11.0366</v>
      </c>
      <c r="O1522" s="183">
        <v>15.3057</v>
      </c>
      <c r="P1522" s="183">
        <v>10.4078</v>
      </c>
      <c r="Q1522" s="183">
        <v>10.736699999999999</v>
      </c>
      <c r="R1522" s="183">
        <v>14.5731</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1233</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1234</v>
      </c>
      <c r="B1525" s="177" t="s">
        <v>1235</v>
      </c>
      <c r="C1525" s="177">
        <v>102020</v>
      </c>
      <c r="D1525" s="180">
        <v>44616</v>
      </c>
      <c r="E1525" s="181">
        <v>157.36000000000001</v>
      </c>
      <c r="F1525" s="181">
        <v>-4.9413999999999998</v>
      </c>
      <c r="G1525" s="181">
        <v>-5.4212999999999996</v>
      </c>
      <c r="H1525" s="181">
        <v>-6.8821000000000003</v>
      </c>
      <c r="I1525" s="181">
        <v>-10.028600000000001</v>
      </c>
      <c r="J1525" s="181">
        <v>-7.5385999999999997</v>
      </c>
      <c r="K1525" s="181">
        <v>-9.5684000000000005</v>
      </c>
      <c r="L1525" s="181">
        <v>1.9237</v>
      </c>
      <c r="M1525" s="181">
        <v>13.9712</v>
      </c>
      <c r="N1525" s="181">
        <v>19.802099999999999</v>
      </c>
      <c r="O1525" s="181">
        <v>19.9818</v>
      </c>
      <c r="P1525" s="181">
        <v>13.0083</v>
      </c>
      <c r="Q1525" s="181">
        <v>16.0959</v>
      </c>
      <c r="R1525" s="181">
        <v>23.591000000000001</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1234</v>
      </c>
      <c r="B1526" s="177" t="s">
        <v>1236</v>
      </c>
      <c r="C1526" s="177">
        <v>119354</v>
      </c>
      <c r="D1526" s="180">
        <v>44616</v>
      </c>
      <c r="E1526" s="181">
        <v>170.5</v>
      </c>
      <c r="F1526" s="181">
        <v>-4.9398</v>
      </c>
      <c r="G1526" s="181">
        <v>-5.4143999999999997</v>
      </c>
      <c r="H1526" s="181">
        <v>-6.8662000000000001</v>
      </c>
      <c r="I1526" s="181">
        <v>-9.9931000000000001</v>
      </c>
      <c r="J1526" s="181">
        <v>-7.4676999999999998</v>
      </c>
      <c r="K1526" s="181">
        <v>-9.3614999999999995</v>
      </c>
      <c r="L1526" s="181">
        <v>2.3963000000000001</v>
      </c>
      <c r="M1526" s="181">
        <v>14.7376</v>
      </c>
      <c r="N1526" s="181">
        <v>20.844899999999999</v>
      </c>
      <c r="O1526" s="181">
        <v>20.950700000000001</v>
      </c>
      <c r="P1526" s="181">
        <v>14.0306</v>
      </c>
      <c r="Q1526" s="181">
        <v>14.1997</v>
      </c>
      <c r="R1526" s="181">
        <v>24.603200000000001</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1234</v>
      </c>
      <c r="B1527" s="177" t="s">
        <v>1237</v>
      </c>
      <c r="C1527" s="177">
        <v>113460</v>
      </c>
      <c r="D1527" s="180">
        <v>44616</v>
      </c>
      <c r="E1527" s="181">
        <v>70.959000000000003</v>
      </c>
      <c r="F1527" s="181">
        <v>-4.7377000000000002</v>
      </c>
      <c r="G1527" s="181">
        <v>-5.4093999999999998</v>
      </c>
      <c r="H1527" s="181">
        <v>-6.2789999999999999</v>
      </c>
      <c r="I1527" s="181">
        <v>-9.2165999999999997</v>
      </c>
      <c r="J1527" s="181">
        <v>-6.6599000000000004</v>
      </c>
      <c r="K1527" s="181">
        <v>-8.4199000000000002</v>
      </c>
      <c r="L1527" s="181">
        <v>-1.3101</v>
      </c>
      <c r="M1527" s="181">
        <v>10.303000000000001</v>
      </c>
      <c r="N1527" s="181">
        <v>17.585000000000001</v>
      </c>
      <c r="O1527" s="181">
        <v>18.4621</v>
      </c>
      <c r="P1527" s="181">
        <v>12.590299999999999</v>
      </c>
      <c r="Q1527" s="181">
        <v>12.646599999999999</v>
      </c>
      <c r="R1527" s="181">
        <v>18.009899999999998</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1234</v>
      </c>
      <c r="B1528" s="177" t="s">
        <v>1238</v>
      </c>
      <c r="C1528" s="177">
        <v>119988</v>
      </c>
      <c r="D1528" s="180">
        <v>44616</v>
      </c>
      <c r="E1528" s="181">
        <v>80.959999999999994</v>
      </c>
      <c r="F1528" s="181">
        <v>-4.7328000000000001</v>
      </c>
      <c r="G1528" s="181">
        <v>-5.3985000000000003</v>
      </c>
      <c r="H1528" s="181">
        <v>-6.2529000000000003</v>
      </c>
      <c r="I1528" s="181">
        <v>-9.1663999999999994</v>
      </c>
      <c r="J1528" s="181">
        <v>-6.5450999999999997</v>
      </c>
      <c r="K1528" s="181">
        <v>-8.0855999999999995</v>
      </c>
      <c r="L1528" s="181">
        <v>-0.58819999999999995</v>
      </c>
      <c r="M1528" s="181">
        <v>11.5059</v>
      </c>
      <c r="N1528" s="181">
        <v>19.2834</v>
      </c>
      <c r="O1528" s="181">
        <v>20.118500000000001</v>
      </c>
      <c r="P1528" s="181">
        <v>14.2806</v>
      </c>
      <c r="Q1528" s="181">
        <v>15.986499999999999</v>
      </c>
      <c r="R1528" s="181">
        <v>19.672000000000001</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1234</v>
      </c>
      <c r="B1529" s="177" t="s">
        <v>1239</v>
      </c>
      <c r="C1529" s="177">
        <v>101228</v>
      </c>
      <c r="D1529" s="180">
        <v>44616</v>
      </c>
      <c r="E1529" s="181">
        <v>408.22</v>
      </c>
      <c r="F1529" s="181">
        <v>-4.4405999999999999</v>
      </c>
      <c r="G1529" s="181">
        <v>-5.3819999999999997</v>
      </c>
      <c r="H1529" s="181">
        <v>-6.4337999999999997</v>
      </c>
      <c r="I1529" s="181">
        <v>-9.5937999999999999</v>
      </c>
      <c r="J1529" s="181">
        <v>-6.8608000000000002</v>
      </c>
      <c r="K1529" s="181">
        <v>-9.2783999999999995</v>
      </c>
      <c r="L1529" s="181">
        <v>-2.0655999999999999</v>
      </c>
      <c r="M1529" s="181">
        <v>5.4042000000000003</v>
      </c>
      <c r="N1529" s="181">
        <v>11.146800000000001</v>
      </c>
      <c r="O1529" s="181">
        <v>14.453900000000001</v>
      </c>
      <c r="P1529" s="181">
        <v>11.1564</v>
      </c>
      <c r="Q1529" s="181">
        <v>14.4855</v>
      </c>
      <c r="R1529" s="181">
        <v>18.360399999999998</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1234</v>
      </c>
      <c r="B1530" s="177" t="s">
        <v>1240</v>
      </c>
      <c r="C1530" s="177">
        <v>120599</v>
      </c>
      <c r="D1530" s="180">
        <v>44616</v>
      </c>
      <c r="E1530" s="181">
        <v>442.73</v>
      </c>
      <c r="F1530" s="181">
        <v>-4.4378000000000002</v>
      </c>
      <c r="G1530" s="181">
        <v>-5.3753000000000002</v>
      </c>
      <c r="H1530" s="181">
        <v>-6.4154</v>
      </c>
      <c r="I1530" s="181">
        <v>-9.5602</v>
      </c>
      <c r="J1530" s="181">
        <v>-6.7916999999999996</v>
      </c>
      <c r="K1530" s="181">
        <v>-9.0678999999999998</v>
      </c>
      <c r="L1530" s="181">
        <v>-1.6176999999999999</v>
      </c>
      <c r="M1530" s="181">
        <v>6.1295000000000002</v>
      </c>
      <c r="N1530" s="181">
        <v>12.157400000000001</v>
      </c>
      <c r="O1530" s="181">
        <v>15.5318</v>
      </c>
      <c r="P1530" s="181">
        <v>12.2721</v>
      </c>
      <c r="Q1530" s="181">
        <v>15.0349</v>
      </c>
      <c r="R1530" s="181">
        <v>19.474599999999999</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1234</v>
      </c>
      <c r="B1531" s="177" t="s">
        <v>1894</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1234</v>
      </c>
      <c r="B1532" s="177" t="s">
        <v>1241</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1234</v>
      </c>
      <c r="B1533" s="177" t="s">
        <v>1242</v>
      </c>
      <c r="C1533" s="177">
        <v>107353</v>
      </c>
      <c r="D1533" s="180">
        <v>44616</v>
      </c>
      <c r="E1533" s="181">
        <v>70.97</v>
      </c>
      <c r="F1533" s="181">
        <v>-4.7510000000000003</v>
      </c>
      <c r="G1533" s="181">
        <v>-5.4363999999999999</v>
      </c>
      <c r="H1533" s="181">
        <v>-7.0465</v>
      </c>
      <c r="I1533" s="181">
        <v>-10.617100000000001</v>
      </c>
      <c r="J1533" s="181">
        <v>-9.0594999999999999</v>
      </c>
      <c r="K1533" s="181">
        <v>-12.3286</v>
      </c>
      <c r="L1533" s="181">
        <v>-5.0313999999999997</v>
      </c>
      <c r="M1533" s="181">
        <v>3.6663999999999999</v>
      </c>
      <c r="N1533" s="181">
        <v>12.1523</v>
      </c>
      <c r="O1533" s="181">
        <v>17.304300000000001</v>
      </c>
      <c r="P1533" s="181">
        <v>11.875500000000001</v>
      </c>
      <c r="Q1533" s="181">
        <v>15.0816</v>
      </c>
      <c r="R1533" s="181">
        <v>17.239999999999998</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1234</v>
      </c>
      <c r="B1534" s="177" t="s">
        <v>1243</v>
      </c>
      <c r="C1534" s="177">
        <v>120413</v>
      </c>
      <c r="D1534" s="180">
        <v>44616</v>
      </c>
      <c r="E1534" s="181">
        <v>80.81</v>
      </c>
      <c r="F1534" s="181">
        <v>-4.7613000000000003</v>
      </c>
      <c r="G1534" s="181">
        <v>-5.4301000000000004</v>
      </c>
      <c r="H1534" s="181">
        <v>-7.0294999999999996</v>
      </c>
      <c r="I1534" s="181">
        <v>-10.5688</v>
      </c>
      <c r="J1534" s="181">
        <v>-8.9566999999999997</v>
      </c>
      <c r="K1534" s="181">
        <v>-12.029199999999999</v>
      </c>
      <c r="L1534" s="181">
        <v>-4.3895</v>
      </c>
      <c r="M1534" s="181">
        <v>4.7168999999999999</v>
      </c>
      <c r="N1534" s="181">
        <v>13.6568</v>
      </c>
      <c r="O1534" s="181">
        <v>18.888999999999999</v>
      </c>
      <c r="P1534" s="181">
        <v>13.5228</v>
      </c>
      <c r="Q1534" s="181">
        <v>17.9727</v>
      </c>
      <c r="R1534" s="181">
        <v>18.8108</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1234</v>
      </c>
      <c r="B1535" s="177" t="s">
        <v>1244</v>
      </c>
      <c r="C1535" s="177">
        <v>147183</v>
      </c>
      <c r="D1535" s="180">
        <v>44616</v>
      </c>
      <c r="E1535" s="181">
        <v>13.036</v>
      </c>
      <c r="F1535" s="181">
        <v>-4.7103999999999999</v>
      </c>
      <c r="G1535" s="181">
        <v>-5.4999000000000002</v>
      </c>
      <c r="H1535" s="181">
        <v>-6.5707000000000004</v>
      </c>
      <c r="I1535" s="181">
        <v>-9.4589999999999996</v>
      </c>
      <c r="J1535" s="181">
        <v>-8.0955999999999992</v>
      </c>
      <c r="K1535" s="181">
        <v>-13.868499999999999</v>
      </c>
      <c r="L1535" s="181">
        <v>-9.3312000000000008</v>
      </c>
      <c r="M1535" s="181">
        <v>-10.377800000000001</v>
      </c>
      <c r="N1535" s="181">
        <v>-2.6939000000000002</v>
      </c>
      <c r="O1535" s="181"/>
      <c r="P1535" s="181"/>
      <c r="Q1535" s="181">
        <v>9.9931999999999999</v>
      </c>
      <c r="R1535" s="181">
        <v>7.3056000000000001</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1234</v>
      </c>
      <c r="B1536" s="177" t="s">
        <v>1245</v>
      </c>
      <c r="C1536" s="177">
        <v>147184</v>
      </c>
      <c r="D1536" s="180">
        <v>44616</v>
      </c>
      <c r="E1536" s="181">
        <v>12.2814</v>
      </c>
      <c r="F1536" s="181">
        <v>-4.7163000000000004</v>
      </c>
      <c r="G1536" s="181">
        <v>-5.5167999999999999</v>
      </c>
      <c r="H1536" s="181">
        <v>-6.6096000000000004</v>
      </c>
      <c r="I1536" s="181">
        <v>-9.5338999999999992</v>
      </c>
      <c r="J1536" s="181">
        <v>-8.2642000000000007</v>
      </c>
      <c r="K1536" s="181">
        <v>-14.3347</v>
      </c>
      <c r="L1536" s="181">
        <v>-10.3089</v>
      </c>
      <c r="M1536" s="181">
        <v>-11.823499999999999</v>
      </c>
      <c r="N1536" s="181">
        <v>-4.7643000000000004</v>
      </c>
      <c r="O1536" s="181"/>
      <c r="P1536" s="181"/>
      <c r="Q1536" s="181">
        <v>7.6619999999999999</v>
      </c>
      <c r="R1536" s="181">
        <v>5.016</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1234</v>
      </c>
      <c r="B1537" s="177" t="s">
        <v>1246</v>
      </c>
      <c r="C1537" s="177">
        <v>141226</v>
      </c>
      <c r="D1537" s="180">
        <v>44616</v>
      </c>
      <c r="E1537" s="181">
        <v>20.5457</v>
      </c>
      <c r="F1537" s="181">
        <v>-5.4644000000000004</v>
      </c>
      <c r="G1537" s="181">
        <v>-5.6627999999999998</v>
      </c>
      <c r="H1537" s="181">
        <v>-7.3315999999999999</v>
      </c>
      <c r="I1537" s="181">
        <v>-10.7713</v>
      </c>
      <c r="J1537" s="181">
        <v>-7.3734000000000002</v>
      </c>
      <c r="K1537" s="181">
        <v>-10.057700000000001</v>
      </c>
      <c r="L1537" s="181">
        <v>0.1169</v>
      </c>
      <c r="M1537" s="181">
        <v>11.6335</v>
      </c>
      <c r="N1537" s="181">
        <v>24.0945</v>
      </c>
      <c r="O1537" s="181">
        <v>25.255600000000001</v>
      </c>
      <c r="P1537" s="181"/>
      <c r="Q1537" s="181">
        <v>16.204999999999998</v>
      </c>
      <c r="R1537" s="181">
        <v>27.674399999999999</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1234</v>
      </c>
      <c r="B1538" s="177" t="s">
        <v>1247</v>
      </c>
      <c r="C1538" s="177">
        <v>141224</v>
      </c>
      <c r="D1538" s="180">
        <v>44616</v>
      </c>
      <c r="E1538" s="181">
        <v>18.686699999999998</v>
      </c>
      <c r="F1538" s="181">
        <v>-5.4690000000000003</v>
      </c>
      <c r="G1538" s="181">
        <v>-5.6765999999999996</v>
      </c>
      <c r="H1538" s="181">
        <v>-7.3632</v>
      </c>
      <c r="I1538" s="181">
        <v>-10.8323</v>
      </c>
      <c r="J1538" s="181">
        <v>-7.5136000000000003</v>
      </c>
      <c r="K1538" s="181">
        <v>-10.462300000000001</v>
      </c>
      <c r="L1538" s="181">
        <v>-0.79320000000000002</v>
      </c>
      <c r="M1538" s="181">
        <v>10.116099999999999</v>
      </c>
      <c r="N1538" s="181">
        <v>21.8963</v>
      </c>
      <c r="O1538" s="181">
        <v>23.119599999999998</v>
      </c>
      <c r="P1538" s="181"/>
      <c r="Q1538" s="181">
        <v>13.928900000000001</v>
      </c>
      <c r="R1538" s="181">
        <v>25.442399999999999</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1234</v>
      </c>
      <c r="B1539" s="177" t="s">
        <v>1248</v>
      </c>
      <c r="C1539" s="177">
        <v>101161</v>
      </c>
      <c r="D1539" s="180">
        <v>44616</v>
      </c>
      <c r="E1539" s="181">
        <v>135.01769999999999</v>
      </c>
      <c r="F1539" s="181">
        <v>-5.2605000000000004</v>
      </c>
      <c r="G1539" s="181">
        <v>-6.3449999999999998</v>
      </c>
      <c r="H1539" s="181">
        <v>-7.1543999999999999</v>
      </c>
      <c r="I1539" s="181">
        <v>-9.3248999999999995</v>
      </c>
      <c r="J1539" s="181">
        <v>-6.4851999999999999</v>
      </c>
      <c r="K1539" s="181">
        <v>-8.7306000000000008</v>
      </c>
      <c r="L1539" s="181">
        <v>1.5048999999999999</v>
      </c>
      <c r="M1539" s="181">
        <v>13.922800000000001</v>
      </c>
      <c r="N1539" s="181">
        <v>19.584499999999998</v>
      </c>
      <c r="O1539" s="181">
        <v>13.977</v>
      </c>
      <c r="P1539" s="181">
        <v>12.1457</v>
      </c>
      <c r="Q1539" s="181">
        <v>16.625900000000001</v>
      </c>
      <c r="R1539" s="181">
        <v>17.132000000000001</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1234</v>
      </c>
      <c r="B1540" s="177" t="s">
        <v>1249</v>
      </c>
      <c r="C1540" s="177">
        <v>118650</v>
      </c>
      <c r="D1540" s="180">
        <v>44616</v>
      </c>
      <c r="E1540" s="181">
        <v>144.31450000000001</v>
      </c>
      <c r="F1540" s="181">
        <v>-5.2587999999999999</v>
      </c>
      <c r="G1540" s="181">
        <v>-6.3399000000000001</v>
      </c>
      <c r="H1540" s="181">
        <v>-7.1426999999999996</v>
      </c>
      <c r="I1540" s="181">
        <v>-9.3010999999999999</v>
      </c>
      <c r="J1540" s="181">
        <v>-6.4309000000000003</v>
      </c>
      <c r="K1540" s="181">
        <v>-8.5746000000000002</v>
      </c>
      <c r="L1540" s="181">
        <v>1.8522000000000001</v>
      </c>
      <c r="M1540" s="181">
        <v>14.484999999999999</v>
      </c>
      <c r="N1540" s="181">
        <v>20.3734</v>
      </c>
      <c r="O1540" s="181">
        <v>14.735300000000001</v>
      </c>
      <c r="P1540" s="181">
        <v>12.9339</v>
      </c>
      <c r="Q1540" s="181">
        <v>13.664300000000001</v>
      </c>
      <c r="R1540" s="181">
        <v>17.929300000000001</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1234</v>
      </c>
      <c r="B1541" s="177" t="s">
        <v>1250</v>
      </c>
      <c r="C1541" s="177">
        <v>100631</v>
      </c>
      <c r="D1541" s="180">
        <v>44616</v>
      </c>
      <c r="E1541" s="181">
        <v>372.2561</v>
      </c>
      <c r="F1541" s="181">
        <v>-5.4748000000000001</v>
      </c>
      <c r="G1541" s="181">
        <v>-6.5682</v>
      </c>
      <c r="H1541" s="181">
        <v>-9.0761000000000003</v>
      </c>
      <c r="I1541" s="181">
        <v>-12.6332</v>
      </c>
      <c r="J1541" s="181">
        <v>-7.8512000000000004</v>
      </c>
      <c r="K1541" s="181">
        <v>-11.5688</v>
      </c>
      <c r="L1541" s="181">
        <v>-0.40529999999999999</v>
      </c>
      <c r="M1541" s="181">
        <v>5.9135999999999997</v>
      </c>
      <c r="N1541" s="181">
        <v>31.093</v>
      </c>
      <c r="O1541" s="181">
        <v>30.358699999999999</v>
      </c>
      <c r="P1541" s="181">
        <v>21.557400000000001</v>
      </c>
      <c r="Q1541" s="181">
        <v>18.846900000000002</v>
      </c>
      <c r="R1541" s="181">
        <v>40.968000000000004</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1234</v>
      </c>
      <c r="B1542" s="177" t="s">
        <v>1251</v>
      </c>
      <c r="C1542" s="177">
        <v>120823</v>
      </c>
      <c r="D1542" s="180">
        <v>44616</v>
      </c>
      <c r="E1542" s="181">
        <v>389.59359999999998</v>
      </c>
      <c r="F1542" s="181">
        <v>-5.4702999999999999</v>
      </c>
      <c r="G1542" s="181">
        <v>-6.5557999999999996</v>
      </c>
      <c r="H1542" s="181">
        <v>-9.0465999999999998</v>
      </c>
      <c r="I1542" s="181">
        <v>-12.574400000000001</v>
      </c>
      <c r="J1542" s="181">
        <v>-7.7150999999999996</v>
      </c>
      <c r="K1542" s="181">
        <v>-11.1836</v>
      </c>
      <c r="L1542" s="181">
        <v>0.4889</v>
      </c>
      <c r="M1542" s="181">
        <v>7.4032999999999998</v>
      </c>
      <c r="N1542" s="181">
        <v>33.589100000000002</v>
      </c>
      <c r="O1542" s="181">
        <v>31.845400000000001</v>
      </c>
      <c r="P1542" s="181">
        <v>22.561699999999998</v>
      </c>
      <c r="Q1542" s="181">
        <v>19.954699999999999</v>
      </c>
      <c r="R1542" s="181">
        <v>43.195999999999998</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1234</v>
      </c>
      <c r="B1543" s="177" t="s">
        <v>1252</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1234</v>
      </c>
      <c r="B1544" s="177" t="s">
        <v>1253</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1234</v>
      </c>
      <c r="B1545" s="177" t="s">
        <v>2011</v>
      </c>
      <c r="C1545" s="177">
        <v>149667</v>
      </c>
      <c r="D1545" s="180">
        <v>44616</v>
      </c>
      <c r="E1545" s="181">
        <v>221.39830000000001</v>
      </c>
      <c r="F1545" s="181">
        <v>-4.6429999999999998</v>
      </c>
      <c r="G1545" s="181">
        <v>-4.6584000000000003</v>
      </c>
      <c r="H1545" s="181">
        <v>-6.0696000000000003</v>
      </c>
      <c r="I1545" s="181">
        <v>-8.8831000000000007</v>
      </c>
      <c r="J1545" s="181">
        <v>-6.4687000000000001</v>
      </c>
      <c r="K1545" s="181">
        <v>-7.1433</v>
      </c>
      <c r="L1545" s="181">
        <v>3.0430999999999999</v>
      </c>
      <c r="M1545" s="181">
        <v>16.1586</v>
      </c>
      <c r="N1545" s="181">
        <v>22.049800000000001</v>
      </c>
      <c r="O1545" s="181">
        <v>18.739899999999999</v>
      </c>
      <c r="P1545" s="181">
        <v>14.2805</v>
      </c>
      <c r="Q1545" s="181">
        <v>15.6144</v>
      </c>
      <c r="R1545" s="181">
        <v>22.5562</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1234</v>
      </c>
      <c r="B1546" s="177" t="s">
        <v>2012</v>
      </c>
      <c r="C1546" s="177">
        <v>149669</v>
      </c>
      <c r="D1546" s="180">
        <v>44616</v>
      </c>
      <c r="E1546" s="181">
        <v>237.25540000000001</v>
      </c>
      <c r="F1546" s="181">
        <v>-4.6398000000000001</v>
      </c>
      <c r="G1546" s="181">
        <v>-4.6489000000000003</v>
      </c>
      <c r="H1546" s="181">
        <v>-6.0476000000000001</v>
      </c>
      <c r="I1546" s="181">
        <v>-8.8430999999999997</v>
      </c>
      <c r="J1546" s="181">
        <v>-6.3783000000000003</v>
      </c>
      <c r="K1546" s="181">
        <v>-6.9149000000000003</v>
      </c>
      <c r="L1546" s="181">
        <v>3.4830000000000001</v>
      </c>
      <c r="M1546" s="181">
        <v>16.874600000000001</v>
      </c>
      <c r="N1546" s="181">
        <v>23.032299999999999</v>
      </c>
      <c r="O1546" s="181">
        <v>19.732099999999999</v>
      </c>
      <c r="P1546" s="181">
        <v>15.2645</v>
      </c>
      <c r="Q1546" s="181">
        <v>16.591200000000001</v>
      </c>
      <c r="R1546" s="181">
        <v>23.541399999999999</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-4.9360944444444437</v>
      </c>
      <c r="G1547" s="183">
        <v>-5.5966500000000003</v>
      </c>
      <c r="H1547" s="183">
        <v>-6.9787499999999998</v>
      </c>
      <c r="I1547" s="183">
        <v>-10.050049999999999</v>
      </c>
      <c r="J1547" s="183">
        <v>-7.3586777777777792</v>
      </c>
      <c r="K1547" s="183">
        <v>-10.054361111111113</v>
      </c>
      <c r="L1547" s="183">
        <v>-1.16845</v>
      </c>
      <c r="M1547" s="183">
        <v>8.0411611111111121</v>
      </c>
      <c r="N1547" s="183">
        <v>17.493522222222222</v>
      </c>
      <c r="O1547" s="183">
        <v>20.215981249999999</v>
      </c>
      <c r="P1547" s="183">
        <v>14.391450000000001</v>
      </c>
      <c r="Q1547" s="183">
        <v>15.032772222222219</v>
      </c>
      <c r="R1547" s="183">
        <v>21.695733333333337</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408</v>
      </c>
      <c r="B1548" s="177"/>
      <c r="C1548" s="177"/>
      <c r="D1548" s="177"/>
      <c r="E1548" s="177"/>
      <c r="F1548" s="183">
        <v>-4.7561499999999999</v>
      </c>
      <c r="G1548" s="183">
        <v>-5.4332500000000001</v>
      </c>
      <c r="H1548" s="183">
        <v>-6.8741500000000002</v>
      </c>
      <c r="I1548" s="183">
        <v>-9.577</v>
      </c>
      <c r="J1548" s="183">
        <v>-7.4205500000000004</v>
      </c>
      <c r="K1548" s="183">
        <v>-9.46495</v>
      </c>
      <c r="L1548" s="183">
        <v>-0.49674999999999997</v>
      </c>
      <c r="M1548" s="183">
        <v>10.20955</v>
      </c>
      <c r="N1548" s="183">
        <v>19.693300000000001</v>
      </c>
      <c r="O1548" s="183">
        <v>19.310549999999999</v>
      </c>
      <c r="P1548" s="183">
        <v>13.265550000000001</v>
      </c>
      <c r="Q1548" s="183">
        <v>15.347999999999999</v>
      </c>
      <c r="R1548" s="183">
        <v>19.5733</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1254</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1255</v>
      </c>
      <c r="B1551" s="177" t="s">
        <v>1256</v>
      </c>
      <c r="C1551" s="177">
        <v>145486</v>
      </c>
      <c r="D1551" s="180">
        <v>44616</v>
      </c>
      <c r="E1551" s="181">
        <v>1146.0266999999999</v>
      </c>
      <c r="F1551" s="181">
        <v>3.2488999999999999</v>
      </c>
      <c r="G1551" s="181">
        <v>3.3121999999999998</v>
      </c>
      <c r="H1551" s="181">
        <v>3.3008000000000002</v>
      </c>
      <c r="I1551" s="181">
        <v>3.2725</v>
      </c>
      <c r="J1551" s="181">
        <v>3.3721999999999999</v>
      </c>
      <c r="K1551" s="181">
        <v>3.4314</v>
      </c>
      <c r="L1551" s="181">
        <v>3.3248000000000002</v>
      </c>
      <c r="M1551" s="181">
        <v>3.2856000000000001</v>
      </c>
      <c r="N1551" s="181">
        <v>3.2871000000000001</v>
      </c>
      <c r="O1551" s="181">
        <v>3.9491000000000001</v>
      </c>
      <c r="P1551" s="181"/>
      <c r="Q1551" s="181">
        <v>4.1936999999999998</v>
      </c>
      <c r="R1551" s="181">
        <v>3.1972999999999998</v>
      </c>
      <c r="S1551" s="124" t="s">
        <v>1951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1255</v>
      </c>
      <c r="B1552" s="177" t="s">
        <v>1257</v>
      </c>
      <c r="C1552" s="177">
        <v>145481</v>
      </c>
      <c r="D1552" s="180">
        <v>44616</v>
      </c>
      <c r="E1552" s="181">
        <v>1141.3680999999999</v>
      </c>
      <c r="F1552" s="181">
        <v>3.1278000000000001</v>
      </c>
      <c r="G1552" s="181">
        <v>3.1924000000000001</v>
      </c>
      <c r="H1552" s="181">
        <v>3.1806999999999999</v>
      </c>
      <c r="I1552" s="181">
        <v>3.1524000000000001</v>
      </c>
      <c r="J1552" s="181">
        <v>3.2519</v>
      </c>
      <c r="K1552" s="181">
        <v>3.3104</v>
      </c>
      <c r="L1552" s="181">
        <v>3.2031000000000001</v>
      </c>
      <c r="M1552" s="181">
        <v>3.1680999999999999</v>
      </c>
      <c r="N1552" s="181">
        <v>3.1680000000000001</v>
      </c>
      <c r="O1552" s="181">
        <v>3.8239000000000001</v>
      </c>
      <c r="P1552" s="181"/>
      <c r="Q1552" s="181">
        <v>4.0659000000000001</v>
      </c>
      <c r="R1552" s="181">
        <v>3.0777999999999999</v>
      </c>
      <c r="S1552" s="124" t="s">
        <v>1951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1255</v>
      </c>
      <c r="B1553" s="177" t="s">
        <v>1258</v>
      </c>
      <c r="C1553" s="177">
        <v>146675</v>
      </c>
      <c r="D1553" s="180">
        <v>44616</v>
      </c>
      <c r="E1553" s="181">
        <v>1120.2502999999999</v>
      </c>
      <c r="F1553" s="181">
        <v>3.3334000000000001</v>
      </c>
      <c r="G1553" s="181">
        <v>3.3873000000000002</v>
      </c>
      <c r="H1553" s="181">
        <v>3.3889</v>
      </c>
      <c r="I1553" s="181">
        <v>3.3277999999999999</v>
      </c>
      <c r="J1553" s="181">
        <v>3.3887</v>
      </c>
      <c r="K1553" s="181">
        <v>3.4403000000000001</v>
      </c>
      <c r="L1553" s="181">
        <v>3.3376999999999999</v>
      </c>
      <c r="M1553" s="181">
        <v>3.2921</v>
      </c>
      <c r="N1553" s="181">
        <v>3.2875999999999999</v>
      </c>
      <c r="O1553" s="181"/>
      <c r="P1553" s="181"/>
      <c r="Q1553" s="181">
        <v>3.9232999999999998</v>
      </c>
      <c r="R1553" s="181">
        <v>3.2113999999999998</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1255</v>
      </c>
      <c r="B1554" s="177" t="s">
        <v>1259</v>
      </c>
      <c r="C1554" s="177">
        <v>146678</v>
      </c>
      <c r="D1554" s="180">
        <v>44616</v>
      </c>
      <c r="E1554" s="181">
        <v>1118.2935</v>
      </c>
      <c r="F1554" s="181">
        <v>3.274</v>
      </c>
      <c r="G1554" s="181">
        <v>3.3268</v>
      </c>
      <c r="H1554" s="181">
        <v>3.3290000000000002</v>
      </c>
      <c r="I1554" s="181">
        <v>3.2677999999999998</v>
      </c>
      <c r="J1554" s="181">
        <v>3.3285999999999998</v>
      </c>
      <c r="K1554" s="181">
        <v>3.3797999999999999</v>
      </c>
      <c r="L1554" s="181">
        <v>3.2766000000000002</v>
      </c>
      <c r="M1554" s="181">
        <v>3.2307000000000001</v>
      </c>
      <c r="N1554" s="181">
        <v>3.2259000000000002</v>
      </c>
      <c r="O1554" s="181"/>
      <c r="P1554" s="181"/>
      <c r="Q1554" s="181">
        <v>3.8618000000000001</v>
      </c>
      <c r="R1554" s="181">
        <v>3.1547999999999998</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1255</v>
      </c>
      <c r="B1555" s="177" t="s">
        <v>1260</v>
      </c>
      <c r="C1555" s="177">
        <v>147196</v>
      </c>
      <c r="D1555" s="180">
        <v>44616</v>
      </c>
      <c r="E1555" s="181">
        <v>1112.8338000000001</v>
      </c>
      <c r="F1555" s="181">
        <v>3.2277</v>
      </c>
      <c r="G1555" s="181">
        <v>3.2677</v>
      </c>
      <c r="H1555" s="181">
        <v>3.2932000000000001</v>
      </c>
      <c r="I1555" s="181">
        <v>3.2902</v>
      </c>
      <c r="J1555" s="181">
        <v>3.359</v>
      </c>
      <c r="K1555" s="181">
        <v>3.3822000000000001</v>
      </c>
      <c r="L1555" s="181">
        <v>3.2945000000000002</v>
      </c>
      <c r="M1555" s="181">
        <v>3.266</v>
      </c>
      <c r="N1555" s="181">
        <v>3.2604000000000002</v>
      </c>
      <c r="O1555" s="181"/>
      <c r="P1555" s="181"/>
      <c r="Q1555" s="181">
        <v>3.8321999999999998</v>
      </c>
      <c r="R1555" s="181">
        <v>3.2197</v>
      </c>
      <c r="S1555" s="124" t="s">
        <v>1951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1255</v>
      </c>
      <c r="B1556" s="177" t="s">
        <v>1261</v>
      </c>
      <c r="C1556" s="177">
        <v>147193</v>
      </c>
      <c r="D1556" s="180">
        <v>44616</v>
      </c>
      <c r="E1556" s="181">
        <v>1111.0847000000001</v>
      </c>
      <c r="F1556" s="181">
        <v>3.1703999999999999</v>
      </c>
      <c r="G1556" s="181">
        <v>3.2082000000000002</v>
      </c>
      <c r="H1556" s="181">
        <v>3.2330999999999999</v>
      </c>
      <c r="I1556" s="181">
        <v>3.2302</v>
      </c>
      <c r="J1556" s="181">
        <v>3.2989000000000002</v>
      </c>
      <c r="K1556" s="181">
        <v>3.3216999999999999</v>
      </c>
      <c r="L1556" s="181">
        <v>3.2334999999999998</v>
      </c>
      <c r="M1556" s="181">
        <v>3.2082000000000002</v>
      </c>
      <c r="N1556" s="181">
        <v>3.2037</v>
      </c>
      <c r="O1556" s="181"/>
      <c r="P1556" s="181"/>
      <c r="Q1556" s="181">
        <v>3.7747000000000002</v>
      </c>
      <c r="R1556" s="181">
        <v>3.1600999999999999</v>
      </c>
      <c r="S1556" s="124" t="s">
        <v>1951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1255</v>
      </c>
      <c r="B1557" s="177" t="s">
        <v>1262</v>
      </c>
      <c r="C1557" s="177">
        <v>147125</v>
      </c>
      <c r="D1557" s="180">
        <v>44616</v>
      </c>
      <c r="E1557" s="181">
        <v>1115.1355000000001</v>
      </c>
      <c r="F1557" s="181">
        <v>3.2309000000000001</v>
      </c>
      <c r="G1557" s="181">
        <v>3.2761999999999998</v>
      </c>
      <c r="H1557" s="181">
        <v>3.2761</v>
      </c>
      <c r="I1557" s="181">
        <v>3.2286999999999999</v>
      </c>
      <c r="J1557" s="181">
        <v>3.3288000000000002</v>
      </c>
      <c r="K1557" s="181">
        <v>3.3809</v>
      </c>
      <c r="L1557" s="181">
        <v>3.2985000000000002</v>
      </c>
      <c r="M1557" s="181">
        <v>3.2610999999999999</v>
      </c>
      <c r="N1557" s="181">
        <v>3.2502</v>
      </c>
      <c r="O1557" s="181"/>
      <c r="P1557" s="181"/>
      <c r="Q1557" s="181">
        <v>3.8567</v>
      </c>
      <c r="R1557" s="181">
        <v>3.2088000000000001</v>
      </c>
      <c r="S1557" s="124" t="s">
        <v>1951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1255</v>
      </c>
      <c r="B1558" s="177" t="s">
        <v>1263</v>
      </c>
      <c r="C1558" s="177">
        <v>147124</v>
      </c>
      <c r="D1558" s="180">
        <v>44616</v>
      </c>
      <c r="E1558" s="181">
        <v>1111.7261000000001</v>
      </c>
      <c r="F1558" s="181">
        <v>3.1291000000000002</v>
      </c>
      <c r="G1558" s="181">
        <v>3.1745999999999999</v>
      </c>
      <c r="H1558" s="181">
        <v>3.1758000000000002</v>
      </c>
      <c r="I1558" s="181">
        <v>3.1286</v>
      </c>
      <c r="J1558" s="181">
        <v>3.2284999999999999</v>
      </c>
      <c r="K1558" s="181">
        <v>3.2801</v>
      </c>
      <c r="L1558" s="181">
        <v>3.1968999999999999</v>
      </c>
      <c r="M1558" s="181">
        <v>3.1585999999999999</v>
      </c>
      <c r="N1558" s="181">
        <v>3.1469999999999998</v>
      </c>
      <c r="O1558" s="181"/>
      <c r="P1558" s="181"/>
      <c r="Q1558" s="181">
        <v>3.7462</v>
      </c>
      <c r="R1558" s="181">
        <v>3.1053999999999999</v>
      </c>
      <c r="S1558" s="124" t="s">
        <v>1951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1255</v>
      </c>
      <c r="B1559" s="177" t="s">
        <v>1264</v>
      </c>
      <c r="C1559" s="177">
        <v>147951</v>
      </c>
      <c r="D1559" s="180">
        <v>44616</v>
      </c>
      <c r="E1559" s="181">
        <v>1072.5349000000001</v>
      </c>
      <c r="F1559" s="181">
        <v>3.2911000000000001</v>
      </c>
      <c r="G1559" s="181">
        <v>3.3847999999999998</v>
      </c>
      <c r="H1559" s="181">
        <v>3.4024999999999999</v>
      </c>
      <c r="I1559" s="181">
        <v>3.383</v>
      </c>
      <c r="J1559" s="181">
        <v>3.5099</v>
      </c>
      <c r="K1559" s="181">
        <v>3.5565000000000002</v>
      </c>
      <c r="L1559" s="181">
        <v>3.448</v>
      </c>
      <c r="M1559" s="181">
        <v>3.3788</v>
      </c>
      <c r="N1559" s="181">
        <v>3.3551000000000002</v>
      </c>
      <c r="O1559" s="181"/>
      <c r="P1559" s="181"/>
      <c r="Q1559" s="181">
        <v>3.423</v>
      </c>
      <c r="R1559" s="181">
        <v>3.3605</v>
      </c>
      <c r="S1559" s="124" t="s">
        <v>1951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1255</v>
      </c>
      <c r="B1560" s="177" t="s">
        <v>1265</v>
      </c>
      <c r="C1560" s="177">
        <v>147936</v>
      </c>
      <c r="D1560" s="180">
        <v>44616</v>
      </c>
      <c r="E1560" s="181">
        <v>1070.6396999999999</v>
      </c>
      <c r="F1560" s="181">
        <v>3.2322000000000002</v>
      </c>
      <c r="G1560" s="181">
        <v>3.0588000000000002</v>
      </c>
      <c r="H1560" s="181">
        <v>3.2315</v>
      </c>
      <c r="I1560" s="181">
        <v>3.2696000000000001</v>
      </c>
      <c r="J1560" s="181">
        <v>3.4278</v>
      </c>
      <c r="K1560" s="181">
        <v>3.4927999999999999</v>
      </c>
      <c r="L1560" s="181">
        <v>3.3811</v>
      </c>
      <c r="M1560" s="181">
        <v>3.3064</v>
      </c>
      <c r="N1560" s="181">
        <v>3.2782</v>
      </c>
      <c r="O1560" s="181"/>
      <c r="P1560" s="181"/>
      <c r="Q1560" s="181">
        <v>3.3351000000000002</v>
      </c>
      <c r="R1560" s="181">
        <v>3.2734000000000001</v>
      </c>
      <c r="S1560" s="124" t="s">
        <v>1951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1255</v>
      </c>
      <c r="B1561" s="177" t="s">
        <v>1266</v>
      </c>
      <c r="C1561" s="177">
        <v>147531</v>
      </c>
      <c r="D1561" s="180">
        <v>44616</v>
      </c>
      <c r="E1561" s="181">
        <v>1096.9576</v>
      </c>
      <c r="F1561" s="181">
        <v>3.2012</v>
      </c>
      <c r="G1561" s="181">
        <v>3.2639</v>
      </c>
      <c r="H1561" s="181">
        <v>3.2610000000000001</v>
      </c>
      <c r="I1561" s="181">
        <v>3.2334999999999998</v>
      </c>
      <c r="J1561" s="181">
        <v>3.3552</v>
      </c>
      <c r="K1561" s="181">
        <v>3.3681999999999999</v>
      </c>
      <c r="L1561" s="181">
        <v>3.2841</v>
      </c>
      <c r="M1561" s="181">
        <v>3.2450999999999999</v>
      </c>
      <c r="N1561" s="181">
        <v>3.2378</v>
      </c>
      <c r="O1561" s="181"/>
      <c r="P1561" s="181"/>
      <c r="Q1561" s="181">
        <v>3.6272000000000002</v>
      </c>
      <c r="R1561" s="181">
        <v>3.2059000000000002</v>
      </c>
      <c r="S1561" s="124" t="s">
        <v>1951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1255</v>
      </c>
      <c r="B1562" s="177" t="s">
        <v>1267</v>
      </c>
      <c r="C1562" s="177">
        <v>147534</v>
      </c>
      <c r="D1562" s="180">
        <v>44616</v>
      </c>
      <c r="E1562" s="181">
        <v>1096.2646999999999</v>
      </c>
      <c r="F1562" s="181">
        <v>3.1899000000000002</v>
      </c>
      <c r="G1562" s="181">
        <v>3.2538</v>
      </c>
      <c r="H1562" s="181">
        <v>3.2511000000000001</v>
      </c>
      <c r="I1562" s="181">
        <v>3.2233999999999998</v>
      </c>
      <c r="J1562" s="181">
        <v>3.3451</v>
      </c>
      <c r="K1562" s="181">
        <v>3.3580999999999999</v>
      </c>
      <c r="L1562" s="181">
        <v>3.2696000000000001</v>
      </c>
      <c r="M1562" s="181">
        <v>3.2284999999999999</v>
      </c>
      <c r="N1562" s="181">
        <v>3.2223999999999999</v>
      </c>
      <c r="O1562" s="181"/>
      <c r="P1562" s="181"/>
      <c r="Q1562" s="181">
        <v>3.6019999999999999</v>
      </c>
      <c r="R1562" s="181">
        <v>3.1886999999999999</v>
      </c>
      <c r="S1562" s="124" t="s">
        <v>1951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1255</v>
      </c>
      <c r="B1563" s="177" t="s">
        <v>1268</v>
      </c>
      <c r="C1563" s="177">
        <v>146062</v>
      </c>
      <c r="D1563" s="180">
        <v>44616</v>
      </c>
      <c r="E1563" s="181">
        <v>1134.7554</v>
      </c>
      <c r="F1563" s="181">
        <v>3.2650999999999999</v>
      </c>
      <c r="G1563" s="181">
        <v>3.3182</v>
      </c>
      <c r="H1563" s="181">
        <v>3.3207</v>
      </c>
      <c r="I1563" s="181">
        <v>3.2833999999999999</v>
      </c>
      <c r="J1563" s="181">
        <v>3.3557999999999999</v>
      </c>
      <c r="K1563" s="181">
        <v>3.4095</v>
      </c>
      <c r="L1563" s="181">
        <v>3.3191999999999999</v>
      </c>
      <c r="M1563" s="181">
        <v>3.2768999999999999</v>
      </c>
      <c r="N1563" s="181">
        <v>3.2591999999999999</v>
      </c>
      <c r="O1563" s="181">
        <v>4.0141999999999998</v>
      </c>
      <c r="P1563" s="181"/>
      <c r="Q1563" s="181">
        <v>4.1173000000000002</v>
      </c>
      <c r="R1563" s="181">
        <v>3.2555000000000001</v>
      </c>
      <c r="S1563" s="124" t="s">
        <v>1951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1255</v>
      </c>
      <c r="B1564" s="177" t="s">
        <v>1269</v>
      </c>
      <c r="C1564" s="177">
        <v>146061</v>
      </c>
      <c r="D1564" s="180">
        <v>44616</v>
      </c>
      <c r="E1564" s="181">
        <v>1131.7552000000001</v>
      </c>
      <c r="F1564" s="181">
        <v>3.1899000000000002</v>
      </c>
      <c r="G1564" s="181">
        <v>3.2387999999999999</v>
      </c>
      <c r="H1564" s="181">
        <v>3.2408999999999999</v>
      </c>
      <c r="I1564" s="181">
        <v>3.2033999999999998</v>
      </c>
      <c r="J1564" s="181">
        <v>3.2755999999999998</v>
      </c>
      <c r="K1564" s="181">
        <v>3.3289</v>
      </c>
      <c r="L1564" s="181">
        <v>3.2402000000000002</v>
      </c>
      <c r="M1564" s="181">
        <v>3.1999</v>
      </c>
      <c r="N1564" s="181">
        <v>3.1804000000000001</v>
      </c>
      <c r="O1564" s="181">
        <v>3.9270999999999998</v>
      </c>
      <c r="P1564" s="181"/>
      <c r="Q1564" s="181">
        <v>4.0293000000000001</v>
      </c>
      <c r="R1564" s="181">
        <v>3.1770999999999998</v>
      </c>
      <c r="S1564" s="124" t="s">
        <v>1951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1255</v>
      </c>
      <c r="B1565" s="177" t="s">
        <v>1270</v>
      </c>
      <c r="C1565" s="177">
        <v>147570</v>
      </c>
      <c r="D1565" s="180">
        <v>44616</v>
      </c>
      <c r="E1565" s="181">
        <v>1098.6719000000001</v>
      </c>
      <c r="F1565" s="181">
        <v>3.1796000000000002</v>
      </c>
      <c r="G1565" s="181">
        <v>3.2166999999999999</v>
      </c>
      <c r="H1565" s="181">
        <v>3.2277999999999998</v>
      </c>
      <c r="I1565" s="181">
        <v>3.1831999999999998</v>
      </c>
      <c r="J1565" s="181">
        <v>3.2749999999999999</v>
      </c>
      <c r="K1565" s="181">
        <v>3.3342999999999998</v>
      </c>
      <c r="L1565" s="181">
        <v>3.2553999999999998</v>
      </c>
      <c r="M1565" s="181">
        <v>3.2166999999999999</v>
      </c>
      <c r="N1565" s="181">
        <v>3.2105999999999999</v>
      </c>
      <c r="O1565" s="181"/>
      <c r="P1565" s="181"/>
      <c r="Q1565" s="181">
        <v>3.6913</v>
      </c>
      <c r="R1565" s="181">
        <v>3.2534999999999998</v>
      </c>
      <c r="S1565" s="124" t="s">
        <v>1951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1255</v>
      </c>
      <c r="B1566" s="177" t="s">
        <v>1271</v>
      </c>
      <c r="C1566" s="177">
        <v>147569</v>
      </c>
      <c r="D1566" s="180">
        <v>44616</v>
      </c>
      <c r="E1566" s="181">
        <v>1096.931</v>
      </c>
      <c r="F1566" s="181">
        <v>3.1280999999999999</v>
      </c>
      <c r="G1566" s="181">
        <v>3.1663999999999999</v>
      </c>
      <c r="H1566" s="181">
        <v>3.1778</v>
      </c>
      <c r="I1566" s="181">
        <v>3.1332</v>
      </c>
      <c r="J1566" s="181">
        <v>3.2248999999999999</v>
      </c>
      <c r="K1566" s="181">
        <v>3.2839</v>
      </c>
      <c r="L1566" s="181">
        <v>3.2044999999999999</v>
      </c>
      <c r="M1566" s="181">
        <v>3.1655000000000002</v>
      </c>
      <c r="N1566" s="181">
        <v>3.1589999999999998</v>
      </c>
      <c r="O1566" s="181"/>
      <c r="P1566" s="181"/>
      <c r="Q1566" s="181">
        <v>3.6280000000000001</v>
      </c>
      <c r="R1566" s="181">
        <v>3.1989999999999998</v>
      </c>
      <c r="S1566" s="124" t="s">
        <v>1951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1255</v>
      </c>
      <c r="B1567" s="177" t="s">
        <v>1272</v>
      </c>
      <c r="C1567" s="177">
        <v>147213</v>
      </c>
      <c r="D1567" s="180">
        <v>44616</v>
      </c>
      <c r="E1567" s="181">
        <v>1105.0658000000001</v>
      </c>
      <c r="F1567" s="181">
        <v>3.1480000000000001</v>
      </c>
      <c r="G1567" s="181">
        <v>3.1827000000000001</v>
      </c>
      <c r="H1567" s="181">
        <v>3.1949999999999998</v>
      </c>
      <c r="I1567" s="181">
        <v>3.1634000000000002</v>
      </c>
      <c r="J1567" s="181">
        <v>3.2364000000000002</v>
      </c>
      <c r="K1567" s="181">
        <v>3.2932999999999999</v>
      </c>
      <c r="L1567" s="181">
        <v>3.2086999999999999</v>
      </c>
      <c r="M1567" s="181">
        <v>3.1707000000000001</v>
      </c>
      <c r="N1567" s="181">
        <v>3.1598999999999999</v>
      </c>
      <c r="O1567" s="181"/>
      <c r="P1567" s="181"/>
      <c r="Q1567" s="181">
        <v>3.6288</v>
      </c>
      <c r="R1567" s="181">
        <v>3.0409000000000002</v>
      </c>
      <c r="S1567" s="124" t="s">
        <v>1951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1255</v>
      </c>
      <c r="B1568" s="177" t="s">
        <v>1273</v>
      </c>
      <c r="C1568" s="177">
        <v>147214</v>
      </c>
      <c r="D1568" s="180">
        <v>44616</v>
      </c>
      <c r="E1568" s="181">
        <v>1106.7879</v>
      </c>
      <c r="F1568" s="181">
        <v>3.1991999999999998</v>
      </c>
      <c r="G1568" s="181">
        <v>3.2338</v>
      </c>
      <c r="H1568" s="181">
        <v>3.2456999999999998</v>
      </c>
      <c r="I1568" s="181">
        <v>3.2134999999999998</v>
      </c>
      <c r="J1568" s="181">
        <v>3.2869000000000002</v>
      </c>
      <c r="K1568" s="181">
        <v>3.3435999999999999</v>
      </c>
      <c r="L1568" s="181">
        <v>3.2595999999999998</v>
      </c>
      <c r="M1568" s="181">
        <v>3.2223000000000002</v>
      </c>
      <c r="N1568" s="181">
        <v>3.2121</v>
      </c>
      <c r="O1568" s="181"/>
      <c r="P1568" s="181"/>
      <c r="Q1568" s="181">
        <v>3.6863999999999999</v>
      </c>
      <c r="R1568" s="181">
        <v>3.0994000000000002</v>
      </c>
      <c r="S1568" s="124" t="s">
        <v>1951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1255</v>
      </c>
      <c r="B1569" s="177" t="s">
        <v>1274</v>
      </c>
      <c r="C1569" s="177">
        <v>101996</v>
      </c>
      <c r="D1569" s="180">
        <v>44616</v>
      </c>
      <c r="E1569" s="181">
        <v>3126.4567000000002</v>
      </c>
      <c r="F1569" s="181">
        <v>3.1349</v>
      </c>
      <c r="G1569" s="181">
        <v>3.1553</v>
      </c>
      <c r="H1569" s="181">
        <v>3.1448999999999998</v>
      </c>
      <c r="I1569" s="181">
        <v>3.1153</v>
      </c>
      <c r="J1569" s="181">
        <v>3.1991000000000001</v>
      </c>
      <c r="K1569" s="181">
        <v>3.2608000000000001</v>
      </c>
      <c r="L1569" s="181">
        <v>3.1766000000000001</v>
      </c>
      <c r="M1569" s="181">
        <v>3.1393</v>
      </c>
      <c r="N1569" s="181">
        <v>3.1320999999999999</v>
      </c>
      <c r="O1569" s="181">
        <v>3.7959999999999998</v>
      </c>
      <c r="P1569" s="181">
        <v>4.6837</v>
      </c>
      <c r="Q1569" s="181">
        <v>5.8460999999999999</v>
      </c>
      <c r="R1569" s="181">
        <v>3.0455999999999999</v>
      </c>
      <c r="S1569" s="124" t="s">
        <v>1951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1255</v>
      </c>
      <c r="B1570" s="177" t="s">
        <v>1275</v>
      </c>
      <c r="C1570" s="177">
        <v>119110</v>
      </c>
      <c r="D1570" s="180">
        <v>44616</v>
      </c>
      <c r="E1570" s="181">
        <v>3147.5569999999998</v>
      </c>
      <c r="F1570" s="181">
        <v>3.2332999999999998</v>
      </c>
      <c r="G1570" s="181">
        <v>3.2547999999999999</v>
      </c>
      <c r="H1570" s="181">
        <v>3.2454999999999998</v>
      </c>
      <c r="I1570" s="181">
        <v>3.2164000000000001</v>
      </c>
      <c r="J1570" s="181">
        <v>3.3001</v>
      </c>
      <c r="K1570" s="181">
        <v>3.3618000000000001</v>
      </c>
      <c r="L1570" s="181">
        <v>3.2783000000000002</v>
      </c>
      <c r="M1570" s="181">
        <v>3.2416999999999998</v>
      </c>
      <c r="N1570" s="181">
        <v>3.2353000000000001</v>
      </c>
      <c r="O1570" s="181">
        <v>3.9001999999999999</v>
      </c>
      <c r="P1570" s="181">
        <v>4.7725999999999997</v>
      </c>
      <c r="Q1570" s="181">
        <v>6.0106999999999999</v>
      </c>
      <c r="R1570" s="181">
        <v>3.1488999999999998</v>
      </c>
      <c r="S1570" s="124" t="s">
        <v>1951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1255</v>
      </c>
      <c r="B1571" s="177" t="s">
        <v>1276</v>
      </c>
      <c r="C1571" s="177">
        <v>147287</v>
      </c>
      <c r="D1571" s="180">
        <v>44616</v>
      </c>
      <c r="E1571" s="181">
        <v>1108.482</v>
      </c>
      <c r="F1571" s="181">
        <v>3.4117000000000002</v>
      </c>
      <c r="G1571" s="181">
        <v>3.4068000000000001</v>
      </c>
      <c r="H1571" s="181">
        <v>3.3862000000000001</v>
      </c>
      <c r="I1571" s="181">
        <v>3.3218999999999999</v>
      </c>
      <c r="J1571" s="181">
        <v>3.4396</v>
      </c>
      <c r="K1571" s="181">
        <v>3.4698000000000002</v>
      </c>
      <c r="L1571" s="181">
        <v>3.3733</v>
      </c>
      <c r="M1571" s="181">
        <v>3.3361999999999998</v>
      </c>
      <c r="N1571" s="181">
        <v>3.3249</v>
      </c>
      <c r="O1571" s="181"/>
      <c r="P1571" s="181"/>
      <c r="Q1571" s="181">
        <v>3.7898999999999998</v>
      </c>
      <c r="R1571" s="181">
        <v>3.2501000000000002</v>
      </c>
      <c r="S1571" s="124" t="s">
        <v>1951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1255</v>
      </c>
      <c r="B1572" s="177" t="s">
        <v>1277</v>
      </c>
      <c r="C1572" s="177">
        <v>147290</v>
      </c>
      <c r="D1572" s="180">
        <v>44616</v>
      </c>
      <c r="E1572" s="181">
        <v>1103.8814</v>
      </c>
      <c r="F1572" s="181">
        <v>3.2605</v>
      </c>
      <c r="G1572" s="181">
        <v>3.2566999999999999</v>
      </c>
      <c r="H1572" s="181">
        <v>3.2363</v>
      </c>
      <c r="I1572" s="181">
        <v>3.1720000000000002</v>
      </c>
      <c r="J1572" s="181">
        <v>3.2892000000000001</v>
      </c>
      <c r="K1572" s="181">
        <v>3.3184999999999998</v>
      </c>
      <c r="L1572" s="181">
        <v>3.2208000000000001</v>
      </c>
      <c r="M1572" s="181">
        <v>3.1825000000000001</v>
      </c>
      <c r="N1572" s="181">
        <v>3.1699000000000002</v>
      </c>
      <c r="O1572" s="181"/>
      <c r="P1572" s="181"/>
      <c r="Q1572" s="181">
        <v>3.6339999999999999</v>
      </c>
      <c r="R1572" s="181">
        <v>3.0952000000000002</v>
      </c>
      <c r="S1572" s="124" t="s">
        <v>1951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1255</v>
      </c>
      <c r="B1573" s="177" t="s">
        <v>1278</v>
      </c>
      <c r="C1573" s="177">
        <v>145535</v>
      </c>
      <c r="D1573" s="180">
        <v>44616</v>
      </c>
      <c r="E1573" s="181">
        <v>113.8686</v>
      </c>
      <c r="F1573" s="181">
        <v>3.2057000000000002</v>
      </c>
      <c r="G1573" s="181">
        <v>3.2277</v>
      </c>
      <c r="H1573" s="181">
        <v>3.2349000000000001</v>
      </c>
      <c r="I1573" s="181">
        <v>3.1796000000000002</v>
      </c>
      <c r="J1573" s="181">
        <v>3.2454000000000001</v>
      </c>
      <c r="K1573" s="181">
        <v>3.2776000000000001</v>
      </c>
      <c r="L1573" s="181">
        <v>3.1901000000000002</v>
      </c>
      <c r="M1573" s="181">
        <v>3.1492</v>
      </c>
      <c r="N1573" s="181">
        <v>3.1475</v>
      </c>
      <c r="O1573" s="181">
        <v>3.82</v>
      </c>
      <c r="P1573" s="181"/>
      <c r="Q1573" s="181">
        <v>4.0347999999999997</v>
      </c>
      <c r="R1573" s="181">
        <v>3.0608</v>
      </c>
      <c r="S1573" s="124" t="s">
        <v>1950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1255</v>
      </c>
      <c r="B1574" s="177" t="s">
        <v>1279</v>
      </c>
      <c r="C1574" s="177">
        <v>145536</v>
      </c>
      <c r="D1574" s="180">
        <v>44616</v>
      </c>
      <c r="E1574" s="181">
        <v>114.2422</v>
      </c>
      <c r="F1574" s="181">
        <v>3.2591999999999999</v>
      </c>
      <c r="G1574" s="181">
        <v>3.3130000000000002</v>
      </c>
      <c r="H1574" s="181">
        <v>3.3203</v>
      </c>
      <c r="I1574" s="181">
        <v>3.2698</v>
      </c>
      <c r="J1574" s="181">
        <v>3.3374000000000001</v>
      </c>
      <c r="K1574" s="181">
        <v>3.3759000000000001</v>
      </c>
      <c r="L1574" s="181">
        <v>3.2905000000000002</v>
      </c>
      <c r="M1574" s="181">
        <v>3.2507000000000001</v>
      </c>
      <c r="N1574" s="181">
        <v>3.2502</v>
      </c>
      <c r="O1574" s="181">
        <v>3.9236</v>
      </c>
      <c r="P1574" s="181"/>
      <c r="Q1574" s="181">
        <v>4.1386000000000003</v>
      </c>
      <c r="R1574" s="181">
        <v>3.1636000000000002</v>
      </c>
      <c r="S1574" s="124" t="s">
        <v>1950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1255</v>
      </c>
      <c r="B1575" s="177" t="s">
        <v>1280</v>
      </c>
      <c r="C1575" s="177">
        <v>146191</v>
      </c>
      <c r="D1575" s="180">
        <v>44616</v>
      </c>
      <c r="E1575" s="181">
        <v>1130.1695999999999</v>
      </c>
      <c r="F1575" s="181">
        <v>3.2492999999999999</v>
      </c>
      <c r="G1575" s="181">
        <v>3.2951000000000001</v>
      </c>
      <c r="H1575" s="181">
        <v>3.3342000000000001</v>
      </c>
      <c r="I1575" s="181">
        <v>3.2917000000000001</v>
      </c>
      <c r="J1575" s="181">
        <v>3.3748999999999998</v>
      </c>
      <c r="K1575" s="181">
        <v>3.407</v>
      </c>
      <c r="L1575" s="181">
        <v>3.3022</v>
      </c>
      <c r="M1575" s="181">
        <v>3.2597999999999998</v>
      </c>
      <c r="N1575" s="181">
        <v>3.2513999999999998</v>
      </c>
      <c r="O1575" s="181">
        <v>3.9323000000000001</v>
      </c>
      <c r="P1575" s="181"/>
      <c r="Q1575" s="181">
        <v>4.0209000000000001</v>
      </c>
      <c r="R1575" s="181">
        <v>3.1604000000000001</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1255</v>
      </c>
      <c r="B1576" s="177" t="s">
        <v>1281</v>
      </c>
      <c r="C1576" s="177">
        <v>146187</v>
      </c>
      <c r="D1576" s="180">
        <v>44616</v>
      </c>
      <c r="E1576" s="181">
        <v>1126.0762</v>
      </c>
      <c r="F1576" s="181">
        <v>3.1509</v>
      </c>
      <c r="G1576" s="181">
        <v>3.1957</v>
      </c>
      <c r="H1576" s="181">
        <v>3.2336</v>
      </c>
      <c r="I1576" s="181">
        <v>3.1913</v>
      </c>
      <c r="J1576" s="181">
        <v>3.2743000000000002</v>
      </c>
      <c r="K1576" s="181">
        <v>3.3056999999999999</v>
      </c>
      <c r="L1576" s="181">
        <v>3.2002000000000002</v>
      </c>
      <c r="M1576" s="181">
        <v>3.157</v>
      </c>
      <c r="N1576" s="181">
        <v>3.1476999999999999</v>
      </c>
      <c r="O1576" s="181">
        <v>3.8104</v>
      </c>
      <c r="P1576" s="181"/>
      <c r="Q1576" s="181">
        <v>3.8993000000000002</v>
      </c>
      <c r="R1576" s="181">
        <v>3.0428999999999999</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1255</v>
      </c>
      <c r="B1577" s="177" t="s">
        <v>1282</v>
      </c>
      <c r="C1577" s="177">
        <v>147450</v>
      </c>
      <c r="D1577" s="180">
        <v>44616</v>
      </c>
      <c r="E1577" s="181">
        <v>1097.951</v>
      </c>
      <c r="F1577" s="181">
        <v>3.1518000000000002</v>
      </c>
      <c r="G1577" s="181">
        <v>3.2</v>
      </c>
      <c r="H1577" s="181">
        <v>3.2176</v>
      </c>
      <c r="I1577" s="181">
        <v>3.1955</v>
      </c>
      <c r="J1577" s="181">
        <v>3.2595000000000001</v>
      </c>
      <c r="K1577" s="181">
        <v>3.3209</v>
      </c>
      <c r="L1577" s="181">
        <v>3.2237</v>
      </c>
      <c r="M1577" s="181">
        <v>3.1880999999999999</v>
      </c>
      <c r="N1577" s="181">
        <v>3.1835</v>
      </c>
      <c r="O1577" s="181"/>
      <c r="P1577" s="181"/>
      <c r="Q1577" s="181">
        <v>3.6091000000000002</v>
      </c>
      <c r="R1577" s="181">
        <v>3.1128999999999998</v>
      </c>
      <c r="S1577" s="124" t="s">
        <v>1951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1255</v>
      </c>
      <c r="B1578" s="177" t="s">
        <v>1283</v>
      </c>
      <c r="C1578" s="177">
        <v>147454</v>
      </c>
      <c r="D1578" s="180">
        <v>44616</v>
      </c>
      <c r="E1578" s="181">
        <v>1095.0524</v>
      </c>
      <c r="F1578" s="181">
        <v>3.0533999999999999</v>
      </c>
      <c r="G1578" s="181">
        <v>3.1006</v>
      </c>
      <c r="H1578" s="181">
        <v>3.1179000000000001</v>
      </c>
      <c r="I1578" s="181">
        <v>3.0956999999999999</v>
      </c>
      <c r="J1578" s="181">
        <v>3.1593</v>
      </c>
      <c r="K1578" s="181">
        <v>3.2206999999999999</v>
      </c>
      <c r="L1578" s="181">
        <v>3.1234999999999999</v>
      </c>
      <c r="M1578" s="181">
        <v>3.0863999999999998</v>
      </c>
      <c r="N1578" s="181">
        <v>3.0804999999999998</v>
      </c>
      <c r="O1578" s="181"/>
      <c r="P1578" s="181"/>
      <c r="Q1578" s="181">
        <v>3.5051999999999999</v>
      </c>
      <c r="R1578" s="181">
        <v>3.0099</v>
      </c>
      <c r="S1578" s="124" t="s">
        <v>1951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1255</v>
      </c>
      <c r="B1579" s="177" t="s">
        <v>1284</v>
      </c>
      <c r="C1579" s="177">
        <v>147883</v>
      </c>
      <c r="D1579" s="180">
        <v>44616</v>
      </c>
      <c r="E1579" s="181">
        <v>1071.0099</v>
      </c>
      <c r="F1579" s="181">
        <v>3.2515000000000001</v>
      </c>
      <c r="G1579" s="181">
        <v>3.2896000000000001</v>
      </c>
      <c r="H1579" s="181">
        <v>3.3025000000000002</v>
      </c>
      <c r="I1579" s="181">
        <v>3.2488999999999999</v>
      </c>
      <c r="J1579" s="181">
        <v>3.3489</v>
      </c>
      <c r="K1579" s="181">
        <v>3.3921999999999999</v>
      </c>
      <c r="L1579" s="181">
        <v>3.3014000000000001</v>
      </c>
      <c r="M1579" s="181">
        <v>3.2562000000000002</v>
      </c>
      <c r="N1579" s="181">
        <v>3.2480000000000002</v>
      </c>
      <c r="O1579" s="181"/>
      <c r="P1579" s="181"/>
      <c r="Q1579" s="181">
        <v>3.2707999999999999</v>
      </c>
      <c r="R1579" s="181">
        <v>3.1573000000000002</v>
      </c>
      <c r="S1579" s="124" t="s">
        <v>1951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1255</v>
      </c>
      <c r="B1580" s="177" t="s">
        <v>1285</v>
      </c>
      <c r="C1580" s="177">
        <v>147878</v>
      </c>
      <c r="D1580" s="180">
        <v>44616</v>
      </c>
      <c r="E1580" s="181">
        <v>1069.6364000000001</v>
      </c>
      <c r="F1580" s="181">
        <v>3.1943000000000001</v>
      </c>
      <c r="G1580" s="181">
        <v>3.2254999999999998</v>
      </c>
      <c r="H1580" s="181">
        <v>3.2408000000000001</v>
      </c>
      <c r="I1580" s="181">
        <v>3.1880999999999999</v>
      </c>
      <c r="J1580" s="181">
        <v>3.2885</v>
      </c>
      <c r="K1580" s="181">
        <v>3.3315000000000001</v>
      </c>
      <c r="L1580" s="181">
        <v>3.2403</v>
      </c>
      <c r="M1580" s="181">
        <v>3.1947000000000001</v>
      </c>
      <c r="N1580" s="181">
        <v>3.1859000000000002</v>
      </c>
      <c r="O1580" s="181"/>
      <c r="P1580" s="181"/>
      <c r="Q1580" s="181">
        <v>3.2086999999999999</v>
      </c>
      <c r="R1580" s="181">
        <v>3.0952999999999999</v>
      </c>
      <c r="S1580" s="124" t="s">
        <v>1951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1255</v>
      </c>
      <c r="B1581" s="177" t="s">
        <v>1286</v>
      </c>
      <c r="C1581" s="177">
        <v>147713</v>
      </c>
      <c r="D1581" s="180">
        <v>44616</v>
      </c>
      <c r="E1581" s="181">
        <v>1081.0048999999999</v>
      </c>
      <c r="F1581" s="181">
        <v>3.1472000000000002</v>
      </c>
      <c r="G1581" s="181">
        <v>3.1983999999999999</v>
      </c>
      <c r="H1581" s="181">
        <v>3.2401</v>
      </c>
      <c r="I1581" s="181">
        <v>3.194</v>
      </c>
      <c r="J1581" s="181">
        <v>3.2654000000000001</v>
      </c>
      <c r="K1581" s="181">
        <v>3.3534000000000002</v>
      </c>
      <c r="L1581" s="181">
        <v>3.2503000000000002</v>
      </c>
      <c r="M1581" s="181">
        <v>3.2161</v>
      </c>
      <c r="N1581" s="181">
        <v>3.2010000000000001</v>
      </c>
      <c r="O1581" s="181"/>
      <c r="P1581" s="181"/>
      <c r="Q1581" s="181">
        <v>3.3851</v>
      </c>
      <c r="R1581" s="181">
        <v>3.1269</v>
      </c>
      <c r="S1581" s="124" t="s">
        <v>1951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1255</v>
      </c>
      <c r="B1582" s="177" t="s">
        <v>1287</v>
      </c>
      <c r="C1582" s="177">
        <v>147714</v>
      </c>
      <c r="D1582" s="180">
        <v>44616</v>
      </c>
      <c r="E1582" s="181">
        <v>1078.4802</v>
      </c>
      <c r="F1582" s="181">
        <v>3.0495999999999999</v>
      </c>
      <c r="G1582" s="181">
        <v>3.0985999999999998</v>
      </c>
      <c r="H1582" s="181">
        <v>3.1396999999999999</v>
      </c>
      <c r="I1582" s="181">
        <v>3.0935999999999999</v>
      </c>
      <c r="J1582" s="181">
        <v>3.165</v>
      </c>
      <c r="K1582" s="181">
        <v>3.2526999999999999</v>
      </c>
      <c r="L1582" s="181">
        <v>3.1486999999999998</v>
      </c>
      <c r="M1582" s="181">
        <v>3.1137999999999999</v>
      </c>
      <c r="N1582" s="181">
        <v>3.0977999999999999</v>
      </c>
      <c r="O1582" s="181"/>
      <c r="P1582" s="181"/>
      <c r="Q1582" s="181">
        <v>3.2818000000000001</v>
      </c>
      <c r="R1582" s="181">
        <v>3.024</v>
      </c>
      <c r="S1582" s="124" t="s">
        <v>1951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1255</v>
      </c>
      <c r="B1583" s="177" t="s">
        <v>1288</v>
      </c>
      <c r="C1583" s="177">
        <v>147837</v>
      </c>
      <c r="D1583" s="180">
        <v>44616</v>
      </c>
      <c r="E1583" s="181">
        <v>1077.0597</v>
      </c>
      <c r="F1583" s="181">
        <v>3.2265000000000001</v>
      </c>
      <c r="G1583" s="181">
        <v>3.2519</v>
      </c>
      <c r="H1583" s="181">
        <v>3.3037999999999998</v>
      </c>
      <c r="I1583" s="181">
        <v>3.2593000000000001</v>
      </c>
      <c r="J1583" s="181">
        <v>3.3614000000000002</v>
      </c>
      <c r="K1583" s="181">
        <v>3.4016999999999999</v>
      </c>
      <c r="L1583" s="181">
        <v>3.3268</v>
      </c>
      <c r="M1583" s="181">
        <v>3.2818000000000001</v>
      </c>
      <c r="N1583" s="181">
        <v>3.2877999999999998</v>
      </c>
      <c r="O1583" s="181"/>
      <c r="P1583" s="181"/>
      <c r="Q1583" s="181">
        <v>3.3847</v>
      </c>
      <c r="R1583" s="181">
        <v>3.2166999999999999</v>
      </c>
      <c r="S1583" s="124" t="s">
        <v>1951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1255</v>
      </c>
      <c r="B1584" s="177" t="s">
        <v>1289</v>
      </c>
      <c r="C1584" s="177">
        <v>147836</v>
      </c>
      <c r="D1584" s="180">
        <v>44616</v>
      </c>
      <c r="E1584" s="181">
        <v>1075.3924</v>
      </c>
      <c r="F1584" s="181">
        <v>3.1568000000000001</v>
      </c>
      <c r="G1584" s="181">
        <v>3.1766000000000001</v>
      </c>
      <c r="H1584" s="181">
        <v>3.2298</v>
      </c>
      <c r="I1584" s="181">
        <v>3.1890000000000001</v>
      </c>
      <c r="J1584" s="181">
        <v>3.2906</v>
      </c>
      <c r="K1584" s="181">
        <v>3.3319000000000001</v>
      </c>
      <c r="L1584" s="181">
        <v>3.2559999999999998</v>
      </c>
      <c r="M1584" s="181">
        <v>3.2103000000000002</v>
      </c>
      <c r="N1584" s="181">
        <v>3.2157</v>
      </c>
      <c r="O1584" s="181"/>
      <c r="P1584" s="181"/>
      <c r="Q1584" s="181">
        <v>3.3129</v>
      </c>
      <c r="R1584" s="181">
        <v>3.1444999999999999</v>
      </c>
      <c r="S1584" s="124" t="s">
        <v>1951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1255</v>
      </c>
      <c r="B1585" s="177" t="s">
        <v>1290</v>
      </c>
      <c r="C1585" s="177">
        <v>146141</v>
      </c>
      <c r="D1585" s="180">
        <v>44616</v>
      </c>
      <c r="E1585" s="181">
        <v>1130.1745000000001</v>
      </c>
      <c r="F1585" s="181">
        <v>3.2492999999999999</v>
      </c>
      <c r="G1585" s="181">
        <v>3.2917999999999998</v>
      </c>
      <c r="H1585" s="181">
        <v>3.2888999999999999</v>
      </c>
      <c r="I1585" s="181">
        <v>3.2610999999999999</v>
      </c>
      <c r="J1585" s="181">
        <v>3.3555999999999999</v>
      </c>
      <c r="K1585" s="181">
        <v>3.3995000000000002</v>
      </c>
      <c r="L1585" s="181">
        <v>3.2997999999999998</v>
      </c>
      <c r="M1585" s="181">
        <v>3.2570999999999999</v>
      </c>
      <c r="N1585" s="181">
        <v>3.2475000000000001</v>
      </c>
      <c r="O1585" s="181">
        <v>3.9184000000000001</v>
      </c>
      <c r="P1585" s="181"/>
      <c r="Q1585" s="181">
        <v>4.0102000000000002</v>
      </c>
      <c r="R1585" s="181">
        <v>3.1640999999999999</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1255</v>
      </c>
      <c r="B1586" s="177" t="s">
        <v>1291</v>
      </c>
      <c r="C1586" s="177">
        <v>146142</v>
      </c>
      <c r="D1586" s="180">
        <v>44616</v>
      </c>
      <c r="E1586" s="181">
        <v>1127.3481999999999</v>
      </c>
      <c r="F1586" s="181">
        <v>3.1473</v>
      </c>
      <c r="G1586" s="181">
        <v>3.19</v>
      </c>
      <c r="H1586" s="181">
        <v>3.1882999999999999</v>
      </c>
      <c r="I1586" s="181">
        <v>3.1606000000000001</v>
      </c>
      <c r="J1586" s="181">
        <v>3.2547999999999999</v>
      </c>
      <c r="K1586" s="181">
        <v>3.2982999999999998</v>
      </c>
      <c r="L1586" s="181">
        <v>3.1979000000000002</v>
      </c>
      <c r="M1586" s="181">
        <v>3.1543999999999999</v>
      </c>
      <c r="N1586" s="181">
        <v>3.1440999999999999</v>
      </c>
      <c r="O1586" s="181">
        <v>3.8336999999999999</v>
      </c>
      <c r="P1586" s="181"/>
      <c r="Q1586" s="181">
        <v>3.9264999999999999</v>
      </c>
      <c r="R1586" s="181">
        <v>3.0642999999999998</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1255</v>
      </c>
      <c r="B1587" s="177" t="s">
        <v>1292</v>
      </c>
      <c r="C1587" s="177">
        <v>119283</v>
      </c>
      <c r="D1587" s="180">
        <v>44616</v>
      </c>
      <c r="E1587" s="181">
        <v>2755.2269999999999</v>
      </c>
      <c r="F1587" s="181">
        <v>3.2481</v>
      </c>
      <c r="G1587" s="181">
        <v>3.2854999999999999</v>
      </c>
      <c r="H1587" s="181">
        <v>3.2884000000000002</v>
      </c>
      <c r="I1587" s="181">
        <v>3.2534999999999998</v>
      </c>
      <c r="J1587" s="181">
        <v>3.3382000000000001</v>
      </c>
      <c r="K1587" s="181">
        <v>3.4026999999999998</v>
      </c>
      <c r="L1587" s="181">
        <v>3.3092000000000001</v>
      </c>
      <c r="M1587" s="181">
        <v>3.2725</v>
      </c>
      <c r="N1587" s="181">
        <v>3.2692000000000001</v>
      </c>
      <c r="O1587" s="181">
        <v>3.9483000000000001</v>
      </c>
      <c r="P1587" s="181">
        <v>4.8813000000000004</v>
      </c>
      <c r="Q1587" s="181">
        <v>6.3926999999999996</v>
      </c>
      <c r="R1587" s="181">
        <v>3.1920000000000002</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1255</v>
      </c>
      <c r="B1588" s="177" t="s">
        <v>1293</v>
      </c>
      <c r="C1588" s="177">
        <v>118058</v>
      </c>
      <c r="D1588" s="180">
        <v>44616</v>
      </c>
      <c r="E1588" s="181">
        <v>2621.57533333333</v>
      </c>
      <c r="F1588" s="181">
        <v>3.1515</v>
      </c>
      <c r="G1588" s="181">
        <v>3.1861000000000002</v>
      </c>
      <c r="H1588" s="181">
        <v>3.1886000000000001</v>
      </c>
      <c r="I1588" s="181">
        <v>3.1535000000000002</v>
      </c>
      <c r="J1588" s="181">
        <v>3.238</v>
      </c>
      <c r="K1588" s="181">
        <v>3.3018999999999998</v>
      </c>
      <c r="L1588" s="181">
        <v>3.2075999999999998</v>
      </c>
      <c r="M1588" s="181">
        <v>3.17</v>
      </c>
      <c r="N1588" s="181">
        <v>3.1659000000000002</v>
      </c>
      <c r="O1588" s="181">
        <v>3.6031</v>
      </c>
      <c r="P1588" s="181">
        <v>4.3411999999999997</v>
      </c>
      <c r="Q1588" s="181">
        <v>6.5217000000000001</v>
      </c>
      <c r="R1588" s="181">
        <v>3.0503</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1255</v>
      </c>
      <c r="B1589" s="177" t="s">
        <v>1294</v>
      </c>
      <c r="C1589" s="177">
        <v>147515</v>
      </c>
      <c r="D1589" s="180">
        <v>44616</v>
      </c>
      <c r="E1589" s="181">
        <v>1098.3259</v>
      </c>
      <c r="F1589" s="181">
        <v>3.2637</v>
      </c>
      <c r="G1589" s="181">
        <v>3.3264</v>
      </c>
      <c r="H1589" s="181">
        <v>3.3144</v>
      </c>
      <c r="I1589" s="181">
        <v>3.3113000000000001</v>
      </c>
      <c r="J1589" s="181">
        <v>3.3815</v>
      </c>
      <c r="K1589" s="181">
        <v>3.4333</v>
      </c>
      <c r="L1589" s="181">
        <v>3.3388</v>
      </c>
      <c r="M1589" s="181">
        <v>3.3016000000000001</v>
      </c>
      <c r="N1589" s="181">
        <v>3.2890999999999999</v>
      </c>
      <c r="O1589" s="181"/>
      <c r="P1589" s="181"/>
      <c r="Q1589" s="181">
        <v>3.6393</v>
      </c>
      <c r="R1589" s="181">
        <v>3.1974</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1255</v>
      </c>
      <c r="B1590" s="177" t="s">
        <v>1295</v>
      </c>
      <c r="C1590" s="177">
        <v>147519</v>
      </c>
      <c r="D1590" s="180">
        <v>44616</v>
      </c>
      <c r="E1590" s="181">
        <v>1094.6025999999999</v>
      </c>
      <c r="F1590" s="181">
        <v>3.1347</v>
      </c>
      <c r="G1590" s="181">
        <v>3.1953</v>
      </c>
      <c r="H1590" s="181">
        <v>3.1844999999999999</v>
      </c>
      <c r="I1590" s="181">
        <v>3.181</v>
      </c>
      <c r="J1590" s="181">
        <v>3.2511000000000001</v>
      </c>
      <c r="K1590" s="181">
        <v>3.3020999999999998</v>
      </c>
      <c r="L1590" s="181">
        <v>3.2065000000000001</v>
      </c>
      <c r="M1590" s="181">
        <v>3.1682000000000001</v>
      </c>
      <c r="N1590" s="181">
        <v>3.1547000000000001</v>
      </c>
      <c r="O1590" s="181"/>
      <c r="P1590" s="181"/>
      <c r="Q1590" s="181">
        <v>3.5045999999999999</v>
      </c>
      <c r="R1590" s="181">
        <v>3.0632000000000001</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1255</v>
      </c>
      <c r="B1591" s="177" t="s">
        <v>1296</v>
      </c>
      <c r="C1591" s="177">
        <v>147564</v>
      </c>
      <c r="D1591" s="180">
        <v>44616</v>
      </c>
      <c r="E1591" s="181">
        <v>1096.8502000000001</v>
      </c>
      <c r="F1591" s="181">
        <v>3.2847</v>
      </c>
      <c r="G1591" s="181">
        <v>3.3652000000000002</v>
      </c>
      <c r="H1591" s="181">
        <v>3.3589000000000002</v>
      </c>
      <c r="I1591" s="181">
        <v>3.3338999999999999</v>
      </c>
      <c r="J1591" s="181">
        <v>3.4502999999999999</v>
      </c>
      <c r="K1591" s="181">
        <v>3.4727000000000001</v>
      </c>
      <c r="L1591" s="181">
        <v>3.3693</v>
      </c>
      <c r="M1591" s="181">
        <v>3.3262999999999998</v>
      </c>
      <c r="N1591" s="181">
        <v>3.3159999999999998</v>
      </c>
      <c r="O1591" s="181"/>
      <c r="P1591" s="181"/>
      <c r="Q1591" s="181">
        <v>3.6272000000000002</v>
      </c>
      <c r="R1591" s="181">
        <v>3.2246999999999999</v>
      </c>
      <c r="S1591" s="124" t="s">
        <v>1951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1255</v>
      </c>
      <c r="B1592" s="177" t="s">
        <v>1297</v>
      </c>
      <c r="C1592" s="177">
        <v>147565</v>
      </c>
      <c r="D1592" s="180">
        <v>44616</v>
      </c>
      <c r="E1592" s="181">
        <v>1093.9548</v>
      </c>
      <c r="F1592" s="181">
        <v>3.1833</v>
      </c>
      <c r="G1592" s="181">
        <v>3.2650999999999999</v>
      </c>
      <c r="H1592" s="181">
        <v>3.2585000000000002</v>
      </c>
      <c r="I1592" s="181">
        <v>3.2334999999999998</v>
      </c>
      <c r="J1592" s="181">
        <v>3.3494999999999999</v>
      </c>
      <c r="K1592" s="181">
        <v>3.3714</v>
      </c>
      <c r="L1592" s="181">
        <v>3.2645</v>
      </c>
      <c r="M1592" s="181">
        <v>3.2204000000000002</v>
      </c>
      <c r="N1592" s="181">
        <v>3.2101000000000002</v>
      </c>
      <c r="O1592" s="181"/>
      <c r="P1592" s="181"/>
      <c r="Q1592" s="181">
        <v>3.5217000000000001</v>
      </c>
      <c r="R1592" s="181">
        <v>3.1189</v>
      </c>
      <c r="S1592" s="124" t="s">
        <v>1951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1255</v>
      </c>
      <c r="B1593" s="177" t="s">
        <v>1298</v>
      </c>
      <c r="C1593" s="177">
        <v>147736</v>
      </c>
      <c r="D1593" s="180">
        <v>44616</v>
      </c>
      <c r="E1593" s="181">
        <v>1085.9314999999999</v>
      </c>
      <c r="F1593" s="181">
        <v>3.3346</v>
      </c>
      <c r="G1593" s="181">
        <v>3.4013</v>
      </c>
      <c r="H1593" s="181">
        <v>3.3980000000000001</v>
      </c>
      <c r="I1593" s="181">
        <v>3.3573</v>
      </c>
      <c r="J1593" s="181">
        <v>3.4527999999999999</v>
      </c>
      <c r="K1593" s="181">
        <v>3.4718</v>
      </c>
      <c r="L1593" s="181">
        <v>3.3597999999999999</v>
      </c>
      <c r="M1593" s="181">
        <v>3.3250999999999999</v>
      </c>
      <c r="N1593" s="181">
        <v>3.3182999999999998</v>
      </c>
      <c r="O1593" s="181"/>
      <c r="P1593" s="181"/>
      <c r="Q1593" s="181">
        <v>3.5482</v>
      </c>
      <c r="R1593" s="181">
        <v>3.2860999999999998</v>
      </c>
      <c r="S1593" s="124" t="s">
        <v>1951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1255</v>
      </c>
      <c r="B1594" s="177" t="s">
        <v>1299</v>
      </c>
      <c r="C1594" s="177">
        <v>147739</v>
      </c>
      <c r="D1594" s="180">
        <v>44616</v>
      </c>
      <c r="E1594" s="181">
        <v>1083.4417000000001</v>
      </c>
      <c r="F1594" s="181">
        <v>3.2343999999999999</v>
      </c>
      <c r="G1594" s="181">
        <v>3.3001999999999998</v>
      </c>
      <c r="H1594" s="181">
        <v>3.2982999999999998</v>
      </c>
      <c r="I1594" s="181">
        <v>3.262</v>
      </c>
      <c r="J1594" s="181">
        <v>3.3635000000000002</v>
      </c>
      <c r="K1594" s="181">
        <v>3.3812000000000002</v>
      </c>
      <c r="L1594" s="181">
        <v>3.2688999999999999</v>
      </c>
      <c r="M1594" s="181">
        <v>3.2341000000000002</v>
      </c>
      <c r="N1594" s="181">
        <v>3.2242999999999999</v>
      </c>
      <c r="O1594" s="181"/>
      <c r="P1594" s="181"/>
      <c r="Q1594" s="181">
        <v>3.4477000000000002</v>
      </c>
      <c r="R1594" s="181">
        <v>3.1882999999999999</v>
      </c>
      <c r="S1594" s="124" t="s">
        <v>1951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1255</v>
      </c>
      <c r="B1595" s="177" t="s">
        <v>1300</v>
      </c>
      <c r="C1595" s="177">
        <v>145810</v>
      </c>
      <c r="D1595" s="180">
        <v>44616</v>
      </c>
      <c r="E1595" s="181">
        <v>113.7353</v>
      </c>
      <c r="F1595" s="181">
        <v>3.2736999999999998</v>
      </c>
      <c r="G1595" s="181">
        <v>3.3492000000000002</v>
      </c>
      <c r="H1595" s="181">
        <v>3.3534999999999999</v>
      </c>
      <c r="I1595" s="181">
        <v>3.2959000000000001</v>
      </c>
      <c r="J1595" s="181">
        <v>3.3814000000000002</v>
      </c>
      <c r="K1595" s="181">
        <v>3.4165999999999999</v>
      </c>
      <c r="L1595" s="181">
        <v>3.3197999999999999</v>
      </c>
      <c r="M1595" s="181">
        <v>3.2740999999999998</v>
      </c>
      <c r="N1595" s="181">
        <v>3.2618999999999998</v>
      </c>
      <c r="O1595" s="181">
        <v>3.9626999999999999</v>
      </c>
      <c r="P1595" s="181"/>
      <c r="Q1595" s="181">
        <v>4.1184000000000003</v>
      </c>
      <c r="R1595" s="181">
        <v>3.2021000000000002</v>
      </c>
      <c r="S1595" s="124" t="s">
        <v>1951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1255</v>
      </c>
      <c r="B1596" s="177" t="s">
        <v>1301</v>
      </c>
      <c r="C1596" s="177">
        <v>145811</v>
      </c>
      <c r="D1596" s="180">
        <v>44616</v>
      </c>
      <c r="E1596" s="181">
        <v>113.3908</v>
      </c>
      <c r="F1596" s="181">
        <v>3.1869999999999998</v>
      </c>
      <c r="G1596" s="181">
        <v>3.2627999999999999</v>
      </c>
      <c r="H1596" s="181">
        <v>3.2624</v>
      </c>
      <c r="I1596" s="181">
        <v>3.2067999999999999</v>
      </c>
      <c r="J1596" s="181">
        <v>3.2904</v>
      </c>
      <c r="K1596" s="181">
        <v>3.3260000000000001</v>
      </c>
      <c r="L1596" s="181">
        <v>3.2284999999999999</v>
      </c>
      <c r="M1596" s="181">
        <v>3.1819999999999999</v>
      </c>
      <c r="N1596" s="181">
        <v>3.169</v>
      </c>
      <c r="O1596" s="181">
        <v>3.8643000000000001</v>
      </c>
      <c r="P1596" s="181"/>
      <c r="Q1596" s="181">
        <v>4.0194000000000001</v>
      </c>
      <c r="R1596" s="181">
        <v>3.1071</v>
      </c>
      <c r="S1596" s="124" t="s">
        <v>1951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1255</v>
      </c>
      <c r="B1597" s="177" t="s">
        <v>1302</v>
      </c>
      <c r="C1597" s="177">
        <v>147606</v>
      </c>
      <c r="D1597" s="180">
        <v>44616</v>
      </c>
      <c r="E1597" s="181">
        <v>1093.8624</v>
      </c>
      <c r="F1597" s="181">
        <v>3.3104</v>
      </c>
      <c r="G1597" s="181">
        <v>3.3488000000000002</v>
      </c>
      <c r="H1597" s="181">
        <v>3.3660999999999999</v>
      </c>
      <c r="I1597" s="181">
        <v>3.3178999999999998</v>
      </c>
      <c r="J1597" s="181">
        <v>3.4180999999999999</v>
      </c>
      <c r="K1597" s="181">
        <v>3.4382000000000001</v>
      </c>
      <c r="L1597" s="181">
        <v>3.3496999999999999</v>
      </c>
      <c r="M1597" s="181">
        <v>3.3222</v>
      </c>
      <c r="N1597" s="181">
        <v>3.3136000000000001</v>
      </c>
      <c r="O1597" s="181"/>
      <c r="P1597" s="181"/>
      <c r="Q1597" s="181">
        <v>3.6558000000000002</v>
      </c>
      <c r="R1597" s="181">
        <v>3.2959999999999998</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1255</v>
      </c>
      <c r="B1598" s="177" t="s">
        <v>1303</v>
      </c>
      <c r="C1598" s="177">
        <v>147600</v>
      </c>
      <c r="D1598" s="180">
        <v>44616</v>
      </c>
      <c r="E1598" s="181">
        <v>1091.4928</v>
      </c>
      <c r="F1598" s="181">
        <v>3.2507000000000001</v>
      </c>
      <c r="G1598" s="181">
        <v>3.2881</v>
      </c>
      <c r="H1598" s="181">
        <v>3.306</v>
      </c>
      <c r="I1598" s="181">
        <v>3.2578</v>
      </c>
      <c r="J1598" s="181">
        <v>3.3576999999999999</v>
      </c>
      <c r="K1598" s="181">
        <v>3.3814000000000002</v>
      </c>
      <c r="L1598" s="181">
        <v>3.2955999999999999</v>
      </c>
      <c r="M1598" s="181">
        <v>3.2686999999999999</v>
      </c>
      <c r="N1598" s="181">
        <v>3.2553000000000001</v>
      </c>
      <c r="O1598" s="181"/>
      <c r="P1598" s="181"/>
      <c r="Q1598" s="181">
        <v>3.5659000000000001</v>
      </c>
      <c r="R1598" s="181">
        <v>3.2132999999999998</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1255</v>
      </c>
      <c r="B1599" s="177" t="s">
        <v>1304</v>
      </c>
      <c r="C1599" s="177">
        <v>119833</v>
      </c>
      <c r="D1599" s="180">
        <v>44616</v>
      </c>
      <c r="E1599" s="181">
        <v>3450.3874000000001</v>
      </c>
      <c r="F1599" s="181">
        <v>3.2700999999999998</v>
      </c>
      <c r="G1599" s="181">
        <v>3.3155000000000001</v>
      </c>
      <c r="H1599" s="181">
        <v>3.3123999999999998</v>
      </c>
      <c r="I1599" s="181">
        <v>3.2669999999999999</v>
      </c>
      <c r="J1599" s="181">
        <v>3.3532999999999999</v>
      </c>
      <c r="K1599" s="181">
        <v>3.3847999999999998</v>
      </c>
      <c r="L1599" s="181">
        <v>3.2936999999999999</v>
      </c>
      <c r="M1599" s="181">
        <v>3.2576999999999998</v>
      </c>
      <c r="N1599" s="181">
        <v>3.2542</v>
      </c>
      <c r="O1599" s="181">
        <v>3.9205000000000001</v>
      </c>
      <c r="P1599" s="181">
        <v>4.7929000000000004</v>
      </c>
      <c r="Q1599" s="181">
        <v>6.2891000000000004</v>
      </c>
      <c r="R1599" s="181">
        <v>3.1711999999999998</v>
      </c>
      <c r="S1599" s="124" t="s">
        <v>1951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1255</v>
      </c>
      <c r="B1600" s="177" t="s">
        <v>1305</v>
      </c>
      <c r="C1600" s="177">
        <v>101206</v>
      </c>
      <c r="D1600" s="180">
        <v>44616</v>
      </c>
      <c r="E1600" s="181">
        <v>3414.6948000000002</v>
      </c>
      <c r="F1600" s="181">
        <v>3.1909999999999998</v>
      </c>
      <c r="G1600" s="181">
        <v>3.2349999999999999</v>
      </c>
      <c r="H1600" s="181">
        <v>3.2315999999999998</v>
      </c>
      <c r="I1600" s="181">
        <v>3.1865000000000001</v>
      </c>
      <c r="J1600" s="181">
        <v>3.2726000000000002</v>
      </c>
      <c r="K1600" s="181">
        <v>3.3039000000000001</v>
      </c>
      <c r="L1600" s="181">
        <v>3.2126000000000001</v>
      </c>
      <c r="M1600" s="181">
        <v>3.1791999999999998</v>
      </c>
      <c r="N1600" s="181">
        <v>3.1768000000000001</v>
      </c>
      <c r="O1600" s="181">
        <v>3.8460000000000001</v>
      </c>
      <c r="P1600" s="181">
        <v>4.7122000000000002</v>
      </c>
      <c r="Q1600" s="181">
        <v>6.5236000000000001</v>
      </c>
      <c r="R1600" s="181">
        <v>3.0964</v>
      </c>
      <c r="S1600" s="124" t="s">
        <v>1951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1255</v>
      </c>
      <c r="B1601" s="177" t="s">
        <v>1306</v>
      </c>
      <c r="C1601" s="177">
        <v>146963</v>
      </c>
      <c r="D1601" s="180">
        <v>44616</v>
      </c>
      <c r="E1601" s="181">
        <v>1126.2804000000001</v>
      </c>
      <c r="F1601" s="181">
        <v>3.2637</v>
      </c>
      <c r="G1601" s="181">
        <v>3.2946</v>
      </c>
      <c r="H1601" s="181">
        <v>3.2816999999999998</v>
      </c>
      <c r="I1601" s="181">
        <v>3.2610000000000001</v>
      </c>
      <c r="J1601" s="181">
        <v>3.3405999999999998</v>
      </c>
      <c r="K1601" s="181">
        <v>3.3466</v>
      </c>
      <c r="L1601" s="181">
        <v>3.2631999999999999</v>
      </c>
      <c r="M1601" s="181">
        <v>3.2246999999999999</v>
      </c>
      <c r="N1601" s="181">
        <v>3.2197</v>
      </c>
      <c r="O1601" s="181"/>
      <c r="P1601" s="181"/>
      <c r="Q1601" s="181">
        <v>4.1322000000000001</v>
      </c>
      <c r="R1601" s="181">
        <v>3.1711999999999998</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1255</v>
      </c>
      <c r="B1602" s="177" t="s">
        <v>1307</v>
      </c>
      <c r="C1602" s="177">
        <v>146959</v>
      </c>
      <c r="D1602" s="180">
        <v>44616</v>
      </c>
      <c r="E1602" s="181">
        <v>1122.7529</v>
      </c>
      <c r="F1602" s="181">
        <v>3.1503999999999999</v>
      </c>
      <c r="G1602" s="181">
        <v>3.1812999999999998</v>
      </c>
      <c r="H1602" s="181">
        <v>3.1688000000000001</v>
      </c>
      <c r="I1602" s="181">
        <v>3.1478999999999999</v>
      </c>
      <c r="J1602" s="181">
        <v>3.2273999999999998</v>
      </c>
      <c r="K1602" s="181">
        <v>3.2326000000000001</v>
      </c>
      <c r="L1602" s="181">
        <v>3.1482999999999999</v>
      </c>
      <c r="M1602" s="181">
        <v>3.1089000000000002</v>
      </c>
      <c r="N1602" s="181">
        <v>3.1006</v>
      </c>
      <c r="O1602" s="181"/>
      <c r="P1602" s="181"/>
      <c r="Q1602" s="181">
        <v>4.0209999999999999</v>
      </c>
      <c r="R1602" s="181">
        <v>3.0590999999999999</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1255</v>
      </c>
      <c r="B1603" s="177" t="s">
        <v>1308</v>
      </c>
      <c r="C1603" s="177">
        <v>146980</v>
      </c>
      <c r="D1603" s="180">
        <v>44616</v>
      </c>
      <c r="E1603" s="181">
        <v>1117.9024999999999</v>
      </c>
      <c r="F1603" s="181">
        <v>3.2652999999999999</v>
      </c>
      <c r="G1603" s="181">
        <v>3.3170999999999999</v>
      </c>
      <c r="H1603" s="181">
        <v>3.3048999999999999</v>
      </c>
      <c r="I1603" s="181">
        <v>3.2862</v>
      </c>
      <c r="J1603" s="181">
        <v>3.3616999999999999</v>
      </c>
      <c r="K1603" s="181">
        <v>3.4024999999999999</v>
      </c>
      <c r="L1603" s="181">
        <v>3.2991999999999999</v>
      </c>
      <c r="M1603" s="181">
        <v>3.262</v>
      </c>
      <c r="N1603" s="181">
        <v>3.2684000000000002</v>
      </c>
      <c r="O1603" s="181"/>
      <c r="P1603" s="181"/>
      <c r="Q1603" s="181">
        <v>3.8818000000000001</v>
      </c>
      <c r="R1603" s="181">
        <v>3.1934999999999998</v>
      </c>
      <c r="S1603" s="124" t="s">
        <v>1951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1255</v>
      </c>
      <c r="B1604" s="177" t="s">
        <v>1309</v>
      </c>
      <c r="C1604" s="177">
        <v>146977</v>
      </c>
      <c r="D1604" s="180">
        <v>44616</v>
      </c>
      <c r="E1604" s="181">
        <v>1114.4902</v>
      </c>
      <c r="F1604" s="181">
        <v>3.1640000000000001</v>
      </c>
      <c r="G1604" s="181">
        <v>3.2158000000000002</v>
      </c>
      <c r="H1604" s="181">
        <v>3.2044999999999999</v>
      </c>
      <c r="I1604" s="181">
        <v>3.1858</v>
      </c>
      <c r="J1604" s="181">
        <v>3.2612999999999999</v>
      </c>
      <c r="K1604" s="181">
        <v>3.3020999999999998</v>
      </c>
      <c r="L1604" s="181">
        <v>3.1977000000000002</v>
      </c>
      <c r="M1604" s="181">
        <v>3.1598000000000002</v>
      </c>
      <c r="N1604" s="181">
        <v>3.1547000000000001</v>
      </c>
      <c r="O1604" s="181"/>
      <c r="P1604" s="181"/>
      <c r="Q1604" s="181">
        <v>3.7730999999999999</v>
      </c>
      <c r="R1604" s="181">
        <v>3.0840000000000001</v>
      </c>
      <c r="S1604" s="124" t="s">
        <v>1951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1255</v>
      </c>
      <c r="B1605" s="177" t="s">
        <v>1310</v>
      </c>
      <c r="C1605" s="177">
        <v>147003</v>
      </c>
      <c r="D1605" s="180">
        <v>44616</v>
      </c>
      <c r="E1605" s="181">
        <v>1115.7836</v>
      </c>
      <c r="F1605" s="181">
        <v>3.1636000000000002</v>
      </c>
      <c r="G1605" s="181">
        <v>3.2241</v>
      </c>
      <c r="H1605" s="181">
        <v>3.2747000000000002</v>
      </c>
      <c r="I1605" s="181">
        <v>3.2551999999999999</v>
      </c>
      <c r="J1605" s="181">
        <v>3.3403999999999998</v>
      </c>
      <c r="K1605" s="181">
        <v>3.4285999999999999</v>
      </c>
      <c r="L1605" s="181">
        <v>3.3258999999999999</v>
      </c>
      <c r="M1605" s="181">
        <v>3.2786</v>
      </c>
      <c r="N1605" s="181">
        <v>3.2623000000000002</v>
      </c>
      <c r="O1605" s="181"/>
      <c r="P1605" s="181"/>
      <c r="Q1605" s="181">
        <v>3.8203999999999998</v>
      </c>
      <c r="R1605" s="181">
        <v>3.1579999999999999</v>
      </c>
      <c r="S1605" s="124" t="s">
        <v>1951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1255</v>
      </c>
      <c r="B1606" s="177" t="s">
        <v>1311</v>
      </c>
      <c r="C1606" s="177">
        <v>146997</v>
      </c>
      <c r="D1606" s="180">
        <v>44616</v>
      </c>
      <c r="E1606" s="181">
        <v>1112.5816</v>
      </c>
      <c r="F1606" s="181">
        <v>3.0644</v>
      </c>
      <c r="G1606" s="181">
        <v>3.1229</v>
      </c>
      <c r="H1606" s="181">
        <v>3.1743000000000001</v>
      </c>
      <c r="I1606" s="181">
        <v>3.1551</v>
      </c>
      <c r="J1606" s="181">
        <v>3.2403</v>
      </c>
      <c r="K1606" s="181">
        <v>3.3277999999999999</v>
      </c>
      <c r="L1606" s="181">
        <v>3.2242999999999999</v>
      </c>
      <c r="M1606" s="181">
        <v>3.1789000000000001</v>
      </c>
      <c r="N1606" s="181">
        <v>3.1619999999999999</v>
      </c>
      <c r="O1606" s="181"/>
      <c r="P1606" s="181"/>
      <c r="Q1606" s="181">
        <v>3.7183000000000002</v>
      </c>
      <c r="R1606" s="181">
        <v>3.0569999999999999</v>
      </c>
      <c r="S1606" s="124" t="s">
        <v>1951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1255</v>
      </c>
      <c r="B1607" s="177" t="s">
        <v>1312</v>
      </c>
      <c r="C1607" s="177">
        <v>120785</v>
      </c>
      <c r="D1607" s="180">
        <v>44616</v>
      </c>
      <c r="E1607" s="181">
        <v>2900.7449999999999</v>
      </c>
      <c r="F1607" s="181">
        <v>3.2404000000000002</v>
      </c>
      <c r="G1607" s="181">
        <v>3.2964000000000002</v>
      </c>
      <c r="H1607" s="181">
        <v>3.3184</v>
      </c>
      <c r="I1607" s="181">
        <v>3.2616000000000001</v>
      </c>
      <c r="J1607" s="181">
        <v>3.3420000000000001</v>
      </c>
      <c r="K1607" s="181">
        <v>3.3929</v>
      </c>
      <c r="L1607" s="181">
        <v>3.3102999999999998</v>
      </c>
      <c r="M1607" s="181">
        <v>3.2694999999999999</v>
      </c>
      <c r="N1607" s="181">
        <v>3.2603</v>
      </c>
      <c r="O1607" s="181">
        <v>3.9529000000000001</v>
      </c>
      <c r="P1607" s="181">
        <v>4.7207999999999997</v>
      </c>
      <c r="Q1607" s="181">
        <v>6.3852000000000002</v>
      </c>
      <c r="R1607" s="181">
        <v>3.1981000000000002</v>
      </c>
      <c r="S1607" s="124" t="s">
        <v>1951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1255</v>
      </c>
      <c r="B1608" s="177" t="s">
        <v>1313</v>
      </c>
      <c r="C1608" s="177">
        <v>100814</v>
      </c>
      <c r="D1608" s="180">
        <v>44616</v>
      </c>
      <c r="E1608" s="181">
        <v>2874.5113000000001</v>
      </c>
      <c r="F1608" s="181">
        <v>3.1810999999999998</v>
      </c>
      <c r="G1608" s="181">
        <v>3.2363</v>
      </c>
      <c r="H1608" s="181">
        <v>3.2583000000000002</v>
      </c>
      <c r="I1608" s="181">
        <v>3.2014999999999998</v>
      </c>
      <c r="J1608" s="181">
        <v>3.2818000000000001</v>
      </c>
      <c r="K1608" s="181">
        <v>3.3323999999999998</v>
      </c>
      <c r="L1608" s="181">
        <v>3.2492999999999999</v>
      </c>
      <c r="M1608" s="181">
        <v>3.2080000000000002</v>
      </c>
      <c r="N1608" s="181">
        <v>3.1983999999999999</v>
      </c>
      <c r="O1608" s="181">
        <v>3.8828</v>
      </c>
      <c r="P1608" s="181">
        <v>4.6288</v>
      </c>
      <c r="Q1608" s="181">
        <v>5.9648000000000003</v>
      </c>
      <c r="R1608" s="181">
        <v>3.1349</v>
      </c>
      <c r="S1608" s="124" t="s">
        <v>1951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1255</v>
      </c>
      <c r="B1609" s="177" t="s">
        <v>2027</v>
      </c>
      <c r="C1609" s="177">
        <v>147593</v>
      </c>
      <c r="D1609" s="180">
        <v>44616</v>
      </c>
      <c r="E1609" s="181">
        <v>1089.0996</v>
      </c>
      <c r="F1609" s="181">
        <v>3.0266000000000002</v>
      </c>
      <c r="G1609" s="181">
        <v>3.0785</v>
      </c>
      <c r="H1609" s="181">
        <v>3.0918000000000001</v>
      </c>
      <c r="I1609" s="181">
        <v>3.0598000000000001</v>
      </c>
      <c r="J1609" s="181">
        <v>3.1333000000000002</v>
      </c>
      <c r="K1609" s="181">
        <v>3.1875</v>
      </c>
      <c r="L1609" s="181">
        <v>3.0981999999999998</v>
      </c>
      <c r="M1609" s="181">
        <v>3.1366999999999998</v>
      </c>
      <c r="N1609" s="181">
        <v>3.1326999999999998</v>
      </c>
      <c r="O1609" s="181"/>
      <c r="P1609" s="181"/>
      <c r="Q1609" s="181">
        <v>3.4594999999999998</v>
      </c>
      <c r="R1609" s="181">
        <v>3.0531999999999999</v>
      </c>
      <c r="S1609" s="124" t="s">
        <v>1951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1255</v>
      </c>
      <c r="B1610" s="177" t="s">
        <v>2028</v>
      </c>
      <c r="C1610" s="177">
        <v>147590</v>
      </c>
      <c r="D1610" s="180">
        <v>44616</v>
      </c>
      <c r="E1610" s="181">
        <v>1087.3263999999999</v>
      </c>
      <c r="F1610" s="181">
        <v>2.9508999999999999</v>
      </c>
      <c r="G1610" s="181">
        <v>2.9626000000000001</v>
      </c>
      <c r="H1610" s="181">
        <v>3.0036999999999998</v>
      </c>
      <c r="I1610" s="181">
        <v>2.9811999999999999</v>
      </c>
      <c r="J1610" s="181">
        <v>3.0611000000000002</v>
      </c>
      <c r="K1610" s="181">
        <v>3.1105999999999998</v>
      </c>
      <c r="L1610" s="181">
        <v>3.024</v>
      </c>
      <c r="M1610" s="181">
        <v>3.0592000000000001</v>
      </c>
      <c r="N1610" s="181">
        <v>3.0571000000000002</v>
      </c>
      <c r="O1610" s="181"/>
      <c r="P1610" s="181"/>
      <c r="Q1610" s="181">
        <v>3.3923000000000001</v>
      </c>
      <c r="R1610" s="181">
        <v>2.9830999999999999</v>
      </c>
      <c r="S1610" s="124" t="s">
        <v>1951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3.2014666666666654</v>
      </c>
      <c r="G1611" s="183">
        <v>3.2440916666666664</v>
      </c>
      <c r="H1611" s="183">
        <v>3.2556599999999998</v>
      </c>
      <c r="I1611" s="183">
        <v>3.220746666666666</v>
      </c>
      <c r="J1611" s="183">
        <v>3.309108333333334</v>
      </c>
      <c r="K1611" s="183">
        <v>3.3537900000000005</v>
      </c>
      <c r="L1611" s="183">
        <v>3.2600216666666681</v>
      </c>
      <c r="M1611" s="183">
        <v>3.2224149999999998</v>
      </c>
      <c r="N1611" s="183">
        <v>3.2141666666666668</v>
      </c>
      <c r="O1611" s="183">
        <v>3.8814750000000005</v>
      </c>
      <c r="P1611" s="183">
        <v>4.6916874999999996</v>
      </c>
      <c r="Q1611" s="183">
        <v>4.0536016666666663</v>
      </c>
      <c r="R1611" s="183">
        <v>3.149528333333333</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408</v>
      </c>
      <c r="B1612" s="177"/>
      <c r="C1612" s="177"/>
      <c r="D1612" s="177"/>
      <c r="E1612" s="177"/>
      <c r="F1612" s="183">
        <v>3.2001999999999997</v>
      </c>
      <c r="G1612" s="183">
        <v>3.25285</v>
      </c>
      <c r="H1612" s="183">
        <v>3.2547000000000001</v>
      </c>
      <c r="I1612" s="183">
        <v>3.2260499999999999</v>
      </c>
      <c r="J1612" s="183">
        <v>3.3143500000000001</v>
      </c>
      <c r="K1612" s="183">
        <v>3.35575</v>
      </c>
      <c r="L1612" s="183">
        <v>3.2638499999999997</v>
      </c>
      <c r="M1612" s="183">
        <v>3.2235</v>
      </c>
      <c r="N1612" s="183">
        <v>3.2176999999999998</v>
      </c>
      <c r="O1612" s="183">
        <v>3.9093</v>
      </c>
      <c r="P1612" s="183">
        <v>4.7164999999999999</v>
      </c>
      <c r="Q1612" s="183">
        <v>3.7739000000000003</v>
      </c>
      <c r="R1612" s="183">
        <v>3.1590499999999997</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1314</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1315</v>
      </c>
      <c r="B1615" s="177" t="s">
        <v>1316</v>
      </c>
      <c r="C1615" s="177">
        <v>100058</v>
      </c>
      <c r="D1615" s="180">
        <v>44616</v>
      </c>
      <c r="E1615" s="181">
        <v>66.079499999999996</v>
      </c>
      <c r="F1615" s="181">
        <v>-3.3138999999999998</v>
      </c>
      <c r="G1615" s="181">
        <v>-25.245799999999999</v>
      </c>
      <c r="H1615" s="181">
        <v>-12.5793</v>
      </c>
      <c r="I1615" s="181">
        <v>2.5789</v>
      </c>
      <c r="J1615" s="181">
        <v>5.1973000000000003</v>
      </c>
      <c r="K1615" s="181">
        <v>1.4371</v>
      </c>
      <c r="L1615" s="181">
        <v>3.2541000000000002</v>
      </c>
      <c r="M1615" s="181">
        <v>4.1740000000000004</v>
      </c>
      <c r="N1615" s="181">
        <v>5.6510999999999996</v>
      </c>
      <c r="O1615" s="181">
        <v>8.7416</v>
      </c>
      <c r="P1615" s="181">
        <v>7.9767999999999999</v>
      </c>
      <c r="Q1615" s="181">
        <v>8.7997999999999994</v>
      </c>
      <c r="R1615" s="181">
        <v>6.4002999999999997</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1315</v>
      </c>
      <c r="B1616" s="177" t="s">
        <v>1895</v>
      </c>
      <c r="C1616" s="177">
        <v>119605</v>
      </c>
      <c r="D1616" s="180">
        <v>44616</v>
      </c>
      <c r="E1616" s="181">
        <v>69.474500000000006</v>
      </c>
      <c r="F1616" s="181">
        <v>-2.6267</v>
      </c>
      <c r="G1616" s="181">
        <v>-24.590199999999999</v>
      </c>
      <c r="H1616" s="181">
        <v>-11.921200000000001</v>
      </c>
      <c r="I1616" s="181">
        <v>3.2238000000000002</v>
      </c>
      <c r="J1616" s="181">
        <v>5.8470000000000004</v>
      </c>
      <c r="K1616" s="181">
        <v>2.0884</v>
      </c>
      <c r="L1616" s="181">
        <v>3.915</v>
      </c>
      <c r="M1616" s="181">
        <v>4.8453999999999997</v>
      </c>
      <c r="N1616" s="181">
        <v>6.3536999999999999</v>
      </c>
      <c r="O1616" s="181">
        <v>9.4182000000000006</v>
      </c>
      <c r="P1616" s="181">
        <v>8.6179000000000006</v>
      </c>
      <c r="Q1616" s="181">
        <v>9.5414999999999992</v>
      </c>
      <c r="R1616" s="181">
        <v>7.0739000000000001</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1315</v>
      </c>
      <c r="B1617" s="177" t="s">
        <v>1317</v>
      </c>
      <c r="C1617" s="177"/>
      <c r="D1617" s="180">
        <v>44616</v>
      </c>
      <c r="E1617" s="181">
        <v>69.474500000000006</v>
      </c>
      <c r="F1617" s="181">
        <v>-2.6267</v>
      </c>
      <c r="G1617" s="181">
        <v>-24.590199999999999</v>
      </c>
      <c r="H1617" s="181">
        <v>-11.921200000000001</v>
      </c>
      <c r="I1617" s="181">
        <v>3.2238000000000002</v>
      </c>
      <c r="J1617" s="181">
        <v>5.8470000000000004</v>
      </c>
      <c r="K1617" s="181">
        <v>2.0884</v>
      </c>
      <c r="L1617" s="181">
        <v>3.915</v>
      </c>
      <c r="M1617" s="181">
        <v>4.8453999999999997</v>
      </c>
      <c r="N1617" s="181">
        <v>6.3536999999999999</v>
      </c>
      <c r="O1617" s="181">
        <v>9.4182000000000006</v>
      </c>
      <c r="P1617" s="181">
        <v>8.6179000000000006</v>
      </c>
      <c r="Q1617" s="181">
        <v>9.5414999999999992</v>
      </c>
      <c r="R1617" s="181">
        <v>7.0739000000000001</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1315</v>
      </c>
      <c r="B1618" s="177" t="s">
        <v>1318</v>
      </c>
      <c r="C1618" s="177">
        <v>120447</v>
      </c>
      <c r="D1618" s="180">
        <v>44616</v>
      </c>
      <c r="E1618" s="181">
        <v>21.375299999999999</v>
      </c>
      <c r="F1618" s="181">
        <v>-17.7502</v>
      </c>
      <c r="G1618" s="181">
        <v>-18.924600000000002</v>
      </c>
      <c r="H1618" s="181">
        <v>-7.7458</v>
      </c>
      <c r="I1618" s="181">
        <v>1.0616000000000001</v>
      </c>
      <c r="J1618" s="181">
        <v>1.1136999999999999</v>
      </c>
      <c r="K1618" s="181">
        <v>0.59109999999999996</v>
      </c>
      <c r="L1618" s="181">
        <v>3.2073</v>
      </c>
      <c r="M1618" s="181">
        <v>3.0676999999999999</v>
      </c>
      <c r="N1618" s="181">
        <v>4.0904999999999996</v>
      </c>
      <c r="O1618" s="181">
        <v>9.5755999999999997</v>
      </c>
      <c r="P1618" s="181">
        <v>7.7012999999999998</v>
      </c>
      <c r="Q1618" s="181">
        <v>7.8685999999999998</v>
      </c>
      <c r="R1618" s="181">
        <v>6.8259999999999996</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1315</v>
      </c>
      <c r="B1619" s="177" t="s">
        <v>1319</v>
      </c>
      <c r="C1619" s="177">
        <v>116471</v>
      </c>
      <c r="D1619" s="180">
        <v>44616</v>
      </c>
      <c r="E1619" s="181">
        <v>20.3828</v>
      </c>
      <c r="F1619" s="181">
        <v>-18.2563</v>
      </c>
      <c r="G1619" s="181">
        <v>-19.4876</v>
      </c>
      <c r="H1619" s="181">
        <v>-8.3262999999999998</v>
      </c>
      <c r="I1619" s="181">
        <v>0.46060000000000001</v>
      </c>
      <c r="J1619" s="181">
        <v>0.51429999999999998</v>
      </c>
      <c r="K1619" s="181">
        <v>-1.17E-2</v>
      </c>
      <c r="L1619" s="181">
        <v>2.5960000000000001</v>
      </c>
      <c r="M1619" s="181">
        <v>2.4531000000000001</v>
      </c>
      <c r="N1619" s="181">
        <v>3.4655</v>
      </c>
      <c r="O1619" s="181">
        <v>8.9995999999999992</v>
      </c>
      <c r="P1619" s="181">
        <v>7.1387999999999998</v>
      </c>
      <c r="Q1619" s="181">
        <v>7.3080999999999996</v>
      </c>
      <c r="R1619" s="181">
        <v>6.2255000000000003</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1315</v>
      </c>
      <c r="B1620" s="177" t="s">
        <v>1320</v>
      </c>
      <c r="C1620" s="177">
        <v>101187</v>
      </c>
      <c r="D1620" s="180">
        <v>44616</v>
      </c>
      <c r="E1620" s="181">
        <v>34.024500000000003</v>
      </c>
      <c r="F1620" s="181">
        <v>-40.398200000000003</v>
      </c>
      <c r="G1620" s="181">
        <v>-32.738</v>
      </c>
      <c r="H1620" s="181">
        <v>-12.7194</v>
      </c>
      <c r="I1620" s="181">
        <v>-0.8196</v>
      </c>
      <c r="J1620" s="181">
        <v>-0.2802</v>
      </c>
      <c r="K1620" s="181">
        <v>-1.8026</v>
      </c>
      <c r="L1620" s="181">
        <v>1.0197000000000001</v>
      </c>
      <c r="M1620" s="181">
        <v>2.0028000000000001</v>
      </c>
      <c r="N1620" s="181">
        <v>3.6846000000000001</v>
      </c>
      <c r="O1620" s="181">
        <v>6.7382</v>
      </c>
      <c r="P1620" s="181">
        <v>5.9496000000000002</v>
      </c>
      <c r="Q1620" s="181">
        <v>6.3316999999999997</v>
      </c>
      <c r="R1620" s="181">
        <v>4.4574999999999996</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1315</v>
      </c>
      <c r="B1621" s="177" t="s">
        <v>1321</v>
      </c>
      <c r="C1621" s="177">
        <v>119341</v>
      </c>
      <c r="D1621" s="180">
        <v>44616</v>
      </c>
      <c r="E1621" s="181">
        <v>36.784799999999997</v>
      </c>
      <c r="F1621" s="181">
        <v>-39.647199999999998</v>
      </c>
      <c r="G1621" s="181">
        <v>-31.965699999999998</v>
      </c>
      <c r="H1621" s="181">
        <v>-11.9505</v>
      </c>
      <c r="I1621" s="181">
        <v>-4.9599999999999998E-2</v>
      </c>
      <c r="J1621" s="181">
        <v>0.4995</v>
      </c>
      <c r="K1621" s="181">
        <v>-1.0273000000000001</v>
      </c>
      <c r="L1621" s="181">
        <v>1.7924</v>
      </c>
      <c r="M1621" s="181">
        <v>2.7749999999999999</v>
      </c>
      <c r="N1621" s="181">
        <v>4.4779</v>
      </c>
      <c r="O1621" s="181">
        <v>7.5609999999999999</v>
      </c>
      <c r="P1621" s="181">
        <v>6.7975000000000003</v>
      </c>
      <c r="Q1621" s="181">
        <v>8.1148000000000007</v>
      </c>
      <c r="R1621" s="181">
        <v>5.2683999999999997</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1315</v>
      </c>
      <c r="B1622" s="177" t="s">
        <v>1970</v>
      </c>
      <c r="C1622" s="177">
        <v>118299</v>
      </c>
      <c r="D1622" s="180">
        <v>44616</v>
      </c>
      <c r="E1622" s="181">
        <v>64.713300000000004</v>
      </c>
      <c r="F1622" s="181">
        <v>-15.0533</v>
      </c>
      <c r="G1622" s="181">
        <v>-8.8674999999999997</v>
      </c>
      <c r="H1622" s="181">
        <v>-2.6335000000000002</v>
      </c>
      <c r="I1622" s="181">
        <v>2.9361999999999999</v>
      </c>
      <c r="J1622" s="181">
        <v>3.1286</v>
      </c>
      <c r="K1622" s="181">
        <v>1.3855</v>
      </c>
      <c r="L1622" s="181">
        <v>3.0749</v>
      </c>
      <c r="M1622" s="181">
        <v>3.0891000000000002</v>
      </c>
      <c r="N1622" s="181">
        <v>3.8264999999999998</v>
      </c>
      <c r="O1622" s="181">
        <v>7.9617000000000004</v>
      </c>
      <c r="P1622" s="181">
        <v>6.8097000000000003</v>
      </c>
      <c r="Q1622" s="181">
        <v>8.5818999999999992</v>
      </c>
      <c r="R1622" s="181">
        <v>5.4321000000000002</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1315</v>
      </c>
      <c r="B1623" s="177" t="s">
        <v>1971</v>
      </c>
      <c r="C1623" s="177">
        <v>100597</v>
      </c>
      <c r="D1623" s="180">
        <v>44616</v>
      </c>
      <c r="E1623" s="181">
        <v>61.531100000000002</v>
      </c>
      <c r="F1623" s="181">
        <v>-15.653700000000001</v>
      </c>
      <c r="G1623" s="181">
        <v>-9.4443000000000001</v>
      </c>
      <c r="H1623" s="181">
        <v>-3.2098</v>
      </c>
      <c r="I1623" s="181">
        <v>2.3706999999999998</v>
      </c>
      <c r="J1623" s="181">
        <v>2.5619999999999998</v>
      </c>
      <c r="K1623" s="181">
        <v>0.81279999999999997</v>
      </c>
      <c r="L1623" s="181">
        <v>2.4217</v>
      </c>
      <c r="M1623" s="181">
        <v>2.3954</v>
      </c>
      <c r="N1623" s="181">
        <v>3.1147</v>
      </c>
      <c r="O1623" s="181">
        <v>7.2247000000000003</v>
      </c>
      <c r="P1623" s="181">
        <v>6.1120000000000001</v>
      </c>
      <c r="Q1623" s="181">
        <v>8.5396999999999998</v>
      </c>
      <c r="R1623" s="181">
        <v>4.6966999999999999</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1315</v>
      </c>
      <c r="B1624" s="177" t="s">
        <v>1322</v>
      </c>
      <c r="C1624" s="177">
        <v>119099</v>
      </c>
      <c r="D1624" s="180">
        <v>44616</v>
      </c>
      <c r="E1624" s="181">
        <v>79.562899999999999</v>
      </c>
      <c r="F1624" s="181">
        <v>-20.907299999999999</v>
      </c>
      <c r="G1624" s="181">
        <v>-21.462499999999999</v>
      </c>
      <c r="H1624" s="181">
        <v>-9.3026999999999997</v>
      </c>
      <c r="I1624" s="181">
        <v>-0.1114</v>
      </c>
      <c r="J1624" s="181">
        <v>0.60260000000000002</v>
      </c>
      <c r="K1624" s="181">
        <v>0.1242</v>
      </c>
      <c r="L1624" s="181">
        <v>3.1261999999999999</v>
      </c>
      <c r="M1624" s="181">
        <v>3.4220999999999999</v>
      </c>
      <c r="N1624" s="181">
        <v>4.9524999999999997</v>
      </c>
      <c r="O1624" s="181">
        <v>9.8504000000000005</v>
      </c>
      <c r="P1624" s="181">
        <v>8.3353000000000002</v>
      </c>
      <c r="Q1624" s="181">
        <v>8.5998000000000001</v>
      </c>
      <c r="R1624" s="181">
        <v>6.7358000000000002</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1315</v>
      </c>
      <c r="B1625" s="177" t="s">
        <v>1323</v>
      </c>
      <c r="C1625" s="177">
        <v>100084</v>
      </c>
      <c r="D1625" s="180">
        <v>44616</v>
      </c>
      <c r="E1625" s="181">
        <v>76.113900000000001</v>
      </c>
      <c r="F1625" s="181">
        <v>-21.423100000000002</v>
      </c>
      <c r="G1625" s="181">
        <v>-21.987300000000001</v>
      </c>
      <c r="H1625" s="181">
        <v>-9.8257999999999992</v>
      </c>
      <c r="I1625" s="181">
        <v>-0.63349999999999995</v>
      </c>
      <c r="J1625" s="181">
        <v>7.8899999999999998E-2</v>
      </c>
      <c r="K1625" s="181">
        <v>-0.41660000000000003</v>
      </c>
      <c r="L1625" s="181">
        <v>2.5874000000000001</v>
      </c>
      <c r="M1625" s="181">
        <v>2.8883000000000001</v>
      </c>
      <c r="N1625" s="181">
        <v>4.4035000000000002</v>
      </c>
      <c r="O1625" s="181">
        <v>9.2575000000000003</v>
      </c>
      <c r="P1625" s="181">
        <v>7.6238999999999999</v>
      </c>
      <c r="Q1625" s="181">
        <v>9.4756</v>
      </c>
      <c r="R1625" s="181">
        <v>6.1715999999999998</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1315</v>
      </c>
      <c r="B1626" s="177" t="s">
        <v>1324</v>
      </c>
      <c r="C1626" s="177">
        <v>140298</v>
      </c>
      <c r="D1626" s="180">
        <v>44616</v>
      </c>
      <c r="E1626" s="181">
        <v>20.6629</v>
      </c>
      <c r="F1626" s="181">
        <v>-9.8894000000000002</v>
      </c>
      <c r="G1626" s="181">
        <v>-13.3515</v>
      </c>
      <c r="H1626" s="181">
        <v>-0.2271</v>
      </c>
      <c r="I1626" s="181">
        <v>8.3923000000000005</v>
      </c>
      <c r="J1626" s="181">
        <v>3.8302</v>
      </c>
      <c r="K1626" s="181">
        <v>1.8209</v>
      </c>
      <c r="L1626" s="181">
        <v>5.0746000000000002</v>
      </c>
      <c r="M1626" s="181">
        <v>3.6238000000000001</v>
      </c>
      <c r="N1626" s="181">
        <v>6.4823000000000004</v>
      </c>
      <c r="O1626" s="181">
        <v>10.137499999999999</v>
      </c>
      <c r="P1626" s="181">
        <v>8.4011999999999993</v>
      </c>
      <c r="Q1626" s="181">
        <v>9.4520999999999997</v>
      </c>
      <c r="R1626" s="181">
        <v>8.3606999999999996</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1315</v>
      </c>
      <c r="B1627" s="177" t="s">
        <v>1325</v>
      </c>
      <c r="C1627" s="177">
        <v>140297</v>
      </c>
      <c r="D1627" s="180">
        <v>44616</v>
      </c>
      <c r="E1627" s="181">
        <v>19.854900000000001</v>
      </c>
      <c r="F1627" s="181">
        <v>-10.4755</v>
      </c>
      <c r="G1627" s="181">
        <v>-13.955299999999999</v>
      </c>
      <c r="H1627" s="181">
        <v>-0.89280000000000004</v>
      </c>
      <c r="I1627" s="181">
        <v>7.7306999999999997</v>
      </c>
      <c r="J1627" s="181">
        <v>3.1812</v>
      </c>
      <c r="K1627" s="181">
        <v>1.1684000000000001</v>
      </c>
      <c r="L1627" s="181">
        <v>4.3869999999999996</v>
      </c>
      <c r="M1627" s="181">
        <v>2.9094000000000002</v>
      </c>
      <c r="N1627" s="181">
        <v>5.7191000000000001</v>
      </c>
      <c r="O1627" s="181">
        <v>9.5084</v>
      </c>
      <c r="P1627" s="181">
        <v>7.8365999999999998</v>
      </c>
      <c r="Q1627" s="181">
        <v>8.9101999999999997</v>
      </c>
      <c r="R1627" s="181">
        <v>7.7332000000000001</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1315</v>
      </c>
      <c r="B1628" s="177" t="s">
        <v>1326</v>
      </c>
      <c r="C1628" s="177">
        <v>100493</v>
      </c>
      <c r="D1628" s="180">
        <v>44616</v>
      </c>
      <c r="E1628" s="181">
        <v>48.771900000000002</v>
      </c>
      <c r="F1628" s="181">
        <v>-20.568899999999999</v>
      </c>
      <c r="G1628" s="181">
        <v>-16.292899999999999</v>
      </c>
      <c r="H1628" s="181">
        <v>-5.8521999999999998</v>
      </c>
      <c r="I1628" s="181">
        <v>0.96260000000000001</v>
      </c>
      <c r="J1628" s="181">
        <v>4.6144999999999996</v>
      </c>
      <c r="K1628" s="181">
        <v>2.0310000000000001</v>
      </c>
      <c r="L1628" s="181">
        <v>2.9710999999999999</v>
      </c>
      <c r="M1628" s="181">
        <v>3.0640000000000001</v>
      </c>
      <c r="N1628" s="181">
        <v>4.2374999999999998</v>
      </c>
      <c r="O1628" s="181">
        <v>6.3574000000000002</v>
      </c>
      <c r="P1628" s="181">
        <v>5.0637999999999996</v>
      </c>
      <c r="Q1628" s="181">
        <v>8.1476000000000006</v>
      </c>
      <c r="R1628" s="181">
        <v>3.7810999999999999</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1315</v>
      </c>
      <c r="B1629" s="177" t="s">
        <v>1327</v>
      </c>
      <c r="C1629" s="177">
        <v>118498</v>
      </c>
      <c r="D1629" s="180">
        <v>44616</v>
      </c>
      <c r="E1629" s="181">
        <v>52.567300000000003</v>
      </c>
      <c r="F1629" s="181">
        <v>-20.055599999999998</v>
      </c>
      <c r="G1629" s="181">
        <v>-15.833600000000001</v>
      </c>
      <c r="H1629" s="181">
        <v>-5.3905000000000003</v>
      </c>
      <c r="I1629" s="181">
        <v>1.4241999999999999</v>
      </c>
      <c r="J1629" s="181">
        <v>5.0747999999999998</v>
      </c>
      <c r="K1629" s="181">
        <v>2.4918</v>
      </c>
      <c r="L1629" s="181">
        <v>3.4363000000000001</v>
      </c>
      <c r="M1629" s="181">
        <v>3.5282</v>
      </c>
      <c r="N1629" s="181">
        <v>4.7016</v>
      </c>
      <c r="O1629" s="181">
        <v>6.8845999999999998</v>
      </c>
      <c r="P1629" s="181">
        <v>5.7830000000000004</v>
      </c>
      <c r="Q1629" s="181">
        <v>7.6266999999999996</v>
      </c>
      <c r="R1629" s="181">
        <v>4.2679999999999998</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1315</v>
      </c>
      <c r="B1630" s="177" t="s">
        <v>1328</v>
      </c>
      <c r="C1630" s="177">
        <v>101083</v>
      </c>
      <c r="D1630" s="180">
        <v>44616</v>
      </c>
      <c r="E1630" s="181">
        <v>44.758400000000002</v>
      </c>
      <c r="F1630" s="181">
        <v>-67.9666</v>
      </c>
      <c r="G1630" s="181">
        <v>-41.502299999999998</v>
      </c>
      <c r="H1630" s="181">
        <v>-21.278600000000001</v>
      </c>
      <c r="I1630" s="181">
        <v>-1.1528</v>
      </c>
      <c r="J1630" s="181">
        <v>1.6728000000000001</v>
      </c>
      <c r="K1630" s="181">
        <v>-1.5214000000000001</v>
      </c>
      <c r="L1630" s="181">
        <v>2.0489999999999999</v>
      </c>
      <c r="M1630" s="181">
        <v>2.6383999999999999</v>
      </c>
      <c r="N1630" s="181">
        <v>3.7833000000000001</v>
      </c>
      <c r="O1630" s="181">
        <v>6.7073</v>
      </c>
      <c r="P1630" s="181">
        <v>6.0488999999999997</v>
      </c>
      <c r="Q1630" s="181">
        <v>7.5464000000000002</v>
      </c>
      <c r="R1630" s="181">
        <v>4.9481999999999999</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1315</v>
      </c>
      <c r="B1631" s="177" t="s">
        <v>1329</v>
      </c>
      <c r="C1631" s="177">
        <v>119116</v>
      </c>
      <c r="D1631" s="180">
        <v>44616</v>
      </c>
      <c r="E1631" s="181">
        <v>46.442399999999999</v>
      </c>
      <c r="F1631" s="181">
        <v>-67.464200000000005</v>
      </c>
      <c r="G1631" s="181">
        <v>-41.043300000000002</v>
      </c>
      <c r="H1631" s="181">
        <v>-20.821999999999999</v>
      </c>
      <c r="I1631" s="181">
        <v>-0.70150000000000001</v>
      </c>
      <c r="J1631" s="181">
        <v>2.1181999999999999</v>
      </c>
      <c r="K1631" s="181">
        <v>-1.0726</v>
      </c>
      <c r="L1631" s="181">
        <v>2.5082</v>
      </c>
      <c r="M1631" s="181">
        <v>3.1008</v>
      </c>
      <c r="N1631" s="181">
        <v>4.2473000000000001</v>
      </c>
      <c r="O1631" s="181">
        <v>7.1604999999999999</v>
      </c>
      <c r="P1631" s="181">
        <v>6.4809000000000001</v>
      </c>
      <c r="Q1631" s="181">
        <v>8.0594000000000001</v>
      </c>
      <c r="R1631" s="181">
        <v>5.4166999999999996</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1315</v>
      </c>
      <c r="B1632" s="177" t="s">
        <v>1330</v>
      </c>
      <c r="C1632" s="177">
        <v>100369</v>
      </c>
      <c r="D1632" s="180">
        <v>44616</v>
      </c>
      <c r="E1632" s="181">
        <v>80.531199999999998</v>
      </c>
      <c r="F1632" s="181">
        <v>-52.635899999999999</v>
      </c>
      <c r="G1632" s="181">
        <v>-21.189800000000002</v>
      </c>
      <c r="H1632" s="181">
        <v>-3.1901999999999999</v>
      </c>
      <c r="I1632" s="181">
        <v>7.6464999999999996</v>
      </c>
      <c r="J1632" s="181">
        <v>8.3249999999999993</v>
      </c>
      <c r="K1632" s="181">
        <v>-4.22</v>
      </c>
      <c r="L1632" s="181">
        <v>2.9824000000000002</v>
      </c>
      <c r="M1632" s="181">
        <v>3.0869</v>
      </c>
      <c r="N1632" s="181">
        <v>4.2134</v>
      </c>
      <c r="O1632" s="181">
        <v>8.7308000000000003</v>
      </c>
      <c r="P1632" s="181">
        <v>7.6165000000000003</v>
      </c>
      <c r="Q1632" s="181">
        <v>9.6992999999999991</v>
      </c>
      <c r="R1632" s="181">
        <v>6.2039</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1315</v>
      </c>
      <c r="B1633" s="177" t="s">
        <v>1331</v>
      </c>
      <c r="C1633" s="177">
        <v>120590</v>
      </c>
      <c r="D1633" s="180">
        <v>44616</v>
      </c>
      <c r="E1633" s="181">
        <v>85.222700000000003</v>
      </c>
      <c r="F1633" s="181">
        <v>-52.091200000000001</v>
      </c>
      <c r="G1633" s="181">
        <v>-20.608599999999999</v>
      </c>
      <c r="H1633" s="181">
        <v>-2.6113</v>
      </c>
      <c r="I1633" s="181">
        <v>8.2276000000000007</v>
      </c>
      <c r="J1633" s="181">
        <v>8.9160000000000004</v>
      </c>
      <c r="K1633" s="181">
        <v>-3.6234000000000002</v>
      </c>
      <c r="L1633" s="181">
        <v>3.5987</v>
      </c>
      <c r="M1633" s="181">
        <v>3.71</v>
      </c>
      <c r="N1633" s="181">
        <v>4.8491</v>
      </c>
      <c r="O1633" s="181">
        <v>9.3179999999999996</v>
      </c>
      <c r="P1633" s="181">
        <v>8.2131000000000007</v>
      </c>
      <c r="Q1633" s="181">
        <v>8.9216999999999995</v>
      </c>
      <c r="R1633" s="181">
        <v>6.8033000000000001</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1315</v>
      </c>
      <c r="B1634" s="177" t="s">
        <v>1332</v>
      </c>
      <c r="C1634" s="177">
        <v>118030</v>
      </c>
      <c r="D1634" s="180">
        <v>44616</v>
      </c>
      <c r="E1634" s="181">
        <v>17.3569</v>
      </c>
      <c r="F1634" s="181">
        <v>-16.395299999999999</v>
      </c>
      <c r="G1634" s="181">
        <v>-5.6752000000000002</v>
      </c>
      <c r="H1634" s="181">
        <v>-1.2014</v>
      </c>
      <c r="I1634" s="181">
        <v>2.2852000000000001</v>
      </c>
      <c r="J1634" s="181">
        <v>1.3039000000000001</v>
      </c>
      <c r="K1634" s="181">
        <v>-3.3161</v>
      </c>
      <c r="L1634" s="181">
        <v>-0.26250000000000001</v>
      </c>
      <c r="M1634" s="181">
        <v>0.39050000000000001</v>
      </c>
      <c r="N1634" s="181">
        <v>2.7042000000000002</v>
      </c>
      <c r="O1634" s="181">
        <v>5.4169999999999998</v>
      </c>
      <c r="P1634" s="181">
        <v>4.2484999999999999</v>
      </c>
      <c r="Q1634" s="181">
        <v>6.1882000000000001</v>
      </c>
      <c r="R1634" s="181">
        <v>3.4676</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1315</v>
      </c>
      <c r="B1635" s="177" t="s">
        <v>1333</v>
      </c>
      <c r="C1635" s="177">
        <v>118341</v>
      </c>
      <c r="D1635" s="180">
        <v>44616</v>
      </c>
      <c r="E1635" s="181">
        <v>18.479900000000001</v>
      </c>
      <c r="F1635" s="181">
        <v>-15.7941</v>
      </c>
      <c r="G1635" s="181">
        <v>-4.9358000000000004</v>
      </c>
      <c r="H1635" s="181">
        <v>-0.42320000000000002</v>
      </c>
      <c r="I1635" s="181">
        <v>3.0508999999999999</v>
      </c>
      <c r="J1635" s="181">
        <v>2.0678999999999998</v>
      </c>
      <c r="K1635" s="181">
        <v>-2.5554000000000001</v>
      </c>
      <c r="L1635" s="181">
        <v>0.50800000000000001</v>
      </c>
      <c r="M1635" s="181">
        <v>1.1645000000000001</v>
      </c>
      <c r="N1635" s="181">
        <v>3.4986999999999999</v>
      </c>
      <c r="O1635" s="181">
        <v>6.2744</v>
      </c>
      <c r="P1635" s="181">
        <v>5.1635</v>
      </c>
      <c r="Q1635" s="181">
        <v>6.8685999999999998</v>
      </c>
      <c r="R1635" s="181">
        <v>4.3091999999999997</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1315</v>
      </c>
      <c r="B1636" s="177" t="s">
        <v>1334</v>
      </c>
      <c r="C1636" s="177">
        <v>118464</v>
      </c>
      <c r="D1636" s="180">
        <v>44616</v>
      </c>
      <c r="E1636" s="181">
        <v>30.3445</v>
      </c>
      <c r="F1636" s="181">
        <v>-26.803899999999999</v>
      </c>
      <c r="G1636" s="181">
        <v>-25.487100000000002</v>
      </c>
      <c r="H1636" s="181">
        <v>-11.077</v>
      </c>
      <c r="I1636" s="181">
        <v>1.5129999999999999</v>
      </c>
      <c r="J1636" s="181">
        <v>9.2683999999999997</v>
      </c>
      <c r="K1636" s="181">
        <v>2.7740999999999998</v>
      </c>
      <c r="L1636" s="181">
        <v>3.9437000000000002</v>
      </c>
      <c r="M1636" s="181">
        <v>4.1191000000000004</v>
      </c>
      <c r="N1636" s="181">
        <v>5.4504000000000001</v>
      </c>
      <c r="O1636" s="181">
        <v>10.391299999999999</v>
      </c>
      <c r="P1636" s="181">
        <v>8.6448</v>
      </c>
      <c r="Q1636" s="181">
        <v>9.5738000000000003</v>
      </c>
      <c r="R1636" s="181">
        <v>7.0772000000000004</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1315</v>
      </c>
      <c r="B1637" s="177" t="s">
        <v>1335</v>
      </c>
      <c r="C1637" s="177">
        <v>111525</v>
      </c>
      <c r="D1637" s="180">
        <v>44616</v>
      </c>
      <c r="E1637" s="181">
        <v>28.661999999999999</v>
      </c>
      <c r="F1637" s="181">
        <v>-27.4861</v>
      </c>
      <c r="G1637" s="181">
        <v>-26.092400000000001</v>
      </c>
      <c r="H1637" s="181">
        <v>-11.707700000000001</v>
      </c>
      <c r="I1637" s="181">
        <v>0.87350000000000005</v>
      </c>
      <c r="J1637" s="181">
        <v>8.6278000000000006</v>
      </c>
      <c r="K1637" s="181">
        <v>2.1404000000000001</v>
      </c>
      <c r="L1637" s="181">
        <v>3.3071000000000002</v>
      </c>
      <c r="M1637" s="181">
        <v>3.4781</v>
      </c>
      <c r="N1637" s="181">
        <v>4.7948000000000004</v>
      </c>
      <c r="O1637" s="181">
        <v>9.7363999999999997</v>
      </c>
      <c r="P1637" s="181">
        <v>7.9977999999999998</v>
      </c>
      <c r="Q1637" s="181">
        <v>8.2875999999999994</v>
      </c>
      <c r="R1637" s="181">
        <v>6.4157999999999999</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1315</v>
      </c>
      <c r="B1638" s="177" t="s">
        <v>1896</v>
      </c>
      <c r="C1638" s="177">
        <v>148789</v>
      </c>
      <c r="D1638" s="180">
        <v>44616</v>
      </c>
      <c r="E1638" s="181">
        <v>10.5082</v>
      </c>
      <c r="F1638" s="181">
        <v>-47.178199999999997</v>
      </c>
      <c r="G1638" s="181">
        <v>-46.597000000000001</v>
      </c>
      <c r="H1638" s="181">
        <v>-20.511800000000001</v>
      </c>
      <c r="I1638" s="181">
        <v>-4.5324</v>
      </c>
      <c r="J1638" s="181">
        <v>3.202</v>
      </c>
      <c r="K1638" s="181">
        <v>0.4914</v>
      </c>
      <c r="L1638" s="181">
        <v>3.0710000000000002</v>
      </c>
      <c r="M1638" s="181">
        <v>4.1470000000000002</v>
      </c>
      <c r="N1638" s="181"/>
      <c r="O1638" s="181"/>
      <c r="P1638" s="181"/>
      <c r="Q1638" s="181">
        <v>5.4880000000000004</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1315</v>
      </c>
      <c r="B1639" s="177" t="s">
        <v>1897</v>
      </c>
      <c r="C1639" s="177">
        <v>148786</v>
      </c>
      <c r="D1639" s="180">
        <v>44616</v>
      </c>
      <c r="E1639" s="181">
        <v>10.4842</v>
      </c>
      <c r="F1639" s="181">
        <v>-47.633299999999998</v>
      </c>
      <c r="G1639" s="181">
        <v>-46.818399999999997</v>
      </c>
      <c r="H1639" s="181">
        <v>-20.7559</v>
      </c>
      <c r="I1639" s="181">
        <v>-4.7657999999999996</v>
      </c>
      <c r="J1639" s="181">
        <v>2.9609999999999999</v>
      </c>
      <c r="K1639" s="181">
        <v>0.24229999999999999</v>
      </c>
      <c r="L1639" s="181">
        <v>2.819</v>
      </c>
      <c r="M1639" s="181">
        <v>3.8902999999999999</v>
      </c>
      <c r="N1639" s="181"/>
      <c r="O1639" s="181"/>
      <c r="P1639" s="181"/>
      <c r="Q1639" s="181">
        <v>5.2287999999999997</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1315</v>
      </c>
      <c r="B1640" s="177" t="s">
        <v>1898</v>
      </c>
      <c r="C1640" s="177">
        <v>148792</v>
      </c>
      <c r="D1640" s="180">
        <v>44616</v>
      </c>
      <c r="E1640" s="181">
        <v>10.4999</v>
      </c>
      <c r="F1640" s="181">
        <v>-34.035200000000003</v>
      </c>
      <c r="G1640" s="181">
        <v>-30.8599</v>
      </c>
      <c r="H1640" s="181">
        <v>-12.830399999999999</v>
      </c>
      <c r="I1640" s="181">
        <v>-0.81910000000000005</v>
      </c>
      <c r="J1640" s="181">
        <v>2.7311999999999999</v>
      </c>
      <c r="K1640" s="181">
        <v>0.32140000000000002</v>
      </c>
      <c r="L1640" s="181">
        <v>2.8963000000000001</v>
      </c>
      <c r="M1640" s="181">
        <v>4.0888</v>
      </c>
      <c r="N1640" s="181"/>
      <c r="O1640" s="181"/>
      <c r="P1640" s="181"/>
      <c r="Q1640" s="181">
        <v>5.3982999999999999</v>
      </c>
      <c r="R1640" s="181"/>
      <c r="S1640" s="124" t="s">
        <v>1950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1315</v>
      </c>
      <c r="B1641" s="177" t="s">
        <v>1899</v>
      </c>
      <c r="C1641" s="177">
        <v>148790</v>
      </c>
      <c r="D1641" s="180">
        <v>44616</v>
      </c>
      <c r="E1641" s="181">
        <v>10.475300000000001</v>
      </c>
      <c r="F1641" s="181">
        <v>-34.462899999999998</v>
      </c>
      <c r="G1641" s="181">
        <v>-31.1633</v>
      </c>
      <c r="H1641" s="181">
        <v>-13.1081</v>
      </c>
      <c r="I1641" s="181">
        <v>-1.0698000000000001</v>
      </c>
      <c r="J1641" s="181">
        <v>2.4666999999999999</v>
      </c>
      <c r="K1641" s="181">
        <v>6.8199999999999997E-2</v>
      </c>
      <c r="L1641" s="181">
        <v>2.6404000000000001</v>
      </c>
      <c r="M1641" s="181">
        <v>3.8294999999999999</v>
      </c>
      <c r="N1641" s="181"/>
      <c r="O1641" s="181"/>
      <c r="P1641" s="181"/>
      <c r="Q1641" s="181">
        <v>5.1326999999999998</v>
      </c>
      <c r="R1641" s="181"/>
      <c r="S1641" s="124" t="s">
        <v>1950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1315</v>
      </c>
      <c r="B1642" s="177" t="s">
        <v>1336</v>
      </c>
      <c r="C1642" s="177">
        <v>107477</v>
      </c>
      <c r="D1642" s="180">
        <v>44616</v>
      </c>
      <c r="E1642" s="181">
        <v>2262.2395999999999</v>
      </c>
      <c r="F1642" s="181">
        <v>-17.084800000000001</v>
      </c>
      <c r="G1642" s="181">
        <v>-13.6463</v>
      </c>
      <c r="H1642" s="181">
        <v>-5.3746</v>
      </c>
      <c r="I1642" s="181">
        <v>-0.80620000000000003</v>
      </c>
      <c r="J1642" s="181">
        <v>-2.0402999999999998</v>
      </c>
      <c r="K1642" s="181">
        <v>-2.8273999999999999</v>
      </c>
      <c r="L1642" s="181">
        <v>0.73140000000000005</v>
      </c>
      <c r="M1642" s="181">
        <v>0.35499999999999998</v>
      </c>
      <c r="N1642" s="181">
        <v>1.6418999999999999</v>
      </c>
      <c r="O1642" s="181">
        <v>5.8422999999999998</v>
      </c>
      <c r="P1642" s="181">
        <v>5.0011000000000001</v>
      </c>
      <c r="Q1642" s="181">
        <v>5.9816000000000003</v>
      </c>
      <c r="R1642" s="181">
        <v>2.8012999999999999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1315</v>
      </c>
      <c r="B1643" s="177" t="s">
        <v>1337</v>
      </c>
      <c r="C1643" s="177">
        <v>120520</v>
      </c>
      <c r="D1643" s="180">
        <v>44616</v>
      </c>
      <c r="E1643" s="181">
        <v>2439.0596</v>
      </c>
      <c r="F1643" s="181">
        <v>-16.316299999999998</v>
      </c>
      <c r="G1643" s="181">
        <v>-12.877000000000001</v>
      </c>
      <c r="H1643" s="181">
        <v>-4.6055000000000001</v>
      </c>
      <c r="I1643" s="181">
        <v>-3.6400000000000002E-2</v>
      </c>
      <c r="J1643" s="181">
        <v>-1.2715000000000001</v>
      </c>
      <c r="K1643" s="181">
        <v>-2.0621999999999998</v>
      </c>
      <c r="L1643" s="181">
        <v>1.5058</v>
      </c>
      <c r="M1643" s="181">
        <v>1.1293</v>
      </c>
      <c r="N1643" s="181">
        <v>2.4281000000000001</v>
      </c>
      <c r="O1643" s="181">
        <v>6.6786000000000003</v>
      </c>
      <c r="P1643" s="181">
        <v>5.8150000000000004</v>
      </c>
      <c r="Q1643" s="181">
        <v>7.6223999999999998</v>
      </c>
      <c r="R1643" s="181">
        <v>3.6288</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1315</v>
      </c>
      <c r="B1644" s="177" t="s">
        <v>1900</v>
      </c>
      <c r="C1644" s="177">
        <v>119759</v>
      </c>
      <c r="D1644" s="180">
        <v>44616</v>
      </c>
      <c r="E1644" s="181">
        <v>85.644800000000004</v>
      </c>
      <c r="F1644" s="181">
        <v>-33.424399999999999</v>
      </c>
      <c r="G1644" s="181">
        <v>-17.221599999999999</v>
      </c>
      <c r="H1644" s="181">
        <v>-3.5834999999999999</v>
      </c>
      <c r="I1644" s="181">
        <v>-3.5386000000000002</v>
      </c>
      <c r="J1644" s="181">
        <v>-0.1196</v>
      </c>
      <c r="K1644" s="181">
        <v>-1.1432</v>
      </c>
      <c r="L1644" s="181">
        <v>2.6551</v>
      </c>
      <c r="M1644" s="181">
        <v>3.6257000000000001</v>
      </c>
      <c r="N1644" s="181">
        <v>4.8853</v>
      </c>
      <c r="O1644" s="181">
        <v>9.2662999999999993</v>
      </c>
      <c r="P1644" s="181">
        <v>8.1621000000000006</v>
      </c>
      <c r="Q1644" s="181">
        <v>8.6990999999999996</v>
      </c>
      <c r="R1644" s="181">
        <v>7.0292000000000003</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1315</v>
      </c>
      <c r="B1645" s="177" t="s">
        <v>1338</v>
      </c>
      <c r="C1645" s="177">
        <v>119757</v>
      </c>
      <c r="D1645" s="180">
        <v>44616</v>
      </c>
      <c r="E1645" s="181">
        <v>87.702399999999997</v>
      </c>
      <c r="F1645" s="181">
        <v>-33.430199999999999</v>
      </c>
      <c r="G1645" s="181">
        <v>-17.205500000000001</v>
      </c>
      <c r="H1645" s="181">
        <v>-3.5825999999999998</v>
      </c>
      <c r="I1645" s="181">
        <v>-3.8618000000000001</v>
      </c>
      <c r="J1645" s="181">
        <v>-0.26579999999999998</v>
      </c>
      <c r="K1645" s="181">
        <v>-1.1924999999999999</v>
      </c>
      <c r="L1645" s="181">
        <v>2.6301000000000001</v>
      </c>
      <c r="M1645" s="181">
        <v>3.6088</v>
      </c>
      <c r="N1645" s="181">
        <v>4.8722000000000003</v>
      </c>
      <c r="O1645" s="181">
        <v>9.2621000000000002</v>
      </c>
      <c r="P1645" s="181">
        <v>8.1635000000000009</v>
      </c>
      <c r="Q1645" s="181">
        <v>8.7339000000000002</v>
      </c>
      <c r="R1645" s="181">
        <v>7.0228999999999999</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1315</v>
      </c>
      <c r="B1646" s="177" t="s">
        <v>1339</v>
      </c>
      <c r="C1646" s="177">
        <v>100265</v>
      </c>
      <c r="D1646" s="180">
        <v>44616</v>
      </c>
      <c r="E1646" s="181">
        <v>78.144599999999997</v>
      </c>
      <c r="F1646" s="181">
        <v>-34.4848</v>
      </c>
      <c r="G1646" s="181">
        <v>-18.2666</v>
      </c>
      <c r="H1646" s="181">
        <v>-4.6467000000000001</v>
      </c>
      <c r="I1646" s="181">
        <v>-4.6025999999999998</v>
      </c>
      <c r="J1646" s="181">
        <v>-1.1711</v>
      </c>
      <c r="K1646" s="181">
        <v>-2.1797</v>
      </c>
      <c r="L1646" s="181">
        <v>1.5867</v>
      </c>
      <c r="M1646" s="181">
        <v>2.5699000000000001</v>
      </c>
      <c r="N1646" s="181">
        <v>3.8163</v>
      </c>
      <c r="O1646" s="181">
        <v>8.1599000000000004</v>
      </c>
      <c r="P1646" s="181">
        <v>7.0679999999999996</v>
      </c>
      <c r="Q1646" s="181">
        <v>9.2779000000000007</v>
      </c>
      <c r="R1646" s="181">
        <v>5.9409000000000001</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1315</v>
      </c>
      <c r="B1647" s="177" t="s">
        <v>1340</v>
      </c>
      <c r="C1647" s="177">
        <v>119425</v>
      </c>
      <c r="D1647" s="180">
        <v>44616</v>
      </c>
      <c r="E1647" s="181">
        <v>59.883299999999998</v>
      </c>
      <c r="F1647" s="181">
        <v>-19.068000000000001</v>
      </c>
      <c r="G1647" s="181">
        <v>-20.303699999999999</v>
      </c>
      <c r="H1647" s="181">
        <v>-7.7381000000000002</v>
      </c>
      <c r="I1647" s="181">
        <v>-1.4967999999999999</v>
      </c>
      <c r="J1647" s="181">
        <v>-0.72109999999999996</v>
      </c>
      <c r="K1647" s="181">
        <v>-2.8161</v>
      </c>
      <c r="L1647" s="181">
        <v>0.84130000000000005</v>
      </c>
      <c r="M1647" s="181">
        <v>1.8008999999999999</v>
      </c>
      <c r="N1647" s="181">
        <v>3.3536000000000001</v>
      </c>
      <c r="O1647" s="181">
        <v>7.7138999999999998</v>
      </c>
      <c r="P1647" s="181">
        <v>6.9284999999999997</v>
      </c>
      <c r="Q1647" s="181">
        <v>9.2638999999999996</v>
      </c>
      <c r="R1647" s="181">
        <v>5.5369999999999999</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1315</v>
      </c>
      <c r="B1648" s="177" t="s">
        <v>1341</v>
      </c>
      <c r="C1648" s="177">
        <v>112429</v>
      </c>
      <c r="D1648" s="180">
        <v>44616</v>
      </c>
      <c r="E1648" s="181">
        <v>54.383099999999999</v>
      </c>
      <c r="F1648" s="181">
        <v>-20.324999999999999</v>
      </c>
      <c r="G1648" s="181">
        <v>-21.528600000000001</v>
      </c>
      <c r="H1648" s="181">
        <v>-8.9398999999999997</v>
      </c>
      <c r="I1648" s="181">
        <v>-2.7010000000000001</v>
      </c>
      <c r="J1648" s="181">
        <v>-1.9194</v>
      </c>
      <c r="K1648" s="181">
        <v>-4.0065</v>
      </c>
      <c r="L1648" s="181">
        <v>-0.36049999999999999</v>
      </c>
      <c r="M1648" s="181">
        <v>0.59009999999999996</v>
      </c>
      <c r="N1648" s="181">
        <v>2.1160000000000001</v>
      </c>
      <c r="O1648" s="181">
        <v>6.4237000000000002</v>
      </c>
      <c r="P1648" s="181">
        <v>5.5648</v>
      </c>
      <c r="Q1648" s="181">
        <v>8.0306999999999995</v>
      </c>
      <c r="R1648" s="181">
        <v>4.2872000000000003</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1315</v>
      </c>
      <c r="B1649" s="177" t="s">
        <v>1342</v>
      </c>
      <c r="C1649" s="177">
        <v>120282</v>
      </c>
      <c r="D1649" s="180">
        <v>44616</v>
      </c>
      <c r="E1649" s="181">
        <v>52.8523</v>
      </c>
      <c r="F1649" s="181">
        <v>-3.7288999999999999</v>
      </c>
      <c r="G1649" s="181">
        <v>-10.0974</v>
      </c>
      <c r="H1649" s="181">
        <v>-2.7214999999999998</v>
      </c>
      <c r="I1649" s="181">
        <v>2.5676000000000001</v>
      </c>
      <c r="J1649" s="181">
        <v>2.4333</v>
      </c>
      <c r="K1649" s="181">
        <v>1.7818000000000001</v>
      </c>
      <c r="L1649" s="181">
        <v>2.1562000000000001</v>
      </c>
      <c r="M1649" s="181">
        <v>2.2547000000000001</v>
      </c>
      <c r="N1649" s="181">
        <v>3.8868</v>
      </c>
      <c r="O1649" s="181">
        <v>8.3187999999999995</v>
      </c>
      <c r="P1649" s="181">
        <v>7.5614999999999997</v>
      </c>
      <c r="Q1649" s="181">
        <v>7.9909999999999997</v>
      </c>
      <c r="R1649" s="181">
        <v>5.8520000000000003</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1315</v>
      </c>
      <c r="B1650" s="177" t="s">
        <v>1343</v>
      </c>
      <c r="C1650" s="177">
        <v>100317</v>
      </c>
      <c r="D1650" s="180">
        <v>44616</v>
      </c>
      <c r="E1650" s="181">
        <v>49.145400000000002</v>
      </c>
      <c r="F1650" s="181">
        <v>-4.5298999999999996</v>
      </c>
      <c r="G1650" s="181">
        <v>-10.8337</v>
      </c>
      <c r="H1650" s="181">
        <v>-3.4459</v>
      </c>
      <c r="I1650" s="181">
        <v>1.8473999999999999</v>
      </c>
      <c r="J1650" s="181">
        <v>1.7131000000000001</v>
      </c>
      <c r="K1650" s="181">
        <v>1.0595000000000001</v>
      </c>
      <c r="L1650" s="181">
        <v>1.4298</v>
      </c>
      <c r="M1650" s="181">
        <v>1.5247999999999999</v>
      </c>
      <c r="N1650" s="181">
        <v>3.1417999999999999</v>
      </c>
      <c r="O1650" s="181">
        <v>7.5289999999999999</v>
      </c>
      <c r="P1650" s="181">
        <v>6.7074999999999996</v>
      </c>
      <c r="Q1650" s="181">
        <v>7.4165000000000001</v>
      </c>
      <c r="R1650" s="181">
        <v>5.0579000000000001</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1315</v>
      </c>
      <c r="B1651" s="177" t="s">
        <v>1901</v>
      </c>
      <c r="C1651" s="177"/>
      <c r="D1651" s="180"/>
      <c r="E1651" s="181"/>
      <c r="F1651" s="181"/>
      <c r="G1651" s="181"/>
      <c r="H1651" s="181"/>
      <c r="I1651" s="181"/>
      <c r="J1651" s="181"/>
      <c r="K1651" s="181"/>
      <c r="L1651" s="181"/>
      <c r="M1651" s="181"/>
      <c r="N1651" s="181"/>
      <c r="O1651" s="181"/>
      <c r="P1651" s="181"/>
      <c r="Q1651" s="181"/>
      <c r="R1651" s="181"/>
      <c r="S1651" s="124" t="s">
        <v>1950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1315</v>
      </c>
      <c r="B1652" s="177" t="s">
        <v>1344</v>
      </c>
      <c r="C1652" s="177">
        <v>109720</v>
      </c>
      <c r="D1652" s="180">
        <v>44616</v>
      </c>
      <c r="E1652" s="181">
        <v>30.931699999999999</v>
      </c>
      <c r="F1652" s="181">
        <v>-31.597100000000001</v>
      </c>
      <c r="G1652" s="181">
        <v>-20.340900000000001</v>
      </c>
      <c r="H1652" s="181">
        <v>-7.4066999999999998</v>
      </c>
      <c r="I1652" s="181">
        <v>3.6547000000000001</v>
      </c>
      <c r="J1652" s="181">
        <v>3.4281999999999999</v>
      </c>
      <c r="K1652" s="181">
        <v>-1.0362</v>
      </c>
      <c r="L1652" s="181">
        <v>2.2159</v>
      </c>
      <c r="M1652" s="181">
        <v>2.2174999999999998</v>
      </c>
      <c r="N1652" s="181">
        <v>3.8332000000000002</v>
      </c>
      <c r="O1652" s="181">
        <v>8.2623999999999995</v>
      </c>
      <c r="P1652" s="181">
        <v>7.5090000000000003</v>
      </c>
      <c r="Q1652" s="181">
        <v>8.7121999999999993</v>
      </c>
      <c r="R1652" s="181">
        <v>4.9099000000000004</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1315</v>
      </c>
      <c r="B1653" s="177" t="s">
        <v>1902</v>
      </c>
      <c r="C1653" s="177">
        <v>118672</v>
      </c>
      <c r="D1653" s="180">
        <v>44616</v>
      </c>
      <c r="E1653" s="181">
        <v>33.910699999999999</v>
      </c>
      <c r="F1653" s="181">
        <v>-30.757899999999999</v>
      </c>
      <c r="G1653" s="181">
        <v>-19.3794</v>
      </c>
      <c r="H1653" s="181">
        <v>-6.4500999999999999</v>
      </c>
      <c r="I1653" s="181">
        <v>4.6134000000000004</v>
      </c>
      <c r="J1653" s="181">
        <v>4.3876999999999997</v>
      </c>
      <c r="K1653" s="181">
        <v>-8.0699999999999994E-2</v>
      </c>
      <c r="L1653" s="181">
        <v>3.1869999999999998</v>
      </c>
      <c r="M1653" s="181">
        <v>3.1964999999999999</v>
      </c>
      <c r="N1653" s="181">
        <v>4.8367000000000004</v>
      </c>
      <c r="O1653" s="181">
        <v>9.2857000000000003</v>
      </c>
      <c r="P1653" s="181">
        <v>8.5678999999999998</v>
      </c>
      <c r="Q1653" s="181">
        <v>9.8239999999999998</v>
      </c>
      <c r="R1653" s="181">
        <v>5.9242999999999997</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1315</v>
      </c>
      <c r="B1654" s="177" t="s">
        <v>1345</v>
      </c>
      <c r="C1654" s="177">
        <v>118673</v>
      </c>
      <c r="D1654" s="180">
        <v>44616</v>
      </c>
      <c r="E1654" s="181">
        <v>34.002400000000002</v>
      </c>
      <c r="F1654" s="181">
        <v>-30.675000000000001</v>
      </c>
      <c r="G1654" s="181">
        <v>-19.3629</v>
      </c>
      <c r="H1654" s="181">
        <v>-6.4481000000000002</v>
      </c>
      <c r="I1654" s="181">
        <v>4.6162999999999998</v>
      </c>
      <c r="J1654" s="181">
        <v>4.3898000000000001</v>
      </c>
      <c r="K1654" s="181">
        <v>-7.9299999999999995E-2</v>
      </c>
      <c r="L1654" s="181">
        <v>3.1873</v>
      </c>
      <c r="M1654" s="181">
        <v>3.1966000000000001</v>
      </c>
      <c r="N1654" s="181">
        <v>4.8369999999999997</v>
      </c>
      <c r="O1654" s="181">
        <v>9.2866999999999997</v>
      </c>
      <c r="P1654" s="181">
        <v>8.5686999999999998</v>
      </c>
      <c r="Q1654" s="181">
        <v>10.1286</v>
      </c>
      <c r="R1654" s="181">
        <v>5.9248000000000003</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1315</v>
      </c>
      <c r="B1655" s="177" t="s">
        <v>1346</v>
      </c>
      <c r="C1655" s="177">
        <v>138470</v>
      </c>
      <c r="D1655" s="180">
        <v>44616</v>
      </c>
      <c r="E1655" s="181">
        <v>24.544599999999999</v>
      </c>
      <c r="F1655" s="181">
        <v>-27.341899999999999</v>
      </c>
      <c r="G1655" s="181">
        <v>-20.7837</v>
      </c>
      <c r="H1655" s="181">
        <v>-8.9284999999999997</v>
      </c>
      <c r="I1655" s="181">
        <v>-2.1968999999999999</v>
      </c>
      <c r="J1655" s="181">
        <v>-0.84370000000000001</v>
      </c>
      <c r="K1655" s="181">
        <v>-1.2181999999999999</v>
      </c>
      <c r="L1655" s="181">
        <v>1.5985</v>
      </c>
      <c r="M1655" s="181">
        <v>1.9524999999999999</v>
      </c>
      <c r="N1655" s="181">
        <v>3.7694999999999999</v>
      </c>
      <c r="O1655" s="181">
        <v>7.1894</v>
      </c>
      <c r="P1655" s="181">
        <v>6.4706999999999999</v>
      </c>
      <c r="Q1655" s="181">
        <v>6.9642999999999997</v>
      </c>
      <c r="R1655" s="181">
        <v>4.4903000000000004</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1315</v>
      </c>
      <c r="B1656" s="177" t="s">
        <v>1347</v>
      </c>
      <c r="C1656" s="177">
        <v>138472</v>
      </c>
      <c r="D1656" s="180">
        <v>44616</v>
      </c>
      <c r="E1656" s="181">
        <v>25.676500000000001</v>
      </c>
      <c r="F1656" s="181">
        <v>-26.279399999999999</v>
      </c>
      <c r="G1656" s="181">
        <v>-19.7273</v>
      </c>
      <c r="H1656" s="181">
        <v>-7.8674999999999997</v>
      </c>
      <c r="I1656" s="181">
        <v>-1.1469</v>
      </c>
      <c r="J1656" s="181">
        <v>0.26600000000000001</v>
      </c>
      <c r="K1656" s="181">
        <v>-8.0299999999999996E-2</v>
      </c>
      <c r="L1656" s="181">
        <v>2.7557</v>
      </c>
      <c r="M1656" s="181">
        <v>3.1113</v>
      </c>
      <c r="N1656" s="181">
        <v>4.9610000000000003</v>
      </c>
      <c r="O1656" s="181">
        <v>8.1271000000000004</v>
      </c>
      <c r="P1656" s="181">
        <v>7.2257999999999996</v>
      </c>
      <c r="Q1656" s="181">
        <v>8.0117999999999991</v>
      </c>
      <c r="R1656" s="181">
        <v>5.5933999999999999</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1315</v>
      </c>
      <c r="B1657" s="177" t="s">
        <v>1348</v>
      </c>
      <c r="C1657" s="177">
        <v>119707</v>
      </c>
      <c r="D1657" s="180">
        <v>44616</v>
      </c>
      <c r="E1657" s="181">
        <v>54.173400000000001</v>
      </c>
      <c r="F1657" s="181">
        <v>-6.9383999999999997</v>
      </c>
      <c r="G1657" s="181">
        <v>-8.5059000000000005</v>
      </c>
      <c r="H1657" s="181">
        <v>-1.5396000000000001</v>
      </c>
      <c r="I1657" s="181">
        <v>4.1551</v>
      </c>
      <c r="J1657" s="181">
        <v>1.1879</v>
      </c>
      <c r="K1657" s="181">
        <v>1.3883000000000001</v>
      </c>
      <c r="L1657" s="181">
        <v>3.2149999999999999</v>
      </c>
      <c r="M1657" s="181">
        <v>3.3048999999999999</v>
      </c>
      <c r="N1657" s="181">
        <v>4.4725000000000001</v>
      </c>
      <c r="O1657" s="181">
        <v>9.6173999999999999</v>
      </c>
      <c r="P1657" s="181">
        <v>8.0456000000000003</v>
      </c>
      <c r="Q1657" s="181">
        <v>9.7505000000000006</v>
      </c>
      <c r="R1657" s="181">
        <v>6.2866999999999997</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1315</v>
      </c>
      <c r="B1658" s="177" t="s">
        <v>1349</v>
      </c>
      <c r="C1658" s="177">
        <v>101001</v>
      </c>
      <c r="D1658" s="180">
        <v>44616</v>
      </c>
      <c r="E1658" s="181">
        <v>51.978400000000001</v>
      </c>
      <c r="F1658" s="181">
        <v>-7.4420000000000002</v>
      </c>
      <c r="G1658" s="181">
        <v>-9.0051000000000005</v>
      </c>
      <c r="H1658" s="181">
        <v>-2.0255999999999998</v>
      </c>
      <c r="I1658" s="181">
        <v>3.6717</v>
      </c>
      <c r="J1658" s="181">
        <v>0.70720000000000005</v>
      </c>
      <c r="K1658" s="181">
        <v>0.90649999999999997</v>
      </c>
      <c r="L1658" s="181">
        <v>2.7279</v>
      </c>
      <c r="M1658" s="181">
        <v>2.8134999999999999</v>
      </c>
      <c r="N1658" s="181">
        <v>3.9725999999999999</v>
      </c>
      <c r="O1658" s="181">
        <v>9.1155000000000008</v>
      </c>
      <c r="P1658" s="181">
        <v>7.4996999999999998</v>
      </c>
      <c r="Q1658" s="181">
        <v>8.0904000000000007</v>
      </c>
      <c r="R1658" s="181">
        <v>5.7830000000000004</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1315</v>
      </c>
      <c r="B1659" s="177" t="s">
        <v>1350</v>
      </c>
      <c r="C1659" s="177">
        <v>119953</v>
      </c>
      <c r="D1659" s="180">
        <v>44616</v>
      </c>
      <c r="E1659" s="181">
        <v>67.861400000000003</v>
      </c>
      <c r="F1659" s="181">
        <v>-31.222999999999999</v>
      </c>
      <c r="G1659" s="181">
        <v>-18.956900000000001</v>
      </c>
      <c r="H1659" s="181">
        <v>-6.1551</v>
      </c>
      <c r="I1659" s="181">
        <v>1.9608000000000001</v>
      </c>
      <c r="J1659" s="181">
        <v>3.2639</v>
      </c>
      <c r="K1659" s="181">
        <v>-1.6308</v>
      </c>
      <c r="L1659" s="181">
        <v>1.6747000000000001</v>
      </c>
      <c r="M1659" s="181">
        <v>1.9950000000000001</v>
      </c>
      <c r="N1659" s="181">
        <v>3.3738000000000001</v>
      </c>
      <c r="O1659" s="181">
        <v>7.3006000000000002</v>
      </c>
      <c r="P1659" s="181">
        <v>6.5689000000000002</v>
      </c>
      <c r="Q1659" s="181">
        <v>8.3678000000000008</v>
      </c>
      <c r="R1659" s="181">
        <v>4.3173000000000004</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1315</v>
      </c>
      <c r="B1660" s="177" t="s">
        <v>1351</v>
      </c>
      <c r="C1660" s="177">
        <v>101042</v>
      </c>
      <c r="D1660" s="180">
        <v>44616</v>
      </c>
      <c r="E1660" s="181">
        <v>62.655700000000003</v>
      </c>
      <c r="F1660" s="181">
        <v>-32.4191</v>
      </c>
      <c r="G1660" s="181">
        <v>-20.142199999999999</v>
      </c>
      <c r="H1660" s="181">
        <v>-7.3215000000000003</v>
      </c>
      <c r="I1660" s="181">
        <v>0.93240000000000001</v>
      </c>
      <c r="J1660" s="181">
        <v>2.3668999999999998</v>
      </c>
      <c r="K1660" s="181">
        <v>-2.3973</v>
      </c>
      <c r="L1660" s="181">
        <v>0.89649999999999996</v>
      </c>
      <c r="M1660" s="181">
        <v>1.1918</v>
      </c>
      <c r="N1660" s="181">
        <v>2.5123000000000002</v>
      </c>
      <c r="O1660" s="181">
        <v>6.4882999999999997</v>
      </c>
      <c r="P1660" s="181">
        <v>5.6069000000000004</v>
      </c>
      <c r="Q1660" s="181">
        <v>8.5015000000000001</v>
      </c>
      <c r="R1660" s="181">
        <v>3.4922</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1315</v>
      </c>
      <c r="B1661" s="177" t="s">
        <v>1352</v>
      </c>
      <c r="C1661" s="177">
        <v>120792</v>
      </c>
      <c r="D1661" s="180">
        <v>44616</v>
      </c>
      <c r="E1661" s="181">
        <v>51.544800000000002</v>
      </c>
      <c r="F1661" s="181">
        <v>-27.171600000000002</v>
      </c>
      <c r="G1661" s="181">
        <v>-15.723599999999999</v>
      </c>
      <c r="H1661" s="181">
        <v>-4.8108000000000004</v>
      </c>
      <c r="I1661" s="181">
        <v>-1.1022000000000001</v>
      </c>
      <c r="J1661" s="181">
        <v>-3.9113000000000002</v>
      </c>
      <c r="K1661" s="181">
        <v>-2.5800999999999998</v>
      </c>
      <c r="L1661" s="181">
        <v>0.81299999999999994</v>
      </c>
      <c r="M1661" s="181">
        <v>2.0268999999999999</v>
      </c>
      <c r="N1661" s="181">
        <v>3.1364000000000001</v>
      </c>
      <c r="O1661" s="181">
        <v>8.1662999999999997</v>
      </c>
      <c r="P1661" s="181">
        <v>7.0941999999999998</v>
      </c>
      <c r="Q1661" s="181">
        <v>8.7913999999999994</v>
      </c>
      <c r="R1661" s="181">
        <v>4.8680000000000003</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1315</v>
      </c>
      <c r="B1662" s="177" t="s">
        <v>1353</v>
      </c>
      <c r="C1662" s="177">
        <v>102510</v>
      </c>
      <c r="D1662" s="180">
        <v>44616</v>
      </c>
      <c r="E1662" s="181">
        <v>50.231699999999996</v>
      </c>
      <c r="F1662" s="181">
        <v>-27.3735</v>
      </c>
      <c r="G1662" s="181">
        <v>-15.989100000000001</v>
      </c>
      <c r="H1662" s="181">
        <v>-5.0815000000000001</v>
      </c>
      <c r="I1662" s="181">
        <v>-1.3798999999999999</v>
      </c>
      <c r="J1662" s="181">
        <v>-4.1901000000000002</v>
      </c>
      <c r="K1662" s="181">
        <v>-2.8574000000000002</v>
      </c>
      <c r="L1662" s="181">
        <v>0.53259999999999996</v>
      </c>
      <c r="M1662" s="181">
        <v>1.7432000000000001</v>
      </c>
      <c r="N1662" s="181">
        <v>2.8441999999999998</v>
      </c>
      <c r="O1662" s="181">
        <v>7.8554000000000004</v>
      </c>
      <c r="P1662" s="181">
        <v>6.7995999999999999</v>
      </c>
      <c r="Q1662" s="181">
        <v>8.3583999999999996</v>
      </c>
      <c r="R1662" s="181">
        <v>4.5670999999999999</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-25.749023404255304</v>
      </c>
      <c r="G1663" s="183">
        <v>-20.651223404255322</v>
      </c>
      <c r="H1663" s="183">
        <v>-7.7167872340425552</v>
      </c>
      <c r="I1663" s="183">
        <v>1.0309936170212766</v>
      </c>
      <c r="J1663" s="183">
        <v>2.194944680851064</v>
      </c>
      <c r="K1663" s="183">
        <v>-0.43705319148936167</v>
      </c>
      <c r="L1663" s="183">
        <v>2.4004255319148937</v>
      </c>
      <c r="M1663" s="183">
        <v>2.785882978723405</v>
      </c>
      <c r="N1663" s="183">
        <v>4.1336534883720937</v>
      </c>
      <c r="O1663" s="183">
        <v>8.1688302325581379</v>
      </c>
      <c r="P1663" s="183">
        <v>7.0722860465116293</v>
      </c>
      <c r="Q1663" s="183">
        <v>8.1223468085106383</v>
      </c>
      <c r="R1663" s="183">
        <v>5.5455999999999985</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408</v>
      </c>
      <c r="B1664" s="177"/>
      <c r="C1664" s="177"/>
      <c r="D1664" s="177"/>
      <c r="E1664" s="177"/>
      <c r="F1664" s="183">
        <v>-26.279399999999999</v>
      </c>
      <c r="G1664" s="183">
        <v>-19.4876</v>
      </c>
      <c r="H1664" s="183">
        <v>-6.4500999999999999</v>
      </c>
      <c r="I1664" s="183">
        <v>0.93240000000000001</v>
      </c>
      <c r="J1664" s="183">
        <v>2.1181999999999999</v>
      </c>
      <c r="K1664" s="183">
        <v>-8.0299999999999996E-2</v>
      </c>
      <c r="L1664" s="183">
        <v>2.6404000000000001</v>
      </c>
      <c r="M1664" s="183">
        <v>3.0640000000000001</v>
      </c>
      <c r="N1664" s="183">
        <v>4.0904999999999996</v>
      </c>
      <c r="O1664" s="183">
        <v>8.1662999999999997</v>
      </c>
      <c r="P1664" s="183">
        <v>7.1387999999999998</v>
      </c>
      <c r="Q1664" s="183">
        <v>8.3583999999999996</v>
      </c>
      <c r="R1664" s="183">
        <v>5.5933999999999999</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1354</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1355</v>
      </c>
      <c r="B1667" s="177" t="s">
        <v>1356</v>
      </c>
      <c r="C1667" s="177">
        <v>101844</v>
      </c>
      <c r="D1667" s="180">
        <v>44616</v>
      </c>
      <c r="E1667" s="181">
        <v>38.075400000000002</v>
      </c>
      <c r="F1667" s="181">
        <v>-9.7752999999999997</v>
      </c>
      <c r="G1667" s="181">
        <v>-5.5575000000000001</v>
      </c>
      <c r="H1667" s="181">
        <v>-8.2199999999999995E-2</v>
      </c>
      <c r="I1667" s="181">
        <v>2.8447</v>
      </c>
      <c r="J1667" s="181">
        <v>4.0026999999999999</v>
      </c>
      <c r="K1667" s="181">
        <v>2.899</v>
      </c>
      <c r="L1667" s="181">
        <v>3.1135999999999999</v>
      </c>
      <c r="M1667" s="181">
        <v>3.9335</v>
      </c>
      <c r="N1667" s="181">
        <v>4.8493000000000004</v>
      </c>
      <c r="O1667" s="181">
        <v>7.6745999999999999</v>
      </c>
      <c r="P1667" s="181">
        <v>7.2072000000000003</v>
      </c>
      <c r="Q1667" s="181">
        <v>7.3661000000000003</v>
      </c>
      <c r="R1667" s="181">
        <v>7.0388000000000002</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1355</v>
      </c>
      <c r="B1668" s="177" t="s">
        <v>1357</v>
      </c>
      <c r="C1668" s="177">
        <v>119498</v>
      </c>
      <c r="D1668" s="180">
        <v>44616</v>
      </c>
      <c r="E1668" s="181">
        <v>40.289700000000003</v>
      </c>
      <c r="F1668" s="181">
        <v>-8.9665999999999997</v>
      </c>
      <c r="G1668" s="181">
        <v>-4.8297999999999996</v>
      </c>
      <c r="H1668" s="181">
        <v>0.6472</v>
      </c>
      <c r="I1668" s="181">
        <v>3.5703999999999998</v>
      </c>
      <c r="J1668" s="181">
        <v>4.7268999999999997</v>
      </c>
      <c r="K1668" s="181">
        <v>3.613</v>
      </c>
      <c r="L1668" s="181">
        <v>3.8292000000000002</v>
      </c>
      <c r="M1668" s="181">
        <v>4.6586999999999996</v>
      </c>
      <c r="N1668" s="181">
        <v>5.5518999999999998</v>
      </c>
      <c r="O1668" s="181">
        <v>8.4151000000000007</v>
      </c>
      <c r="P1668" s="181">
        <v>7.9387999999999996</v>
      </c>
      <c r="Q1668" s="181">
        <v>9.0670999999999999</v>
      </c>
      <c r="R1668" s="181">
        <v>7.7770999999999999</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1355</v>
      </c>
      <c r="B1669" s="177" t="s">
        <v>1358</v>
      </c>
      <c r="C1669" s="177">
        <v>120510</v>
      </c>
      <c r="D1669" s="180">
        <v>44616</v>
      </c>
      <c r="E1669" s="181">
        <v>26.546299999999999</v>
      </c>
      <c r="F1669" s="181">
        <v>-5.7739000000000003</v>
      </c>
      <c r="G1669" s="181">
        <v>-3.0242</v>
      </c>
      <c r="H1669" s="181">
        <v>0.76619999999999999</v>
      </c>
      <c r="I1669" s="181">
        <v>4.0919999999999996</v>
      </c>
      <c r="J1669" s="181">
        <v>4.7427000000000001</v>
      </c>
      <c r="K1669" s="181">
        <v>3.8464999999999998</v>
      </c>
      <c r="L1669" s="181">
        <v>3.8771</v>
      </c>
      <c r="M1669" s="181">
        <v>4.4063999999999997</v>
      </c>
      <c r="N1669" s="181">
        <v>5.0556000000000001</v>
      </c>
      <c r="O1669" s="181">
        <v>8.2556999999999992</v>
      </c>
      <c r="P1669" s="181">
        <v>7.7496</v>
      </c>
      <c r="Q1669" s="181">
        <v>8.5536999999999992</v>
      </c>
      <c r="R1669" s="181">
        <v>6.8436000000000003</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1355</v>
      </c>
      <c r="B1670" s="177" t="s">
        <v>1359</v>
      </c>
      <c r="C1670" s="177">
        <v>112354</v>
      </c>
      <c r="D1670" s="180">
        <v>44616</v>
      </c>
      <c r="E1670" s="181">
        <v>24.8154</v>
      </c>
      <c r="F1670" s="181">
        <v>-6.4706000000000001</v>
      </c>
      <c r="G1670" s="181">
        <v>-3.6760000000000002</v>
      </c>
      <c r="H1670" s="181">
        <v>0.18909999999999999</v>
      </c>
      <c r="I1670" s="181">
        <v>3.5137999999999998</v>
      </c>
      <c r="J1670" s="181">
        <v>4.0994000000000002</v>
      </c>
      <c r="K1670" s="181">
        <v>3.1665999999999999</v>
      </c>
      <c r="L1670" s="181">
        <v>3.1829999999999998</v>
      </c>
      <c r="M1670" s="181">
        <v>3.7006000000000001</v>
      </c>
      <c r="N1670" s="181">
        <v>4.3430999999999997</v>
      </c>
      <c r="O1670" s="181">
        <v>7.5354000000000001</v>
      </c>
      <c r="P1670" s="181">
        <v>7.0250000000000004</v>
      </c>
      <c r="Q1670" s="181">
        <v>7.8015999999999996</v>
      </c>
      <c r="R1670" s="181">
        <v>6.1120999999999999</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1355</v>
      </c>
      <c r="B1671" s="177" t="s">
        <v>1360</v>
      </c>
      <c r="C1671" s="177">
        <v>113036</v>
      </c>
      <c r="D1671" s="180">
        <v>44616</v>
      </c>
      <c r="E1671" s="181">
        <v>23.695399999999999</v>
      </c>
      <c r="F1671" s="181">
        <v>-0.154</v>
      </c>
      <c r="G1671" s="181">
        <v>0.8216</v>
      </c>
      <c r="H1671" s="181">
        <v>1.2986</v>
      </c>
      <c r="I1671" s="181">
        <v>3.8014999999999999</v>
      </c>
      <c r="J1671" s="181">
        <v>4.1237000000000004</v>
      </c>
      <c r="K1671" s="181">
        <v>3.1541999999999999</v>
      </c>
      <c r="L1671" s="181">
        <v>3.0327000000000002</v>
      </c>
      <c r="M1671" s="181">
        <v>3.4127000000000001</v>
      </c>
      <c r="N1671" s="181">
        <v>4.4581999999999997</v>
      </c>
      <c r="O1671" s="181">
        <v>6.4999000000000002</v>
      </c>
      <c r="P1671" s="181">
        <v>6.7133000000000003</v>
      </c>
      <c r="Q1671" s="181">
        <v>7.6772999999999998</v>
      </c>
      <c r="R1671" s="181">
        <v>4.8973000000000004</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1355</v>
      </c>
      <c r="B1672" s="177" t="s">
        <v>1361</v>
      </c>
      <c r="C1672" s="177">
        <v>119400</v>
      </c>
      <c r="D1672" s="180">
        <v>44616</v>
      </c>
      <c r="E1672" s="181">
        <v>25.144100000000002</v>
      </c>
      <c r="F1672" s="181">
        <v>0.58069999999999999</v>
      </c>
      <c r="G1672" s="181">
        <v>1.5002</v>
      </c>
      <c r="H1672" s="181">
        <v>1.9916</v>
      </c>
      <c r="I1672" s="181">
        <v>4.4973999999999998</v>
      </c>
      <c r="J1672" s="181">
        <v>4.8147000000000002</v>
      </c>
      <c r="K1672" s="181">
        <v>3.8443000000000001</v>
      </c>
      <c r="L1672" s="181">
        <v>3.7286000000000001</v>
      </c>
      <c r="M1672" s="181">
        <v>4.1284999999999998</v>
      </c>
      <c r="N1672" s="181">
        <v>5.2141999999999999</v>
      </c>
      <c r="O1672" s="181">
        <v>7.2534000000000001</v>
      </c>
      <c r="P1672" s="181">
        <v>7.4675000000000002</v>
      </c>
      <c r="Q1672" s="181">
        <v>8.4284999999999997</v>
      </c>
      <c r="R1672" s="181">
        <v>5.6631</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1355</v>
      </c>
      <c r="B1673" s="177" t="s">
        <v>1362</v>
      </c>
      <c r="C1673" s="177">
        <v>117953</v>
      </c>
      <c r="D1673" s="180">
        <v>44616</v>
      </c>
      <c r="E1673" s="181">
        <v>25.4757</v>
      </c>
      <c r="F1673" s="181">
        <v>-18.7592</v>
      </c>
      <c r="G1673" s="181">
        <v>-5.9668000000000001</v>
      </c>
      <c r="H1673" s="181">
        <v>3.0105</v>
      </c>
      <c r="I1673" s="181">
        <v>5.4969000000000001</v>
      </c>
      <c r="J1673" s="181">
        <v>6.2586000000000004</v>
      </c>
      <c r="K1673" s="181">
        <v>3.5510999999999999</v>
      </c>
      <c r="L1673" s="181">
        <v>3.0880000000000001</v>
      </c>
      <c r="M1673" s="181">
        <v>3.6311</v>
      </c>
      <c r="N1673" s="181">
        <v>4.7050999999999998</v>
      </c>
      <c r="O1673" s="181">
        <v>6.6654999999999998</v>
      </c>
      <c r="P1673" s="181">
        <v>6.5631000000000004</v>
      </c>
      <c r="Q1673" s="181">
        <v>5.5018000000000002</v>
      </c>
      <c r="R1673" s="181">
        <v>5.8524000000000003</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1355</v>
      </c>
      <c r="B1674" s="177" t="s">
        <v>1363</v>
      </c>
      <c r="C1674" s="177">
        <v>120131</v>
      </c>
      <c r="D1674" s="180">
        <v>44616</v>
      </c>
      <c r="E1674" s="181">
        <v>26.963699999999999</v>
      </c>
      <c r="F1674" s="181">
        <v>-17.995000000000001</v>
      </c>
      <c r="G1674" s="181">
        <v>-5.3220999999999998</v>
      </c>
      <c r="H1674" s="181">
        <v>3.6962000000000002</v>
      </c>
      <c r="I1674" s="181">
        <v>6.1835000000000004</v>
      </c>
      <c r="J1674" s="181">
        <v>6.9443999999999999</v>
      </c>
      <c r="K1674" s="181">
        <v>4.2382</v>
      </c>
      <c r="L1674" s="181">
        <v>3.7823000000000002</v>
      </c>
      <c r="M1674" s="181">
        <v>4.3396999999999997</v>
      </c>
      <c r="N1674" s="181">
        <v>5.4316000000000004</v>
      </c>
      <c r="O1674" s="181">
        <v>7.4596999999999998</v>
      </c>
      <c r="P1674" s="181">
        <v>7.3022</v>
      </c>
      <c r="Q1674" s="181">
        <v>8.1625999999999994</v>
      </c>
      <c r="R1674" s="181">
        <v>6.5881999999999996</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1355</v>
      </c>
      <c r="B1675" s="177" t="s">
        <v>1364</v>
      </c>
      <c r="C1675" s="177">
        <v>119382</v>
      </c>
      <c r="D1675" s="180">
        <v>44616</v>
      </c>
      <c r="E1675" s="181">
        <v>18.801300000000001</v>
      </c>
      <c r="F1675" s="181">
        <v>-7.5697000000000001</v>
      </c>
      <c r="G1675" s="181">
        <v>-8.9237000000000002</v>
      </c>
      <c r="H1675" s="181">
        <v>-2.6610999999999998</v>
      </c>
      <c r="I1675" s="181">
        <v>1.0821000000000001</v>
      </c>
      <c r="J1675" s="181">
        <v>3.6372</v>
      </c>
      <c r="K1675" s="181">
        <v>2.8073000000000001</v>
      </c>
      <c r="L1675" s="181">
        <v>2.4297</v>
      </c>
      <c r="M1675" s="181">
        <v>2.7867000000000002</v>
      </c>
      <c r="N1675" s="181">
        <v>3.8</v>
      </c>
      <c r="O1675" s="181">
        <v>-3.6349</v>
      </c>
      <c r="P1675" s="181">
        <v>0.37209999999999999</v>
      </c>
      <c r="Q1675" s="181">
        <v>4.5247999999999999</v>
      </c>
      <c r="R1675" s="181">
        <v>-0.18640000000000001</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1355</v>
      </c>
      <c r="B1676" s="177" t="s">
        <v>1365</v>
      </c>
      <c r="C1676" s="177">
        <v>111585</v>
      </c>
      <c r="D1676" s="180">
        <v>44616</v>
      </c>
      <c r="E1676" s="181">
        <v>17.574000000000002</v>
      </c>
      <c r="F1676" s="181">
        <v>-8.0982000000000003</v>
      </c>
      <c r="G1676" s="181">
        <v>-9.2007999999999992</v>
      </c>
      <c r="H1676" s="181">
        <v>-2.9653999999999998</v>
      </c>
      <c r="I1676" s="181">
        <v>0.80130000000000001</v>
      </c>
      <c r="J1676" s="181">
        <v>3.3527</v>
      </c>
      <c r="K1676" s="181">
        <v>2.5264000000000002</v>
      </c>
      <c r="L1676" s="181">
        <v>2.1484999999999999</v>
      </c>
      <c r="M1676" s="181">
        <v>2.5066000000000002</v>
      </c>
      <c r="N1676" s="181">
        <v>3.4586000000000001</v>
      </c>
      <c r="O1676" s="181">
        <v>-4.0946999999999996</v>
      </c>
      <c r="P1676" s="181">
        <v>-0.19739999999999999</v>
      </c>
      <c r="Q1676" s="181">
        <v>4.3658999999999999</v>
      </c>
      <c r="R1676" s="181">
        <v>-0.62709999999999999</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1355</v>
      </c>
      <c r="B1677" s="177" t="s">
        <v>1366</v>
      </c>
      <c r="C1677" s="177">
        <v>118320</v>
      </c>
      <c r="D1677" s="180">
        <v>44616</v>
      </c>
      <c r="E1677" s="181">
        <v>22.3446</v>
      </c>
      <c r="F1677" s="181">
        <v>-2.1234000000000002</v>
      </c>
      <c r="G1677" s="181">
        <v>-1.4155</v>
      </c>
      <c r="H1677" s="181">
        <v>1.5406</v>
      </c>
      <c r="I1677" s="181">
        <v>4.6989000000000001</v>
      </c>
      <c r="J1677" s="181">
        <v>4.2305999999999999</v>
      </c>
      <c r="K1677" s="181">
        <v>3.2183000000000002</v>
      </c>
      <c r="L1677" s="181">
        <v>2.8776000000000002</v>
      </c>
      <c r="M1677" s="181">
        <v>3.4506000000000001</v>
      </c>
      <c r="N1677" s="181">
        <v>4.2794999999999996</v>
      </c>
      <c r="O1677" s="181">
        <v>7.1571999999999996</v>
      </c>
      <c r="P1677" s="181">
        <v>7.1077000000000004</v>
      </c>
      <c r="Q1677" s="181">
        <v>7.5347999999999997</v>
      </c>
      <c r="R1677" s="181">
        <v>5.9435000000000002</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1355</v>
      </c>
      <c r="B1678" s="177" t="s">
        <v>1367</v>
      </c>
      <c r="C1678" s="177">
        <v>115077</v>
      </c>
      <c r="D1678" s="180">
        <v>44616</v>
      </c>
      <c r="E1678" s="181">
        <v>20.899799999999999</v>
      </c>
      <c r="F1678" s="181">
        <v>-2.7940999999999998</v>
      </c>
      <c r="G1678" s="181">
        <v>-1.9790000000000001</v>
      </c>
      <c r="H1678" s="181">
        <v>0.94820000000000004</v>
      </c>
      <c r="I1678" s="181">
        <v>4.1105999999999998</v>
      </c>
      <c r="J1678" s="181">
        <v>3.6278999999999999</v>
      </c>
      <c r="K1678" s="181">
        <v>2.6389999999999998</v>
      </c>
      <c r="L1678" s="181">
        <v>2.2724000000000002</v>
      </c>
      <c r="M1678" s="181">
        <v>2.8241999999999998</v>
      </c>
      <c r="N1678" s="181">
        <v>3.6352000000000002</v>
      </c>
      <c r="O1678" s="181">
        <v>6.4622000000000002</v>
      </c>
      <c r="P1678" s="181">
        <v>6.3710000000000004</v>
      </c>
      <c r="Q1678" s="181">
        <v>7.0343</v>
      </c>
      <c r="R1678" s="181">
        <v>5.2872000000000003</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1355</v>
      </c>
      <c r="B1679" s="177" t="s">
        <v>1368</v>
      </c>
      <c r="C1679" s="177">
        <v>119226</v>
      </c>
      <c r="D1679" s="180">
        <v>44616</v>
      </c>
      <c r="E1679" s="181">
        <v>40.380299999999998</v>
      </c>
      <c r="F1679" s="181">
        <v>-0.18079999999999999</v>
      </c>
      <c r="G1679" s="181">
        <v>2.1999</v>
      </c>
      <c r="H1679" s="181">
        <v>2.4933999999999998</v>
      </c>
      <c r="I1679" s="181">
        <v>5.9405000000000001</v>
      </c>
      <c r="J1679" s="181">
        <v>5.3808999999999996</v>
      </c>
      <c r="K1679" s="181">
        <v>3.4558</v>
      </c>
      <c r="L1679" s="181">
        <v>2.9211</v>
      </c>
      <c r="M1679" s="181">
        <v>3.7490999999999999</v>
      </c>
      <c r="N1679" s="181">
        <v>4.6566000000000001</v>
      </c>
      <c r="O1679" s="181">
        <v>7.5911999999999997</v>
      </c>
      <c r="P1679" s="181">
        <v>7.2592999999999996</v>
      </c>
      <c r="Q1679" s="181">
        <v>8.2387999999999995</v>
      </c>
      <c r="R1679" s="181">
        <v>5.9763999999999999</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1355</v>
      </c>
      <c r="B1680" s="177" t="s">
        <v>1369</v>
      </c>
      <c r="C1680" s="177">
        <v>101304</v>
      </c>
      <c r="D1680" s="180">
        <v>44616</v>
      </c>
      <c r="E1680" s="181">
        <v>37.936300000000003</v>
      </c>
      <c r="F1680" s="181">
        <v>-0.76970000000000005</v>
      </c>
      <c r="G1680" s="181">
        <v>1.5717000000000001</v>
      </c>
      <c r="H1680" s="181">
        <v>1.87</v>
      </c>
      <c r="I1680" s="181">
        <v>5.3163</v>
      </c>
      <c r="J1680" s="181">
        <v>4.7584999999999997</v>
      </c>
      <c r="K1680" s="181">
        <v>2.8374999999999999</v>
      </c>
      <c r="L1680" s="181">
        <v>2.2989000000000002</v>
      </c>
      <c r="M1680" s="181">
        <v>3.1110000000000002</v>
      </c>
      <c r="N1680" s="181">
        <v>4.0026000000000002</v>
      </c>
      <c r="O1680" s="181">
        <v>6.8783000000000003</v>
      </c>
      <c r="P1680" s="181">
        <v>6.5077999999999996</v>
      </c>
      <c r="Q1680" s="181">
        <v>7.0865</v>
      </c>
      <c r="R1680" s="181">
        <v>5.3171999999999997</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1355</v>
      </c>
      <c r="B1681" s="177" t="s">
        <v>1370</v>
      </c>
      <c r="C1681" s="177">
        <v>140251</v>
      </c>
      <c r="D1681" s="180"/>
      <c r="E1681" s="181"/>
      <c r="F1681" s="181"/>
      <c r="G1681" s="181"/>
      <c r="H1681" s="181"/>
      <c r="I1681" s="181"/>
      <c r="J1681" s="181"/>
      <c r="K1681" s="181"/>
      <c r="L1681" s="181"/>
      <c r="M1681" s="181"/>
      <c r="N1681" s="181"/>
      <c r="O1681" s="181"/>
      <c r="P1681" s="181"/>
      <c r="Q1681" s="181"/>
      <c r="R1681" s="181"/>
      <c r="S1681" s="124" t="s">
        <v>1951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1355</v>
      </c>
      <c r="B1682" s="177" t="s">
        <v>1371</v>
      </c>
      <c r="C1682" s="177">
        <v>140244</v>
      </c>
      <c r="D1682" s="180"/>
      <c r="E1682" s="181"/>
      <c r="F1682" s="181"/>
      <c r="G1682" s="181"/>
      <c r="H1682" s="181"/>
      <c r="I1682" s="181"/>
      <c r="J1682" s="181"/>
      <c r="K1682" s="181"/>
      <c r="L1682" s="181"/>
      <c r="M1682" s="181"/>
      <c r="N1682" s="181"/>
      <c r="O1682" s="181"/>
      <c r="P1682" s="181"/>
      <c r="Q1682" s="181"/>
      <c r="R1682" s="181"/>
      <c r="S1682" s="124" t="s">
        <v>1951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1355</v>
      </c>
      <c r="B1683" s="177" t="s">
        <v>1372</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1355</v>
      </c>
      <c r="B1684" s="177" t="s">
        <v>1373</v>
      </c>
      <c r="C1684" s="177">
        <v>148010</v>
      </c>
      <c r="D1684" s="180"/>
      <c r="E1684" s="181"/>
      <c r="F1684" s="181"/>
      <c r="G1684" s="181"/>
      <c r="H1684" s="181"/>
      <c r="I1684" s="181"/>
      <c r="J1684" s="181"/>
      <c r="K1684" s="181"/>
      <c r="L1684" s="181"/>
      <c r="M1684" s="181"/>
      <c r="N1684" s="181"/>
      <c r="O1684" s="181"/>
      <c r="P1684" s="181"/>
      <c r="Q1684" s="181"/>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1355</v>
      </c>
      <c r="B1685" s="177" t="s">
        <v>1374</v>
      </c>
      <c r="C1685" s="177">
        <v>148015</v>
      </c>
      <c r="D1685" s="180"/>
      <c r="E1685" s="181"/>
      <c r="F1685" s="181"/>
      <c r="G1685" s="181"/>
      <c r="H1685" s="181"/>
      <c r="I1685" s="181"/>
      <c r="J1685" s="181"/>
      <c r="K1685" s="181"/>
      <c r="L1685" s="181"/>
      <c r="M1685" s="181"/>
      <c r="N1685" s="181"/>
      <c r="O1685" s="181"/>
      <c r="P1685" s="181"/>
      <c r="Q1685" s="181"/>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1355</v>
      </c>
      <c r="B1686" s="177" t="s">
        <v>1375</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1355</v>
      </c>
      <c r="B1687" s="177" t="s">
        <v>1376</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1355</v>
      </c>
      <c r="B1688" s="177" t="s">
        <v>1377</v>
      </c>
      <c r="C1688" s="177">
        <v>101232</v>
      </c>
      <c r="D1688" s="180">
        <v>44616</v>
      </c>
      <c r="E1688" s="181">
        <v>4445.3903614457804</v>
      </c>
      <c r="F1688" s="181">
        <v>0.51439999999999997</v>
      </c>
      <c r="G1688" s="181">
        <v>11.8553</v>
      </c>
      <c r="H1688" s="181">
        <v>-49.0396</v>
      </c>
      <c r="I1688" s="181">
        <v>-19.796099999999999</v>
      </c>
      <c r="J1688" s="181">
        <v>-3.7684000000000002</v>
      </c>
      <c r="K1688" s="181">
        <v>1.8653</v>
      </c>
      <c r="L1688" s="181">
        <v>20.596399999999999</v>
      </c>
      <c r="M1688" s="181">
        <v>11.046900000000001</v>
      </c>
      <c r="N1688" s="181">
        <v>12.8254</v>
      </c>
      <c r="O1688" s="181">
        <v>3.9053</v>
      </c>
      <c r="P1688" s="181">
        <v>5.6738999999999997</v>
      </c>
      <c r="Q1688" s="181">
        <v>7.7127999999999997</v>
      </c>
      <c r="R1688" s="181">
        <v>5.5407999999999999</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1355</v>
      </c>
      <c r="B1689" s="177" t="s">
        <v>1378</v>
      </c>
      <c r="C1689" s="177">
        <v>118565</v>
      </c>
      <c r="D1689" s="180">
        <v>44616</v>
      </c>
      <c r="E1689" s="181">
        <v>4713.8782000000001</v>
      </c>
      <c r="F1689" s="181">
        <v>0.51490000000000002</v>
      </c>
      <c r="G1689" s="181">
        <v>11.855600000000001</v>
      </c>
      <c r="H1689" s="181">
        <v>-49.039499999999997</v>
      </c>
      <c r="I1689" s="181">
        <v>-19.796099999999999</v>
      </c>
      <c r="J1689" s="181">
        <v>-3.7684000000000002</v>
      </c>
      <c r="K1689" s="181">
        <v>1.8653</v>
      </c>
      <c r="L1689" s="181">
        <v>20.596399999999999</v>
      </c>
      <c r="M1689" s="181">
        <v>11.046799999999999</v>
      </c>
      <c r="N1689" s="181">
        <v>12.8126</v>
      </c>
      <c r="O1689" s="181">
        <v>4.4231999999999996</v>
      </c>
      <c r="P1689" s="181">
        <v>6.2956000000000003</v>
      </c>
      <c r="Q1689" s="181">
        <v>8.1367999999999991</v>
      </c>
      <c r="R1689" s="181">
        <v>5.9272999999999998</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1355</v>
      </c>
      <c r="B1690" s="177" t="s">
        <v>1379</v>
      </c>
      <c r="C1690" s="177">
        <v>113047</v>
      </c>
      <c r="D1690" s="180">
        <v>44616</v>
      </c>
      <c r="E1690" s="181">
        <v>25.603000000000002</v>
      </c>
      <c r="F1690" s="181">
        <v>-8.8367000000000004</v>
      </c>
      <c r="G1690" s="181">
        <v>-2.6606000000000001</v>
      </c>
      <c r="H1690" s="181">
        <v>0.89629999999999999</v>
      </c>
      <c r="I1690" s="181">
        <v>4.9787999999999997</v>
      </c>
      <c r="J1690" s="181">
        <v>4.6167999999999996</v>
      </c>
      <c r="K1690" s="181">
        <v>2.6189</v>
      </c>
      <c r="L1690" s="181">
        <v>3.2147000000000001</v>
      </c>
      <c r="M1690" s="181">
        <v>3.9409999999999998</v>
      </c>
      <c r="N1690" s="181">
        <v>4.8826000000000001</v>
      </c>
      <c r="O1690" s="181">
        <v>7.8844000000000003</v>
      </c>
      <c r="P1690" s="181">
        <v>7.4394</v>
      </c>
      <c r="Q1690" s="181">
        <v>8.3842999999999996</v>
      </c>
      <c r="R1690" s="181">
        <v>6.5035999999999996</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1355</v>
      </c>
      <c r="B1691" s="177" t="s">
        <v>1380</v>
      </c>
      <c r="C1691" s="177">
        <v>119016</v>
      </c>
      <c r="D1691" s="180">
        <v>44616</v>
      </c>
      <c r="E1691" s="181">
        <v>26.116599999999998</v>
      </c>
      <c r="F1691" s="181">
        <v>-8.3834999999999997</v>
      </c>
      <c r="G1691" s="181">
        <v>-2.2357</v>
      </c>
      <c r="H1691" s="181">
        <v>1.3580000000000001</v>
      </c>
      <c r="I1691" s="181">
        <v>5.4017999999999997</v>
      </c>
      <c r="J1691" s="181">
        <v>5.0255999999999998</v>
      </c>
      <c r="K1691" s="181">
        <v>3.0785999999999998</v>
      </c>
      <c r="L1691" s="181">
        <v>3.7124999999999999</v>
      </c>
      <c r="M1691" s="181">
        <v>4.4569999999999999</v>
      </c>
      <c r="N1691" s="181">
        <v>5.4092000000000002</v>
      </c>
      <c r="O1691" s="181">
        <v>8.2714999999999996</v>
      </c>
      <c r="P1691" s="181">
        <v>7.7354000000000003</v>
      </c>
      <c r="Q1691" s="181">
        <v>8.4323999999999995</v>
      </c>
      <c r="R1691" s="181">
        <v>6.9907000000000004</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1355</v>
      </c>
      <c r="B1692" s="177" t="s">
        <v>1381</v>
      </c>
      <c r="C1692" s="177">
        <v>101599</v>
      </c>
      <c r="D1692" s="180">
        <v>44616</v>
      </c>
      <c r="E1692" s="181">
        <v>32.153300000000002</v>
      </c>
      <c r="F1692" s="181">
        <v>-6.5829000000000004</v>
      </c>
      <c r="G1692" s="181">
        <v>0.64329999999999998</v>
      </c>
      <c r="H1692" s="181">
        <v>2.8557000000000001</v>
      </c>
      <c r="I1692" s="181">
        <v>6.5518999999999998</v>
      </c>
      <c r="J1692" s="181">
        <v>5.1417000000000002</v>
      </c>
      <c r="K1692" s="181">
        <v>3.3108</v>
      </c>
      <c r="L1692" s="181">
        <v>2.5804999999999998</v>
      </c>
      <c r="M1692" s="181">
        <v>3.1497999999999999</v>
      </c>
      <c r="N1692" s="181">
        <v>4.2935999999999996</v>
      </c>
      <c r="O1692" s="181">
        <v>2.4584999999999999</v>
      </c>
      <c r="P1692" s="181">
        <v>3.7372999999999998</v>
      </c>
      <c r="Q1692" s="181">
        <v>6.2644000000000002</v>
      </c>
      <c r="R1692" s="181">
        <v>3.8731</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1355</v>
      </c>
      <c r="B1693" s="177" t="s">
        <v>1382</v>
      </c>
      <c r="C1693" s="177">
        <v>120062</v>
      </c>
      <c r="D1693" s="180">
        <v>44616</v>
      </c>
      <c r="E1693" s="181">
        <v>34.944899999999997</v>
      </c>
      <c r="F1693" s="181">
        <v>-6.1615000000000002</v>
      </c>
      <c r="G1693" s="181">
        <v>1.1839</v>
      </c>
      <c r="H1693" s="181">
        <v>3.3894000000000002</v>
      </c>
      <c r="I1693" s="181">
        <v>7.0845000000000002</v>
      </c>
      <c r="J1693" s="181">
        <v>5.6776999999999997</v>
      </c>
      <c r="K1693" s="181">
        <v>3.8332000000000002</v>
      </c>
      <c r="L1693" s="181">
        <v>3.2875999999999999</v>
      </c>
      <c r="M1693" s="181">
        <v>3.9805999999999999</v>
      </c>
      <c r="N1693" s="181">
        <v>5.2100999999999997</v>
      </c>
      <c r="O1693" s="181">
        <v>3.4298000000000002</v>
      </c>
      <c r="P1693" s="181">
        <v>4.7160000000000002</v>
      </c>
      <c r="Q1693" s="181">
        <v>6.7312000000000003</v>
      </c>
      <c r="R1693" s="181">
        <v>4.8551000000000002</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1355</v>
      </c>
      <c r="B1694" s="177" t="s">
        <v>1383</v>
      </c>
      <c r="C1694" s="177">
        <v>101758</v>
      </c>
      <c r="D1694" s="180">
        <v>44616</v>
      </c>
      <c r="E1694" s="181">
        <v>47.601199999999999</v>
      </c>
      <c r="F1694" s="181">
        <v>-18.393599999999999</v>
      </c>
      <c r="G1694" s="181">
        <v>-6.7694999999999999</v>
      </c>
      <c r="H1694" s="181">
        <v>-1.2484999999999999</v>
      </c>
      <c r="I1694" s="181">
        <v>3.1696</v>
      </c>
      <c r="J1694" s="181">
        <v>3.3388</v>
      </c>
      <c r="K1694" s="181">
        <v>1.4992000000000001</v>
      </c>
      <c r="L1694" s="181">
        <v>3.0083000000000002</v>
      </c>
      <c r="M1694" s="181">
        <v>3.4923000000000002</v>
      </c>
      <c r="N1694" s="181">
        <v>4.3315999999999999</v>
      </c>
      <c r="O1694" s="181">
        <v>7.7084000000000001</v>
      </c>
      <c r="P1694" s="181">
        <v>7.0907999999999998</v>
      </c>
      <c r="Q1694" s="181">
        <v>7.9695999999999998</v>
      </c>
      <c r="R1694" s="181">
        <v>6.2915999999999999</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1355</v>
      </c>
      <c r="B1695" s="177" t="s">
        <v>1384</v>
      </c>
      <c r="C1695" s="177">
        <v>120754</v>
      </c>
      <c r="D1695" s="180">
        <v>44616</v>
      </c>
      <c r="E1695" s="181">
        <v>50.809199999999997</v>
      </c>
      <c r="F1695" s="181">
        <v>-17.663399999999999</v>
      </c>
      <c r="G1695" s="181">
        <v>-6.0312999999999999</v>
      </c>
      <c r="H1695" s="181">
        <v>-0.49259999999999998</v>
      </c>
      <c r="I1695" s="181">
        <v>3.9262000000000001</v>
      </c>
      <c r="J1695" s="181">
        <v>4.1020000000000003</v>
      </c>
      <c r="K1695" s="181">
        <v>2.2631999999999999</v>
      </c>
      <c r="L1695" s="181">
        <v>3.7812999999999999</v>
      </c>
      <c r="M1695" s="181">
        <v>4.2746000000000004</v>
      </c>
      <c r="N1695" s="181">
        <v>5.1271000000000004</v>
      </c>
      <c r="O1695" s="181">
        <v>8.5204000000000004</v>
      </c>
      <c r="P1695" s="181">
        <v>7.9457000000000004</v>
      </c>
      <c r="Q1695" s="181">
        <v>8.8203999999999994</v>
      </c>
      <c r="R1695" s="181">
        <v>7.1001000000000003</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1355</v>
      </c>
      <c r="B1696" s="177" t="s">
        <v>1385</v>
      </c>
      <c r="C1696" s="177">
        <v>115005</v>
      </c>
      <c r="D1696" s="180">
        <v>44616</v>
      </c>
      <c r="E1696" s="181">
        <v>22.426600000000001</v>
      </c>
      <c r="F1696" s="181">
        <v>3.2553999999999998</v>
      </c>
      <c r="G1696" s="181">
        <v>3.9073000000000002</v>
      </c>
      <c r="H1696" s="181">
        <v>6.1219999999999999</v>
      </c>
      <c r="I1696" s="181">
        <v>5.1835000000000004</v>
      </c>
      <c r="J1696" s="181">
        <v>6.6684000000000001</v>
      </c>
      <c r="K1696" s="181">
        <v>2.9674999999999998</v>
      </c>
      <c r="L1696" s="181">
        <v>19.689599999999999</v>
      </c>
      <c r="M1696" s="181">
        <v>14.7759</v>
      </c>
      <c r="N1696" s="181">
        <v>13.3687</v>
      </c>
      <c r="O1696" s="181">
        <v>7.0795000000000003</v>
      </c>
      <c r="P1696" s="181">
        <v>6.6219999999999999</v>
      </c>
      <c r="Q1696" s="181">
        <v>7.6661999999999999</v>
      </c>
      <c r="R1696" s="181">
        <v>9.9550999999999998</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1355</v>
      </c>
      <c r="B1697" s="177" t="s">
        <v>1386</v>
      </c>
      <c r="C1697" s="177">
        <v>118349</v>
      </c>
      <c r="D1697" s="180">
        <v>44616</v>
      </c>
      <c r="E1697" s="181">
        <v>24.104099999999999</v>
      </c>
      <c r="F1697" s="181">
        <v>3.7860999999999998</v>
      </c>
      <c r="G1697" s="181">
        <v>4.3929999999999998</v>
      </c>
      <c r="H1697" s="181">
        <v>6.6062000000000003</v>
      </c>
      <c r="I1697" s="181">
        <v>5.6582999999999997</v>
      </c>
      <c r="J1697" s="181">
        <v>7.1406000000000001</v>
      </c>
      <c r="K1697" s="181">
        <v>3.4416000000000002</v>
      </c>
      <c r="L1697" s="181">
        <v>20.2042</v>
      </c>
      <c r="M1697" s="181">
        <v>15.287699999999999</v>
      </c>
      <c r="N1697" s="181">
        <v>13.880699999999999</v>
      </c>
      <c r="O1697" s="181">
        <v>7.6679000000000004</v>
      </c>
      <c r="P1697" s="181">
        <v>7.4771999999999998</v>
      </c>
      <c r="Q1697" s="181">
        <v>8.1681000000000008</v>
      </c>
      <c r="R1697" s="181">
        <v>10.4983</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1355</v>
      </c>
      <c r="B1698" s="177" t="s">
        <v>1387</v>
      </c>
      <c r="C1698" s="177">
        <v>118407</v>
      </c>
      <c r="D1698" s="180">
        <v>44616</v>
      </c>
      <c r="E1698" s="181">
        <v>48.774700000000003</v>
      </c>
      <c r="F1698" s="181">
        <v>-19.596</v>
      </c>
      <c r="G1698" s="181">
        <v>-14.923500000000001</v>
      </c>
      <c r="H1698" s="181">
        <v>-5.3930999999999996</v>
      </c>
      <c r="I1698" s="181">
        <v>0.97860000000000003</v>
      </c>
      <c r="J1698" s="181">
        <v>5.4298999999999999</v>
      </c>
      <c r="K1698" s="181">
        <v>3.1888000000000001</v>
      </c>
      <c r="L1698" s="181">
        <v>3.4737</v>
      </c>
      <c r="M1698" s="181">
        <v>3.9327999999999999</v>
      </c>
      <c r="N1698" s="181">
        <v>4.8733000000000004</v>
      </c>
      <c r="O1698" s="181">
        <v>7.7641999999999998</v>
      </c>
      <c r="P1698" s="181">
        <v>7.4263000000000003</v>
      </c>
      <c r="Q1698" s="181">
        <v>8.2684999999999995</v>
      </c>
      <c r="R1698" s="181">
        <v>6.3125999999999998</v>
      </c>
      <c r="S1698" s="124" t="s">
        <v>1951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1355</v>
      </c>
      <c r="B1699" s="177" t="s">
        <v>1388</v>
      </c>
      <c r="C1699" s="177">
        <v>108768</v>
      </c>
      <c r="D1699" s="180">
        <v>44616</v>
      </c>
      <c r="E1699" s="181">
        <v>46.284500000000001</v>
      </c>
      <c r="F1699" s="181">
        <v>-20.098299999999998</v>
      </c>
      <c r="G1699" s="181">
        <v>-15.436999999999999</v>
      </c>
      <c r="H1699" s="181">
        <v>-5.9077999999999999</v>
      </c>
      <c r="I1699" s="181">
        <v>0.47320000000000001</v>
      </c>
      <c r="J1699" s="181">
        <v>4.9225000000000003</v>
      </c>
      <c r="K1699" s="181">
        <v>2.6943000000000001</v>
      </c>
      <c r="L1699" s="181">
        <v>2.9813000000000001</v>
      </c>
      <c r="M1699" s="181">
        <v>3.4323999999999999</v>
      </c>
      <c r="N1699" s="181">
        <v>4.3644999999999996</v>
      </c>
      <c r="O1699" s="181">
        <v>7.2259000000000002</v>
      </c>
      <c r="P1699" s="181">
        <v>6.8914999999999997</v>
      </c>
      <c r="Q1699" s="181">
        <v>7.4909999999999997</v>
      </c>
      <c r="R1699" s="181">
        <v>5.7811000000000003</v>
      </c>
      <c r="S1699" s="124" t="s">
        <v>1951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1355</v>
      </c>
      <c r="B1700" s="177" t="s">
        <v>1389</v>
      </c>
      <c r="C1700" s="177">
        <v>123704</v>
      </c>
      <c r="D1700" s="180">
        <v>44616</v>
      </c>
      <c r="E1700" s="181">
        <v>1920.0482</v>
      </c>
      <c r="F1700" s="181">
        <v>-1.0056</v>
      </c>
      <c r="G1700" s="181">
        <v>3.2300000000000002E-2</v>
      </c>
      <c r="H1700" s="181">
        <v>2.2134</v>
      </c>
      <c r="I1700" s="181">
        <v>3.9586999999999999</v>
      </c>
      <c r="J1700" s="181">
        <v>2.395</v>
      </c>
      <c r="K1700" s="181">
        <v>2.2231000000000001</v>
      </c>
      <c r="L1700" s="181">
        <v>3.0150999999999999</v>
      </c>
      <c r="M1700" s="181">
        <v>3.7141999999999999</v>
      </c>
      <c r="N1700" s="181">
        <v>4.4078999999999997</v>
      </c>
      <c r="O1700" s="181">
        <v>5.5909000000000004</v>
      </c>
      <c r="P1700" s="181">
        <v>6.4753999999999996</v>
      </c>
      <c r="Q1700" s="181">
        <v>7.9974999999999996</v>
      </c>
      <c r="R1700" s="181">
        <v>5.2127999999999997</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1355</v>
      </c>
      <c r="B1701" s="177" t="s">
        <v>1987</v>
      </c>
      <c r="C1701" s="177">
        <v>123708</v>
      </c>
      <c r="D1701" s="180">
        <v>44616</v>
      </c>
      <c r="E1701" s="181">
        <v>1736.2994000000001</v>
      </c>
      <c r="F1701" s="181">
        <v>-2.3037999999999998</v>
      </c>
      <c r="G1701" s="181">
        <v>-1.2667999999999999</v>
      </c>
      <c r="H1701" s="181">
        <v>0.91339999999999999</v>
      </c>
      <c r="I1701" s="181">
        <v>2.6573000000000002</v>
      </c>
      <c r="J1701" s="181">
        <v>1.0931</v>
      </c>
      <c r="K1701" s="181">
        <v>0.91749999999999998</v>
      </c>
      <c r="L1701" s="181">
        <v>1.6992</v>
      </c>
      <c r="M1701" s="181">
        <v>2.3845000000000001</v>
      </c>
      <c r="N1701" s="181">
        <v>3.0585</v>
      </c>
      <c r="O1701" s="181">
        <v>4.3075999999999999</v>
      </c>
      <c r="P1701" s="181">
        <v>5.2480000000000002</v>
      </c>
      <c r="Q1701" s="181">
        <v>6.7435999999999998</v>
      </c>
      <c r="R1701" s="181">
        <v>3.8397000000000001</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1355</v>
      </c>
      <c r="B1702" s="177" t="s">
        <v>1390</v>
      </c>
      <c r="C1702" s="177">
        <v>105185</v>
      </c>
      <c r="D1702" s="180">
        <v>44616</v>
      </c>
      <c r="E1702" s="181">
        <v>2919.8090000000002</v>
      </c>
      <c r="F1702" s="181">
        <v>-6.1380999999999997</v>
      </c>
      <c r="G1702" s="181">
        <v>-3.859</v>
      </c>
      <c r="H1702" s="181">
        <v>0.1527</v>
      </c>
      <c r="I1702" s="181">
        <v>4.3098000000000001</v>
      </c>
      <c r="J1702" s="181">
        <v>5.1058000000000003</v>
      </c>
      <c r="K1702" s="181">
        <v>3.1316999999999999</v>
      </c>
      <c r="L1702" s="181">
        <v>2.4302999999999999</v>
      </c>
      <c r="M1702" s="181">
        <v>3.0440999999999998</v>
      </c>
      <c r="N1702" s="181">
        <v>4.0978000000000003</v>
      </c>
      <c r="O1702" s="181">
        <v>6.8354999999999997</v>
      </c>
      <c r="P1702" s="181">
        <v>6.3495999999999997</v>
      </c>
      <c r="Q1702" s="181">
        <v>7.4386000000000001</v>
      </c>
      <c r="R1702" s="181">
        <v>5.2023000000000001</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1355</v>
      </c>
      <c r="B1703" s="177" t="s">
        <v>1391</v>
      </c>
      <c r="C1703" s="177">
        <v>120560</v>
      </c>
      <c r="D1703" s="180">
        <v>44616</v>
      </c>
      <c r="E1703" s="181">
        <v>3154.9387000000002</v>
      </c>
      <c r="F1703" s="181">
        <v>-5.2874999999999996</v>
      </c>
      <c r="G1703" s="181">
        <v>-3.0091999999999999</v>
      </c>
      <c r="H1703" s="181">
        <v>1.0034000000000001</v>
      </c>
      <c r="I1703" s="181">
        <v>5.1619000000000002</v>
      </c>
      <c r="J1703" s="181">
        <v>5.9603999999999999</v>
      </c>
      <c r="K1703" s="181">
        <v>3.9897</v>
      </c>
      <c r="L1703" s="181">
        <v>3.2930000000000001</v>
      </c>
      <c r="M1703" s="181">
        <v>3.9167000000000001</v>
      </c>
      <c r="N1703" s="181">
        <v>4.9866000000000001</v>
      </c>
      <c r="O1703" s="181">
        <v>7.7460000000000004</v>
      </c>
      <c r="P1703" s="181">
        <v>7.2348999999999997</v>
      </c>
      <c r="Q1703" s="181">
        <v>7.9810999999999996</v>
      </c>
      <c r="R1703" s="181">
        <v>6.1</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1355</v>
      </c>
      <c r="B1704" s="177" t="s">
        <v>1392</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1355</v>
      </c>
      <c r="B1705" s="177" t="s">
        <v>1393</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1355</v>
      </c>
      <c r="B1706" s="177" t="s">
        <v>1394</v>
      </c>
      <c r="C1706" s="177">
        <v>101373</v>
      </c>
      <c r="D1706" s="180">
        <v>44616</v>
      </c>
      <c r="E1706" s="181">
        <v>42.444800000000001</v>
      </c>
      <c r="F1706" s="181">
        <v>-9.7147000000000006</v>
      </c>
      <c r="G1706" s="181">
        <v>-5.1860999999999997</v>
      </c>
      <c r="H1706" s="181">
        <v>-7.3700000000000002E-2</v>
      </c>
      <c r="I1706" s="181">
        <v>2.6438999999999999</v>
      </c>
      <c r="J1706" s="181">
        <v>3.9719000000000002</v>
      </c>
      <c r="K1706" s="181">
        <v>2.2881999999999998</v>
      </c>
      <c r="L1706" s="181">
        <v>2.9058999999999999</v>
      </c>
      <c r="M1706" s="181">
        <v>3.7364999999999999</v>
      </c>
      <c r="N1706" s="181">
        <v>4.5307000000000004</v>
      </c>
      <c r="O1706" s="181">
        <v>7.2876000000000003</v>
      </c>
      <c r="P1706" s="181">
        <v>6.7718999999999996</v>
      </c>
      <c r="Q1706" s="181">
        <v>7.5622999999999996</v>
      </c>
      <c r="R1706" s="181">
        <v>5.8269000000000002</v>
      </c>
      <c r="S1706" s="124" t="s">
        <v>1951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1355</v>
      </c>
      <c r="B1707" s="177" t="s">
        <v>1395</v>
      </c>
      <c r="C1707" s="177">
        <v>119739</v>
      </c>
      <c r="D1707" s="180">
        <v>44616</v>
      </c>
      <c r="E1707" s="181">
        <v>45.506999999999998</v>
      </c>
      <c r="F1707" s="181">
        <v>-8.9009</v>
      </c>
      <c r="G1707" s="181">
        <v>-4.3563999999999998</v>
      </c>
      <c r="H1707" s="181">
        <v>0.74490000000000001</v>
      </c>
      <c r="I1707" s="181">
        <v>3.4649999999999999</v>
      </c>
      <c r="J1707" s="181">
        <v>4.7930999999999999</v>
      </c>
      <c r="K1707" s="181">
        <v>3.1131000000000002</v>
      </c>
      <c r="L1707" s="181">
        <v>3.7404999999999999</v>
      </c>
      <c r="M1707" s="181">
        <v>4.5838999999999999</v>
      </c>
      <c r="N1707" s="181">
        <v>5.3929999999999998</v>
      </c>
      <c r="O1707" s="181">
        <v>8.1676000000000002</v>
      </c>
      <c r="P1707" s="181">
        <v>7.6604999999999999</v>
      </c>
      <c r="Q1707" s="181">
        <v>8.4564000000000004</v>
      </c>
      <c r="R1707" s="181">
        <v>6.6943000000000001</v>
      </c>
      <c r="S1707" s="124" t="s">
        <v>1951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1355</v>
      </c>
      <c r="B1708" s="177" t="s">
        <v>1396</v>
      </c>
      <c r="C1708" s="177">
        <v>119856</v>
      </c>
      <c r="D1708" s="180">
        <v>44616</v>
      </c>
      <c r="E1708" s="181">
        <v>22.521000000000001</v>
      </c>
      <c r="F1708" s="181">
        <v>-16.038</v>
      </c>
      <c r="G1708" s="181">
        <v>-6.8032000000000004</v>
      </c>
      <c r="H1708" s="181">
        <v>-0.6482</v>
      </c>
      <c r="I1708" s="181">
        <v>3.5007999999999999</v>
      </c>
      <c r="J1708" s="181">
        <v>4.9455999999999998</v>
      </c>
      <c r="K1708" s="181">
        <v>3.2019000000000002</v>
      </c>
      <c r="L1708" s="181">
        <v>3.0625</v>
      </c>
      <c r="M1708" s="181">
        <v>3.6991000000000001</v>
      </c>
      <c r="N1708" s="181">
        <v>4.6368999999999998</v>
      </c>
      <c r="O1708" s="181">
        <v>7.5429000000000004</v>
      </c>
      <c r="P1708" s="181">
        <v>7.2891000000000004</v>
      </c>
      <c r="Q1708" s="181">
        <v>8.1321999999999992</v>
      </c>
      <c r="R1708" s="181">
        <v>6.1715999999999998</v>
      </c>
      <c r="S1708" s="124" t="s">
        <v>1951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1355</v>
      </c>
      <c r="B1709" s="177" t="s">
        <v>1397</v>
      </c>
      <c r="C1709" s="177">
        <v>116299</v>
      </c>
      <c r="D1709" s="180">
        <v>44616</v>
      </c>
      <c r="E1709" s="181">
        <v>21.584399999999999</v>
      </c>
      <c r="F1709" s="181">
        <v>-16.395700000000001</v>
      </c>
      <c r="G1709" s="181">
        <v>-7.2671000000000001</v>
      </c>
      <c r="H1709" s="181">
        <v>-1.1352</v>
      </c>
      <c r="I1709" s="181">
        <v>3.0232000000000001</v>
      </c>
      <c r="J1709" s="181">
        <v>4.4680999999999997</v>
      </c>
      <c r="K1709" s="181">
        <v>2.7185999999999999</v>
      </c>
      <c r="L1709" s="181">
        <v>2.5760000000000001</v>
      </c>
      <c r="M1709" s="181">
        <v>3.2073999999999998</v>
      </c>
      <c r="N1709" s="181">
        <v>4.1341000000000001</v>
      </c>
      <c r="O1709" s="181">
        <v>7.0183999999999997</v>
      </c>
      <c r="P1709" s="181">
        <v>6.7587999999999999</v>
      </c>
      <c r="Q1709" s="181">
        <v>7.8589000000000002</v>
      </c>
      <c r="R1709" s="181">
        <v>5.6550000000000002</v>
      </c>
      <c r="S1709" s="124" t="s">
        <v>1951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1355</v>
      </c>
      <c r="B1710" s="177" t="s">
        <v>1398</v>
      </c>
      <c r="C1710" s="177">
        <v>145954</v>
      </c>
      <c r="D1710" s="180">
        <v>44616</v>
      </c>
      <c r="E1710" s="181">
        <v>12.4361</v>
      </c>
      <c r="F1710" s="181">
        <v>-9.3895999999999997</v>
      </c>
      <c r="G1710" s="181">
        <v>-2.8365</v>
      </c>
      <c r="H1710" s="181">
        <v>2.6427999999999998</v>
      </c>
      <c r="I1710" s="181">
        <v>4.7255000000000003</v>
      </c>
      <c r="J1710" s="181">
        <v>4.7625000000000002</v>
      </c>
      <c r="K1710" s="181">
        <v>3.0280999999999998</v>
      </c>
      <c r="L1710" s="181">
        <v>3.0036999999999998</v>
      </c>
      <c r="M1710" s="181">
        <v>3.6318000000000001</v>
      </c>
      <c r="N1710" s="181">
        <v>4.3971</v>
      </c>
      <c r="O1710" s="181">
        <v>7.2607999999999997</v>
      </c>
      <c r="P1710" s="181"/>
      <c r="Q1710" s="181">
        <v>7.3704000000000001</v>
      </c>
      <c r="R1710" s="181">
        <v>5.6791999999999998</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1355</v>
      </c>
      <c r="B1711" s="177" t="s">
        <v>1399</v>
      </c>
      <c r="C1711" s="177">
        <v>145952</v>
      </c>
      <c r="D1711" s="180">
        <v>44616</v>
      </c>
      <c r="E1711" s="181">
        <v>12.0412</v>
      </c>
      <c r="F1711" s="181">
        <v>-10.3034</v>
      </c>
      <c r="G1711" s="181">
        <v>-3.8384</v>
      </c>
      <c r="H1711" s="181">
        <v>1.6460999999999999</v>
      </c>
      <c r="I1711" s="181">
        <v>3.6859999999999999</v>
      </c>
      <c r="J1711" s="181">
        <v>3.7176999999999998</v>
      </c>
      <c r="K1711" s="181">
        <v>1.9702</v>
      </c>
      <c r="L1711" s="181">
        <v>1.9379999999999999</v>
      </c>
      <c r="M1711" s="181">
        <v>2.5558000000000001</v>
      </c>
      <c r="N1711" s="181">
        <v>3.3047</v>
      </c>
      <c r="O1711" s="181">
        <v>6.1387</v>
      </c>
      <c r="P1711" s="181"/>
      <c r="Q1711" s="181">
        <v>6.2461000000000002</v>
      </c>
      <c r="R1711" s="181">
        <v>4.5723000000000003</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1355</v>
      </c>
      <c r="B1712" s="177" t="s">
        <v>1903</v>
      </c>
      <c r="C1712" s="177">
        <v>148729</v>
      </c>
      <c r="D1712" s="180">
        <v>44616</v>
      </c>
      <c r="E1712" s="181">
        <v>10.521100000000001</v>
      </c>
      <c r="F1712" s="181">
        <v>0.69389999999999996</v>
      </c>
      <c r="G1712" s="181">
        <v>-4.6238999999999999</v>
      </c>
      <c r="H1712" s="181">
        <v>0.19819999999999999</v>
      </c>
      <c r="I1712" s="181">
        <v>5.0400999999999998</v>
      </c>
      <c r="J1712" s="181">
        <v>5.0689000000000002</v>
      </c>
      <c r="K1712" s="181">
        <v>3.6034999999999999</v>
      </c>
      <c r="L1712" s="181">
        <v>3.7402000000000002</v>
      </c>
      <c r="M1712" s="181">
        <v>4.4016000000000002</v>
      </c>
      <c r="N1712" s="181">
        <v>5.1967999999999996</v>
      </c>
      <c r="O1712" s="181"/>
      <c r="P1712" s="181"/>
      <c r="Q1712" s="181">
        <v>5.1963999999999997</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1355</v>
      </c>
      <c r="B1713" s="177" t="s">
        <v>1904</v>
      </c>
      <c r="C1713" s="177">
        <v>148727</v>
      </c>
      <c r="D1713" s="180">
        <v>44616</v>
      </c>
      <c r="E1713" s="181">
        <v>10.420999999999999</v>
      </c>
      <c r="F1713" s="181">
        <v>-0.3503</v>
      </c>
      <c r="G1713" s="181">
        <v>-5.6014999999999997</v>
      </c>
      <c r="H1713" s="181">
        <v>-0.80049999999999999</v>
      </c>
      <c r="I1713" s="181">
        <v>4.0593000000000004</v>
      </c>
      <c r="J1713" s="181">
        <v>4.0815999999999999</v>
      </c>
      <c r="K1713" s="181">
        <v>2.6251000000000002</v>
      </c>
      <c r="L1713" s="181">
        <v>2.7521</v>
      </c>
      <c r="M1713" s="181">
        <v>3.4053</v>
      </c>
      <c r="N1713" s="181">
        <v>4.1985000000000001</v>
      </c>
      <c r="O1713" s="181"/>
      <c r="P1713" s="181"/>
      <c r="Q1713" s="181">
        <v>4.1982999999999997</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1355</v>
      </c>
      <c r="B1714" s="177" t="s">
        <v>1400</v>
      </c>
      <c r="C1714" s="177">
        <v>142641</v>
      </c>
      <c r="D1714" s="180">
        <v>44616</v>
      </c>
      <c r="E1714" s="181">
        <v>13.231299999999999</v>
      </c>
      <c r="F1714" s="181">
        <v>-6.0678999999999998</v>
      </c>
      <c r="G1714" s="181">
        <v>-3.8607999999999998</v>
      </c>
      <c r="H1714" s="181">
        <v>0.1182</v>
      </c>
      <c r="I1714" s="181">
        <v>4.3817000000000004</v>
      </c>
      <c r="J1714" s="181">
        <v>4.7263000000000002</v>
      </c>
      <c r="K1714" s="181">
        <v>3.4053</v>
      </c>
      <c r="L1714" s="181">
        <v>3.1326000000000001</v>
      </c>
      <c r="M1714" s="181">
        <v>3.9262999999999999</v>
      </c>
      <c r="N1714" s="181">
        <v>5.0045000000000002</v>
      </c>
      <c r="O1714" s="181">
        <v>7.524</v>
      </c>
      <c r="P1714" s="181"/>
      <c r="Q1714" s="181">
        <v>7.3498999999999999</v>
      </c>
      <c r="R1714" s="181">
        <v>6.0468999999999999</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1355</v>
      </c>
      <c r="B1715" s="177" t="s">
        <v>1979</v>
      </c>
      <c r="C1715" s="177">
        <v>142642</v>
      </c>
      <c r="D1715" s="180">
        <v>44616</v>
      </c>
      <c r="E1715" s="181">
        <v>12.8255</v>
      </c>
      <c r="F1715" s="181">
        <v>-6.8289</v>
      </c>
      <c r="G1715" s="181">
        <v>-4.7412999999999998</v>
      </c>
      <c r="H1715" s="181">
        <v>-0.73170000000000002</v>
      </c>
      <c r="I1715" s="181">
        <v>3.5621999999999998</v>
      </c>
      <c r="J1715" s="181">
        <v>3.8961000000000001</v>
      </c>
      <c r="K1715" s="181">
        <v>2.5748000000000002</v>
      </c>
      <c r="L1715" s="181">
        <v>2.2968000000000002</v>
      </c>
      <c r="M1715" s="181">
        <v>3.0777999999999999</v>
      </c>
      <c r="N1715" s="181">
        <v>4.1376999999999997</v>
      </c>
      <c r="O1715" s="181">
        <v>6.6703000000000001</v>
      </c>
      <c r="P1715" s="181"/>
      <c r="Q1715" s="181">
        <v>6.5061999999999998</v>
      </c>
      <c r="R1715" s="181">
        <v>5.1584000000000003</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1355</v>
      </c>
      <c r="B1716" s="177" t="s">
        <v>1401</v>
      </c>
      <c r="C1716" s="177">
        <v>101665</v>
      </c>
      <c r="D1716" s="180">
        <v>44616</v>
      </c>
      <c r="E1716" s="181">
        <v>42.664099999999998</v>
      </c>
      <c r="F1716" s="181">
        <v>-8.5599999999999996E-2</v>
      </c>
      <c r="G1716" s="181">
        <v>3.6227999999999998</v>
      </c>
      <c r="H1716" s="181">
        <v>4.1097000000000001</v>
      </c>
      <c r="I1716" s="181">
        <v>7.6056999999999997</v>
      </c>
      <c r="J1716" s="181">
        <v>6.3623000000000003</v>
      </c>
      <c r="K1716" s="181">
        <v>3.9681999999999999</v>
      </c>
      <c r="L1716" s="181">
        <v>3.5914999999999999</v>
      </c>
      <c r="M1716" s="181">
        <v>4.3391999999999999</v>
      </c>
      <c r="N1716" s="181">
        <v>5.5260999999999996</v>
      </c>
      <c r="O1716" s="181">
        <v>7.5679999999999996</v>
      </c>
      <c r="P1716" s="181">
        <v>6.8529999999999998</v>
      </c>
      <c r="Q1716" s="181">
        <v>7.8489000000000004</v>
      </c>
      <c r="R1716" s="181">
        <v>6.3398000000000003</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1355</v>
      </c>
      <c r="B1717" s="177" t="s">
        <v>1402</v>
      </c>
      <c r="C1717" s="177">
        <v>118796</v>
      </c>
      <c r="D1717" s="180">
        <v>44616</v>
      </c>
      <c r="E1717" s="181">
        <v>45.352600000000002</v>
      </c>
      <c r="F1717" s="181">
        <v>0.72430000000000005</v>
      </c>
      <c r="G1717" s="181">
        <v>4.4549000000000003</v>
      </c>
      <c r="H1717" s="181">
        <v>4.9255000000000004</v>
      </c>
      <c r="I1717" s="181">
        <v>8.4143000000000008</v>
      </c>
      <c r="J1717" s="181">
        <v>7.1672000000000002</v>
      </c>
      <c r="K1717" s="181">
        <v>4.7789999999999999</v>
      </c>
      <c r="L1717" s="181">
        <v>4.4135999999999997</v>
      </c>
      <c r="M1717" s="181">
        <v>5.1757</v>
      </c>
      <c r="N1717" s="181">
        <v>6.3738999999999999</v>
      </c>
      <c r="O1717" s="181">
        <v>8.4268999999999998</v>
      </c>
      <c r="P1717" s="181">
        <v>7.6368</v>
      </c>
      <c r="Q1717" s="181">
        <v>8.5424000000000007</v>
      </c>
      <c r="R1717" s="181">
        <v>7.2070999999999996</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1355</v>
      </c>
      <c r="B1718" s="177" t="s">
        <v>2035</v>
      </c>
      <c r="C1718" s="177">
        <v>138256</v>
      </c>
      <c r="D1718" s="180">
        <v>44616</v>
      </c>
      <c r="E1718" s="181">
        <v>36.584800000000001</v>
      </c>
      <c r="F1718" s="181">
        <v>-5.6859000000000002</v>
      </c>
      <c r="G1718" s="181">
        <v>-2.7595999999999998</v>
      </c>
      <c r="H1718" s="181">
        <v>0.2281</v>
      </c>
      <c r="I1718" s="181">
        <v>3.3464999999999998</v>
      </c>
      <c r="J1718" s="181">
        <v>4.0236999999999998</v>
      </c>
      <c r="K1718" s="181">
        <v>2.42</v>
      </c>
      <c r="L1718" s="181">
        <v>2.2627000000000002</v>
      </c>
      <c r="M1718" s="181">
        <v>2.9024999999999999</v>
      </c>
      <c r="N1718" s="181">
        <v>3.8464999999999998</v>
      </c>
      <c r="O1718" s="181">
        <v>3.1836000000000002</v>
      </c>
      <c r="P1718" s="181">
        <v>4.3522999999999996</v>
      </c>
      <c r="Q1718" s="181">
        <v>7.0304000000000002</v>
      </c>
      <c r="R1718" s="181">
        <v>5.0000999999999998</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1355</v>
      </c>
      <c r="B1719" s="177" t="s">
        <v>2036</v>
      </c>
      <c r="C1719" s="177">
        <v>138270</v>
      </c>
      <c r="D1719" s="180">
        <v>44616</v>
      </c>
      <c r="E1719" s="181">
        <v>39.4666</v>
      </c>
      <c r="F1719" s="181">
        <v>-4.6235999999999997</v>
      </c>
      <c r="G1719" s="181">
        <v>-1.7261</v>
      </c>
      <c r="H1719" s="181">
        <v>1.2554000000000001</v>
      </c>
      <c r="I1719" s="181">
        <v>4.3672000000000004</v>
      </c>
      <c r="J1719" s="181">
        <v>4.9702000000000002</v>
      </c>
      <c r="K1719" s="181">
        <v>3.2799</v>
      </c>
      <c r="L1719" s="181">
        <v>3.0768</v>
      </c>
      <c r="M1719" s="181">
        <v>3.7033999999999998</v>
      </c>
      <c r="N1719" s="181">
        <v>4.6467999999999998</v>
      </c>
      <c r="O1719" s="181">
        <v>3.9722</v>
      </c>
      <c r="P1719" s="181">
        <v>5.2080000000000002</v>
      </c>
      <c r="Q1719" s="181">
        <v>7.3800999999999997</v>
      </c>
      <c r="R1719" s="181">
        <v>5.8158000000000003</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1355</v>
      </c>
      <c r="B1720" s="177" t="s">
        <v>1403</v>
      </c>
      <c r="C1720" s="177">
        <v>119816</v>
      </c>
      <c r="D1720" s="180">
        <v>44616</v>
      </c>
      <c r="E1720" s="181">
        <v>27.123100000000001</v>
      </c>
      <c r="F1720" s="181">
        <v>-3.3639999999999999</v>
      </c>
      <c r="G1720" s="181">
        <v>-2.6907999999999999</v>
      </c>
      <c r="H1720" s="181">
        <v>1.5192000000000001</v>
      </c>
      <c r="I1720" s="181">
        <v>4.3520000000000003</v>
      </c>
      <c r="J1720" s="181">
        <v>5.1578999999999997</v>
      </c>
      <c r="K1720" s="181">
        <v>3.1968000000000001</v>
      </c>
      <c r="L1720" s="181">
        <v>3.4502999999999999</v>
      </c>
      <c r="M1720" s="181">
        <v>4.0854999999999997</v>
      </c>
      <c r="N1720" s="181">
        <v>4.6811999999999996</v>
      </c>
      <c r="O1720" s="181">
        <v>7.6616999999999997</v>
      </c>
      <c r="P1720" s="181">
        <v>7.2808000000000002</v>
      </c>
      <c r="Q1720" s="181">
        <v>8.1745999999999999</v>
      </c>
      <c r="R1720" s="181">
        <v>6.1153000000000004</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1355</v>
      </c>
      <c r="B1721" s="177" t="s">
        <v>1404</v>
      </c>
      <c r="C1721" s="177">
        <v>106231</v>
      </c>
      <c r="D1721" s="180">
        <v>44616</v>
      </c>
      <c r="E1721" s="181">
        <v>25.956499999999998</v>
      </c>
      <c r="F1721" s="181">
        <v>-3.7963</v>
      </c>
      <c r="G1721" s="181">
        <v>-3.1865000000000001</v>
      </c>
      <c r="H1721" s="181">
        <v>1.0246999999999999</v>
      </c>
      <c r="I1721" s="181">
        <v>3.8525999999999998</v>
      </c>
      <c r="J1721" s="181">
        <v>4.6542000000000003</v>
      </c>
      <c r="K1721" s="181">
        <v>2.6930000000000001</v>
      </c>
      <c r="L1721" s="181">
        <v>2.9417</v>
      </c>
      <c r="M1721" s="181">
        <v>3.5706000000000002</v>
      </c>
      <c r="N1721" s="181">
        <v>4.1585000000000001</v>
      </c>
      <c r="O1721" s="181">
        <v>7.1242999999999999</v>
      </c>
      <c r="P1721" s="181">
        <v>6.7013999999999996</v>
      </c>
      <c r="Q1721" s="181">
        <v>6.7538999999999998</v>
      </c>
      <c r="R1721" s="181">
        <v>5.5852000000000004</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1355</v>
      </c>
      <c r="B1722" s="177" t="s">
        <v>2013</v>
      </c>
      <c r="C1722" s="177">
        <v>149585</v>
      </c>
      <c r="D1722" s="180">
        <v>44616</v>
      </c>
      <c r="E1722" s="181">
        <v>35.725099999999998</v>
      </c>
      <c r="F1722" s="181">
        <v>2.2479</v>
      </c>
      <c r="G1722" s="181">
        <v>-2.9962</v>
      </c>
      <c r="H1722" s="181">
        <v>1.0073000000000001</v>
      </c>
      <c r="I1722" s="181">
        <v>3.0760000000000001</v>
      </c>
      <c r="J1722" s="181">
        <v>3.9085000000000001</v>
      </c>
      <c r="K1722" s="181">
        <v>3.8233999999999999</v>
      </c>
      <c r="L1722" s="181">
        <v>3.2484999999999999</v>
      </c>
      <c r="M1722" s="181">
        <v>3.6092</v>
      </c>
      <c r="N1722" s="181">
        <v>4.7306999999999997</v>
      </c>
      <c r="O1722" s="181">
        <v>3.5943000000000001</v>
      </c>
      <c r="P1722" s="181">
        <v>4.5742000000000003</v>
      </c>
      <c r="Q1722" s="181">
        <v>6.9987000000000004</v>
      </c>
      <c r="R1722" s="181">
        <v>5.8430999999999997</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1355</v>
      </c>
      <c r="B1723" s="177" t="s">
        <v>2014</v>
      </c>
      <c r="C1723" s="177">
        <v>149587</v>
      </c>
      <c r="D1723" s="180">
        <v>44616</v>
      </c>
      <c r="E1723" s="181">
        <v>37.921599999999998</v>
      </c>
      <c r="F1723" s="181">
        <v>2.984</v>
      </c>
      <c r="G1723" s="181">
        <v>-2.3416999999999999</v>
      </c>
      <c r="H1723" s="181">
        <v>1.6780999999999999</v>
      </c>
      <c r="I1723" s="181">
        <v>3.7315999999999998</v>
      </c>
      <c r="J1723" s="181">
        <v>4.5663</v>
      </c>
      <c r="K1723" s="181">
        <v>4.3747999999999996</v>
      </c>
      <c r="L1723" s="181">
        <v>3.7143000000000002</v>
      </c>
      <c r="M1723" s="181">
        <v>4.0594999999999999</v>
      </c>
      <c r="N1723" s="181">
        <v>5.1820000000000004</v>
      </c>
      <c r="O1723" s="181">
        <v>4.0534999999999997</v>
      </c>
      <c r="P1723" s="181">
        <v>5.1985000000000001</v>
      </c>
      <c r="Q1723" s="181">
        <v>7.1151999999999997</v>
      </c>
      <c r="R1723" s="181">
        <v>6.3010000000000002</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1355</v>
      </c>
      <c r="B1724" s="177" t="s">
        <v>1405</v>
      </c>
      <c r="C1724" s="177">
        <v>101563</v>
      </c>
      <c r="D1724" s="180"/>
      <c r="E1724" s="181"/>
      <c r="F1724" s="181"/>
      <c r="G1724" s="181"/>
      <c r="H1724" s="181"/>
      <c r="I1724" s="181"/>
      <c r="J1724" s="181"/>
      <c r="K1724" s="181"/>
      <c r="L1724" s="181"/>
      <c r="M1724" s="181"/>
      <c r="N1724" s="181"/>
      <c r="O1724" s="181"/>
      <c r="P1724" s="181"/>
      <c r="Q1724" s="181"/>
      <c r="R1724" s="181"/>
      <c r="S1724" s="124" t="s">
        <v>1951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1355</v>
      </c>
      <c r="B1725" s="177" t="s">
        <v>1406</v>
      </c>
      <c r="C1725" s="177">
        <v>119664</v>
      </c>
      <c r="D1725" s="180"/>
      <c r="E1725" s="181"/>
      <c r="F1725" s="181"/>
      <c r="G1725" s="181"/>
      <c r="H1725" s="181"/>
      <c r="I1725" s="181"/>
      <c r="J1725" s="181"/>
      <c r="K1725" s="181"/>
      <c r="L1725" s="181"/>
      <c r="M1725" s="181"/>
      <c r="N1725" s="181"/>
      <c r="O1725" s="181"/>
      <c r="P1725" s="181"/>
      <c r="Q1725" s="181"/>
      <c r="R1725" s="181"/>
      <c r="S1725" s="124" t="s">
        <v>1951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1355</v>
      </c>
      <c r="B1726" s="177" t="s">
        <v>1407</v>
      </c>
      <c r="C1726" s="177">
        <v>101548</v>
      </c>
      <c r="D1726" s="180">
        <v>44616</v>
      </c>
      <c r="E1726" s="181">
        <v>39.119900000000001</v>
      </c>
      <c r="F1726" s="181">
        <v>-20.328700000000001</v>
      </c>
      <c r="G1726" s="181">
        <v>-9.3851999999999993</v>
      </c>
      <c r="H1726" s="181">
        <v>-1.7855000000000001</v>
      </c>
      <c r="I1726" s="181">
        <v>2.6819000000000002</v>
      </c>
      <c r="J1726" s="181">
        <v>3.8984999999999999</v>
      </c>
      <c r="K1726" s="181">
        <v>2.3679000000000001</v>
      </c>
      <c r="L1726" s="181">
        <v>2.1450999999999998</v>
      </c>
      <c r="M1726" s="181">
        <v>2.8302999999999998</v>
      </c>
      <c r="N1726" s="181">
        <v>3.7343999999999999</v>
      </c>
      <c r="O1726" s="181">
        <v>6.8654999999999999</v>
      </c>
      <c r="P1726" s="181">
        <v>5.1958000000000002</v>
      </c>
      <c r="Q1726" s="181">
        <v>7.2218999999999998</v>
      </c>
      <c r="R1726" s="181">
        <v>5.3521999999999998</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1355</v>
      </c>
      <c r="B1727" s="177" t="s">
        <v>1408</v>
      </c>
      <c r="C1727" s="177">
        <v>119949</v>
      </c>
      <c r="D1727" s="180">
        <v>44616</v>
      </c>
      <c r="E1727" s="181">
        <v>42.109900000000003</v>
      </c>
      <c r="F1727" s="181">
        <v>-19.318999999999999</v>
      </c>
      <c r="G1727" s="181">
        <v>-8.3731000000000009</v>
      </c>
      <c r="H1727" s="181">
        <v>-0.82950000000000002</v>
      </c>
      <c r="I1727" s="181">
        <v>3.6269</v>
      </c>
      <c r="J1727" s="181">
        <v>4.843</v>
      </c>
      <c r="K1727" s="181">
        <v>3.3424</v>
      </c>
      <c r="L1727" s="181">
        <v>3.1153</v>
      </c>
      <c r="M1727" s="181">
        <v>3.8016999999999999</v>
      </c>
      <c r="N1727" s="181">
        <v>4.7131999999999996</v>
      </c>
      <c r="O1727" s="181">
        <v>7.8583999999999996</v>
      </c>
      <c r="P1727" s="181">
        <v>6.1448</v>
      </c>
      <c r="Q1727" s="181">
        <v>7.8087</v>
      </c>
      <c r="R1727" s="181">
        <v>6.3536999999999999</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1355</v>
      </c>
      <c r="B1728" s="177" t="s">
        <v>1409</v>
      </c>
      <c r="C1728" s="177">
        <v>120718</v>
      </c>
      <c r="D1728" s="180">
        <v>44616</v>
      </c>
      <c r="E1728" s="181">
        <v>26.6205</v>
      </c>
      <c r="F1728" s="181">
        <v>-4.3871000000000002</v>
      </c>
      <c r="G1728" s="181">
        <v>-3.0156999999999998</v>
      </c>
      <c r="H1728" s="181">
        <v>1.7635000000000001</v>
      </c>
      <c r="I1728" s="181">
        <v>3.7564000000000002</v>
      </c>
      <c r="J1728" s="181">
        <v>2.9752999999999998</v>
      </c>
      <c r="K1728" s="181">
        <v>2.9927000000000001</v>
      </c>
      <c r="L1728" s="181">
        <v>12.807600000000001</v>
      </c>
      <c r="M1728" s="181">
        <v>10.6366</v>
      </c>
      <c r="N1728" s="181">
        <v>9.9393999999999991</v>
      </c>
      <c r="O1728" s="181">
        <v>5.2084999999999999</v>
      </c>
      <c r="P1728" s="181">
        <v>5.7202999999999999</v>
      </c>
      <c r="Q1728" s="181">
        <v>7.5804999999999998</v>
      </c>
      <c r="R1728" s="181">
        <v>9.1684000000000001</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1355</v>
      </c>
      <c r="B1729" s="177" t="s">
        <v>1410</v>
      </c>
      <c r="C1729" s="177">
        <v>106624</v>
      </c>
      <c r="D1729" s="180">
        <v>44616</v>
      </c>
      <c r="E1729" s="181">
        <v>25.482199999999999</v>
      </c>
      <c r="F1729" s="181">
        <v>-4.8693999999999997</v>
      </c>
      <c r="G1729" s="181">
        <v>-3.6276000000000002</v>
      </c>
      <c r="H1729" s="181">
        <v>1.1460999999999999</v>
      </c>
      <c r="I1729" s="181">
        <v>3.1549999999999998</v>
      </c>
      <c r="J1729" s="181">
        <v>2.3658000000000001</v>
      </c>
      <c r="K1729" s="181">
        <v>2.3792</v>
      </c>
      <c r="L1729" s="181">
        <v>12.159700000000001</v>
      </c>
      <c r="M1729" s="181">
        <v>9.9783000000000008</v>
      </c>
      <c r="N1729" s="181">
        <v>9.27</v>
      </c>
      <c r="O1729" s="181">
        <v>4.6824000000000003</v>
      </c>
      <c r="P1729" s="181">
        <v>5.1921999999999997</v>
      </c>
      <c r="Q1729" s="181">
        <v>6.6890999999999998</v>
      </c>
      <c r="R1729" s="181">
        <v>8.5770999999999997</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-6.6351692307692298</v>
      </c>
      <c r="G1730" s="183">
        <v>-2.8319980769230773</v>
      </c>
      <c r="H1730" s="183">
        <v>-1.0550807692307693</v>
      </c>
      <c r="I1730" s="183">
        <v>3.1904923076923075</v>
      </c>
      <c r="J1730" s="183">
        <v>4.2905211538461563</v>
      </c>
      <c r="K1730" s="183">
        <v>3.0159999999999991</v>
      </c>
      <c r="L1730" s="183">
        <v>4.7350423076923072</v>
      </c>
      <c r="M1730" s="183">
        <v>4.642974999999999</v>
      </c>
      <c r="N1730" s="183">
        <v>5.444392307692306</v>
      </c>
      <c r="O1730" s="183">
        <v>6.1749439999999982</v>
      </c>
      <c r="P1730" s="183">
        <v>6.2670565217391321</v>
      </c>
      <c r="Q1730" s="183">
        <v>7.3763807692307681</v>
      </c>
      <c r="R1730" s="183">
        <v>5.9186199999999998</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408</v>
      </c>
      <c r="B1731" s="177"/>
      <c r="C1731" s="177"/>
      <c r="D1731" s="177"/>
      <c r="E1731" s="177"/>
      <c r="F1731" s="183">
        <v>-5.9208999999999996</v>
      </c>
      <c r="G1731" s="183">
        <v>-3.0199499999999997</v>
      </c>
      <c r="H1731" s="183">
        <v>0.93080000000000007</v>
      </c>
      <c r="I1731" s="183">
        <v>3.8894000000000002</v>
      </c>
      <c r="J1731" s="183">
        <v>4.6902500000000007</v>
      </c>
      <c r="K1731" s="183">
        <v>3.09585</v>
      </c>
      <c r="L1731" s="183">
        <v>3.1144499999999997</v>
      </c>
      <c r="M1731" s="183">
        <v>3.7427999999999999</v>
      </c>
      <c r="N1731" s="183">
        <v>4.6931499999999993</v>
      </c>
      <c r="O1731" s="183">
        <v>7.1407499999999997</v>
      </c>
      <c r="P1731" s="183">
        <v>6.7360500000000005</v>
      </c>
      <c r="Q1731" s="183">
        <v>7.5713999999999997</v>
      </c>
      <c r="R1731" s="183">
        <v>5.9353999999999996</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1411</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1412</v>
      </c>
      <c r="B1734" s="177" t="s">
        <v>1413</v>
      </c>
      <c r="C1734" s="177">
        <v>105804</v>
      </c>
      <c r="D1734" s="180">
        <v>44616</v>
      </c>
      <c r="E1734" s="181">
        <v>47.894199999999998</v>
      </c>
      <c r="F1734" s="181">
        <v>-5.0387000000000004</v>
      </c>
      <c r="G1734" s="181">
        <v>-5.6318000000000001</v>
      </c>
      <c r="H1734" s="181">
        <v>-8.4404000000000003</v>
      </c>
      <c r="I1734" s="181">
        <v>-12.604699999999999</v>
      </c>
      <c r="J1734" s="181">
        <v>-11.154</v>
      </c>
      <c r="K1734" s="181">
        <v>-12.597</v>
      </c>
      <c r="L1734" s="181">
        <v>-5.2521000000000004</v>
      </c>
      <c r="M1734" s="181">
        <v>2.1695000000000002</v>
      </c>
      <c r="N1734" s="181">
        <v>15.5419</v>
      </c>
      <c r="O1734" s="181">
        <v>15.3696</v>
      </c>
      <c r="P1734" s="181">
        <v>8.1990999999999996</v>
      </c>
      <c r="Q1734" s="181">
        <v>11.1159</v>
      </c>
      <c r="R1734" s="181">
        <v>23.046399999999998</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1412</v>
      </c>
      <c r="B1735" s="177" t="s">
        <v>1414</v>
      </c>
      <c r="C1735" s="177">
        <v>119556</v>
      </c>
      <c r="D1735" s="180">
        <v>44616</v>
      </c>
      <c r="E1735" s="181">
        <v>52.517200000000003</v>
      </c>
      <c r="F1735" s="181">
        <v>-5.0358000000000001</v>
      </c>
      <c r="G1735" s="181">
        <v>-5.6273999999999997</v>
      </c>
      <c r="H1735" s="181">
        <v>-8.4248999999999992</v>
      </c>
      <c r="I1735" s="181">
        <v>-12.5717</v>
      </c>
      <c r="J1735" s="181">
        <v>-11.075799999999999</v>
      </c>
      <c r="K1735" s="181">
        <v>-12.366899999999999</v>
      </c>
      <c r="L1735" s="181">
        <v>-4.7515999999999998</v>
      </c>
      <c r="M1735" s="181">
        <v>2.9822000000000002</v>
      </c>
      <c r="N1735" s="181">
        <v>16.732900000000001</v>
      </c>
      <c r="O1735" s="181">
        <v>16.675999999999998</v>
      </c>
      <c r="P1735" s="181">
        <v>9.4512</v>
      </c>
      <c r="Q1735" s="181">
        <v>16.217199999999998</v>
      </c>
      <c r="R1735" s="181">
        <v>24.3812</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1412</v>
      </c>
      <c r="B1736" s="177" t="s">
        <v>1415</v>
      </c>
      <c r="C1736" s="177">
        <v>125354</v>
      </c>
      <c r="D1736" s="180">
        <v>44616</v>
      </c>
      <c r="E1736" s="181">
        <v>62.34</v>
      </c>
      <c r="F1736" s="181">
        <v>-3.8111000000000002</v>
      </c>
      <c r="G1736" s="181">
        <v>-4.3277999999999999</v>
      </c>
      <c r="H1736" s="181">
        <v>-6.3400999999999996</v>
      </c>
      <c r="I1736" s="181">
        <v>-8.7529000000000003</v>
      </c>
      <c r="J1736" s="181">
        <v>-7.2596999999999996</v>
      </c>
      <c r="K1736" s="181">
        <v>-6.8578999999999999</v>
      </c>
      <c r="L1736" s="181">
        <v>4.3346999999999998</v>
      </c>
      <c r="M1736" s="181">
        <v>15.4444</v>
      </c>
      <c r="N1736" s="181">
        <v>35.433399999999999</v>
      </c>
      <c r="O1736" s="181">
        <v>31.361999999999998</v>
      </c>
      <c r="P1736" s="181">
        <v>21.080400000000001</v>
      </c>
      <c r="Q1736" s="181">
        <v>24.855399999999999</v>
      </c>
      <c r="R1736" s="181">
        <v>28.803599999999999</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1412</v>
      </c>
      <c r="B1737" s="177" t="s">
        <v>1416</v>
      </c>
      <c r="C1737" s="177">
        <v>125350</v>
      </c>
      <c r="D1737" s="180">
        <v>44616</v>
      </c>
      <c r="E1737" s="181">
        <v>56.16</v>
      </c>
      <c r="F1737" s="181">
        <v>-3.8191000000000002</v>
      </c>
      <c r="G1737" s="181">
        <v>-4.3270999999999997</v>
      </c>
      <c r="H1737" s="181">
        <v>-6.3688000000000002</v>
      </c>
      <c r="I1737" s="181">
        <v>-8.8016000000000005</v>
      </c>
      <c r="J1737" s="181">
        <v>-7.3726000000000003</v>
      </c>
      <c r="K1737" s="181">
        <v>-7.2195999999999998</v>
      </c>
      <c r="L1737" s="181">
        <v>3.5207000000000002</v>
      </c>
      <c r="M1737" s="181">
        <v>14.1</v>
      </c>
      <c r="N1737" s="181">
        <v>33.333300000000001</v>
      </c>
      <c r="O1737" s="181">
        <v>29.357600000000001</v>
      </c>
      <c r="P1737" s="181">
        <v>19.430700000000002</v>
      </c>
      <c r="Q1737" s="181">
        <v>23.284199999999998</v>
      </c>
      <c r="R1737" s="181">
        <v>26.684899999999999</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1412</v>
      </c>
      <c r="B1738" s="177" t="s">
        <v>1417</v>
      </c>
      <c r="C1738" s="177">
        <v>145678</v>
      </c>
      <c r="D1738" s="180">
        <v>44616</v>
      </c>
      <c r="E1738" s="181">
        <v>25.26</v>
      </c>
      <c r="F1738" s="181">
        <v>-4.3906000000000001</v>
      </c>
      <c r="G1738" s="181">
        <v>-4.7152000000000003</v>
      </c>
      <c r="H1738" s="181">
        <v>-6.5483000000000002</v>
      </c>
      <c r="I1738" s="181">
        <v>-9.5272000000000006</v>
      </c>
      <c r="J1738" s="181">
        <v>-9.3323999999999998</v>
      </c>
      <c r="K1738" s="181">
        <v>-8.2789000000000001</v>
      </c>
      <c r="L1738" s="181">
        <v>3.7372000000000001</v>
      </c>
      <c r="M1738" s="181">
        <v>15.395200000000001</v>
      </c>
      <c r="N1738" s="181">
        <v>35.369799999999998</v>
      </c>
      <c r="O1738" s="181">
        <v>37.084899999999998</v>
      </c>
      <c r="P1738" s="181"/>
      <c r="Q1738" s="181">
        <v>33.752200000000002</v>
      </c>
      <c r="R1738" s="181">
        <v>43.351799999999997</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1412</v>
      </c>
      <c r="B1739" s="177" t="s">
        <v>1418</v>
      </c>
      <c r="C1739" s="177">
        <v>145677</v>
      </c>
      <c r="D1739" s="180">
        <v>44616</v>
      </c>
      <c r="E1739" s="181">
        <v>23.86</v>
      </c>
      <c r="F1739" s="181">
        <v>-4.4070999999999998</v>
      </c>
      <c r="G1739" s="181">
        <v>-4.7504999999999997</v>
      </c>
      <c r="H1739" s="181">
        <v>-6.6144999999999996</v>
      </c>
      <c r="I1739" s="181">
        <v>-9.6212</v>
      </c>
      <c r="J1739" s="181">
        <v>-9.4840999999999998</v>
      </c>
      <c r="K1739" s="181">
        <v>-8.6524000000000001</v>
      </c>
      <c r="L1739" s="181">
        <v>2.9336000000000002</v>
      </c>
      <c r="M1739" s="181">
        <v>13.999000000000001</v>
      </c>
      <c r="N1739" s="181">
        <v>33.147300000000001</v>
      </c>
      <c r="O1739" s="181">
        <v>34.602600000000002</v>
      </c>
      <c r="P1739" s="181"/>
      <c r="Q1739" s="181">
        <v>31.38</v>
      </c>
      <c r="R1739" s="181">
        <v>40.883400000000002</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1412</v>
      </c>
      <c r="B1740" s="177" t="s">
        <v>1419</v>
      </c>
      <c r="C1740" s="177">
        <v>146130</v>
      </c>
      <c r="D1740" s="180">
        <v>44616</v>
      </c>
      <c r="E1740" s="181">
        <v>22.56</v>
      </c>
      <c r="F1740" s="181">
        <v>-4.5281000000000002</v>
      </c>
      <c r="G1740" s="181">
        <v>-4.8903999999999996</v>
      </c>
      <c r="H1740" s="181">
        <v>-6.7382999999999997</v>
      </c>
      <c r="I1740" s="181">
        <v>-9.6877999999999993</v>
      </c>
      <c r="J1740" s="181">
        <v>-6.3122999999999996</v>
      </c>
      <c r="K1740" s="181">
        <v>-4.5685000000000002</v>
      </c>
      <c r="L1740" s="181">
        <v>10.210100000000001</v>
      </c>
      <c r="M1740" s="181">
        <v>22.0779</v>
      </c>
      <c r="N1740" s="181">
        <v>44.987099999999998</v>
      </c>
      <c r="O1740" s="181">
        <v>30.9693</v>
      </c>
      <c r="P1740" s="181"/>
      <c r="Q1740" s="181">
        <v>30.832000000000001</v>
      </c>
      <c r="R1740" s="181">
        <v>43.793799999999997</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1412</v>
      </c>
      <c r="B1741" s="177" t="s">
        <v>1420</v>
      </c>
      <c r="C1741" s="177">
        <v>146127</v>
      </c>
      <c r="D1741" s="180">
        <v>44616</v>
      </c>
      <c r="E1741" s="181">
        <v>21.39</v>
      </c>
      <c r="F1741" s="181">
        <v>-4.5514999999999999</v>
      </c>
      <c r="G1741" s="181">
        <v>-4.9333</v>
      </c>
      <c r="H1741" s="181">
        <v>-6.7973999999999997</v>
      </c>
      <c r="I1741" s="181">
        <v>-9.7849000000000004</v>
      </c>
      <c r="J1741" s="181">
        <v>-6.4714</v>
      </c>
      <c r="K1741" s="181">
        <v>-5.0178000000000003</v>
      </c>
      <c r="L1741" s="181">
        <v>9.2440999999999995</v>
      </c>
      <c r="M1741" s="181">
        <v>20.4392</v>
      </c>
      <c r="N1741" s="181">
        <v>42.4101</v>
      </c>
      <c r="O1741" s="181">
        <v>28.713799999999999</v>
      </c>
      <c r="P1741" s="181"/>
      <c r="Q1741" s="181">
        <v>28.550599999999999</v>
      </c>
      <c r="R1741" s="181">
        <v>41.321300000000001</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1412</v>
      </c>
      <c r="B1742" s="177" t="s">
        <v>1421</v>
      </c>
      <c r="C1742" s="177">
        <v>119212</v>
      </c>
      <c r="D1742" s="180">
        <v>44616</v>
      </c>
      <c r="E1742" s="181">
        <v>106.611</v>
      </c>
      <c r="F1742" s="181">
        <v>-4.4328000000000003</v>
      </c>
      <c r="G1742" s="181">
        <v>-4.7487000000000004</v>
      </c>
      <c r="H1742" s="181">
        <v>-6.7024999999999997</v>
      </c>
      <c r="I1742" s="181">
        <v>-10.972799999999999</v>
      </c>
      <c r="J1742" s="181">
        <v>-9.1094000000000008</v>
      </c>
      <c r="K1742" s="181">
        <v>-7.7024999999999997</v>
      </c>
      <c r="L1742" s="181">
        <v>2.5293000000000001</v>
      </c>
      <c r="M1742" s="181">
        <v>13.1379</v>
      </c>
      <c r="N1742" s="181">
        <v>30.570699999999999</v>
      </c>
      <c r="O1742" s="181">
        <v>27.106100000000001</v>
      </c>
      <c r="P1742" s="181">
        <v>13.736599999999999</v>
      </c>
      <c r="Q1742" s="181">
        <v>21.798300000000001</v>
      </c>
      <c r="R1742" s="181">
        <v>33.051400000000001</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1412</v>
      </c>
      <c r="B1743" s="177" t="s">
        <v>1422</v>
      </c>
      <c r="C1743" s="177">
        <v>105989</v>
      </c>
      <c r="D1743" s="180">
        <v>44616</v>
      </c>
      <c r="E1743" s="181">
        <v>99.997</v>
      </c>
      <c r="F1743" s="181">
        <v>-4.4352999999999998</v>
      </c>
      <c r="G1743" s="181">
        <v>-4.7557</v>
      </c>
      <c r="H1743" s="181">
        <v>-6.7191999999999998</v>
      </c>
      <c r="I1743" s="181">
        <v>-11.0038</v>
      </c>
      <c r="J1743" s="181">
        <v>-9.1786999999999992</v>
      </c>
      <c r="K1743" s="181">
        <v>-7.9089999999999998</v>
      </c>
      <c r="L1743" s="181">
        <v>2.0773000000000001</v>
      </c>
      <c r="M1743" s="181">
        <v>12.3979</v>
      </c>
      <c r="N1743" s="181">
        <v>29.432600000000001</v>
      </c>
      <c r="O1743" s="181">
        <v>25.992599999999999</v>
      </c>
      <c r="P1743" s="181">
        <v>12.9277</v>
      </c>
      <c r="Q1743" s="181">
        <v>16.9451</v>
      </c>
      <c r="R1743" s="181">
        <v>31.875800000000002</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1412</v>
      </c>
      <c r="B1744" s="177" t="s">
        <v>1423</v>
      </c>
      <c r="C1744" s="177">
        <v>146196</v>
      </c>
      <c r="D1744" s="180">
        <v>44616</v>
      </c>
      <c r="E1744" s="181">
        <v>23.26</v>
      </c>
      <c r="F1744" s="181">
        <v>-4.2759</v>
      </c>
      <c r="G1744" s="181">
        <v>-4.3742999999999999</v>
      </c>
      <c r="H1744" s="181">
        <v>-5.9859999999999998</v>
      </c>
      <c r="I1744" s="181">
        <v>-9.4906000000000006</v>
      </c>
      <c r="J1744" s="181">
        <v>-7.4339000000000004</v>
      </c>
      <c r="K1744" s="181">
        <v>-8.1576000000000004</v>
      </c>
      <c r="L1744" s="181">
        <v>4.8173000000000004</v>
      </c>
      <c r="M1744" s="181">
        <v>13.474500000000001</v>
      </c>
      <c r="N1744" s="181">
        <v>31.471900000000002</v>
      </c>
      <c r="O1744" s="181">
        <v>32.328400000000002</v>
      </c>
      <c r="P1744" s="181"/>
      <c r="Q1744" s="181">
        <v>31.894600000000001</v>
      </c>
      <c r="R1744" s="181">
        <v>36.972900000000003</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1412</v>
      </c>
      <c r="B1745" s="177" t="s">
        <v>1424</v>
      </c>
      <c r="C1745" s="177">
        <v>146193</v>
      </c>
      <c r="D1745" s="180">
        <v>44616</v>
      </c>
      <c r="E1745" s="181">
        <v>22.172000000000001</v>
      </c>
      <c r="F1745" s="181">
        <v>-4.2824999999999998</v>
      </c>
      <c r="G1745" s="181">
        <v>-4.3898000000000001</v>
      </c>
      <c r="H1745" s="181">
        <v>-6.0190000000000001</v>
      </c>
      <c r="I1745" s="181">
        <v>-9.5500000000000007</v>
      </c>
      <c r="J1745" s="181">
        <v>-7.5666000000000002</v>
      </c>
      <c r="K1745" s="181">
        <v>-8.5464000000000002</v>
      </c>
      <c r="L1745" s="181">
        <v>3.9474999999999998</v>
      </c>
      <c r="M1745" s="181">
        <v>12.070399999999999</v>
      </c>
      <c r="N1745" s="181">
        <v>29.3431</v>
      </c>
      <c r="O1745" s="181">
        <v>30.2637</v>
      </c>
      <c r="P1745" s="181"/>
      <c r="Q1745" s="181">
        <v>29.838699999999999</v>
      </c>
      <c r="R1745" s="181">
        <v>34.799199999999999</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1412</v>
      </c>
      <c r="B1746" s="177" t="s">
        <v>1425</v>
      </c>
      <c r="C1746" s="177">
        <v>103360</v>
      </c>
      <c r="D1746" s="180">
        <v>44616</v>
      </c>
      <c r="E1746" s="181">
        <v>82.2226</v>
      </c>
      <c r="F1746" s="181">
        <v>-5.2534999999999998</v>
      </c>
      <c r="G1746" s="181">
        <v>-5.7934999999999999</v>
      </c>
      <c r="H1746" s="181">
        <v>-7.4642999999999997</v>
      </c>
      <c r="I1746" s="181">
        <v>-10.291499999999999</v>
      </c>
      <c r="J1746" s="181">
        <v>-8.3447999999999993</v>
      </c>
      <c r="K1746" s="181">
        <v>-10.440300000000001</v>
      </c>
      <c r="L1746" s="181">
        <v>1.9719</v>
      </c>
      <c r="M1746" s="181">
        <v>12.3606</v>
      </c>
      <c r="N1746" s="181">
        <v>23.758800000000001</v>
      </c>
      <c r="O1746" s="181">
        <v>18.373999999999999</v>
      </c>
      <c r="P1746" s="181">
        <v>11.097099999999999</v>
      </c>
      <c r="Q1746" s="181">
        <v>13.9567</v>
      </c>
      <c r="R1746" s="181">
        <v>27.746500000000001</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1412</v>
      </c>
      <c r="B1747" s="177" t="s">
        <v>1426</v>
      </c>
      <c r="C1747" s="177">
        <v>118525</v>
      </c>
      <c r="D1747" s="180">
        <v>44616</v>
      </c>
      <c r="E1747" s="181">
        <v>90.445999999999998</v>
      </c>
      <c r="F1747" s="181">
        <v>-5.2514000000000003</v>
      </c>
      <c r="G1747" s="181">
        <v>-5.7869999999999999</v>
      </c>
      <c r="H1747" s="181">
        <v>-7.4493</v>
      </c>
      <c r="I1747" s="181">
        <v>-10.262499999999999</v>
      </c>
      <c r="J1747" s="181">
        <v>-8.2796000000000003</v>
      </c>
      <c r="K1747" s="181">
        <v>-10.250500000000001</v>
      </c>
      <c r="L1747" s="181">
        <v>2.4039999999999999</v>
      </c>
      <c r="M1747" s="181">
        <v>13.0753</v>
      </c>
      <c r="N1747" s="181">
        <v>24.800799999999999</v>
      </c>
      <c r="O1747" s="181">
        <v>19.433599999999998</v>
      </c>
      <c r="P1747" s="181">
        <v>12.2364</v>
      </c>
      <c r="Q1747" s="181">
        <v>19.880800000000001</v>
      </c>
      <c r="R1747" s="181">
        <v>28.832899999999999</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1412</v>
      </c>
      <c r="B1748" s="177" t="s">
        <v>1427</v>
      </c>
      <c r="C1748" s="177">
        <v>130503</v>
      </c>
      <c r="D1748" s="180">
        <v>44616</v>
      </c>
      <c r="E1748" s="181">
        <v>73.162999999999997</v>
      </c>
      <c r="F1748" s="181">
        <v>-4.7220000000000004</v>
      </c>
      <c r="G1748" s="181">
        <v>-5.1100000000000003</v>
      </c>
      <c r="H1748" s="181">
        <v>-7.7308000000000003</v>
      </c>
      <c r="I1748" s="181">
        <v>-11.6624</v>
      </c>
      <c r="J1748" s="181">
        <v>-9.6908999999999992</v>
      </c>
      <c r="K1748" s="181">
        <v>-9.4651999999999994</v>
      </c>
      <c r="L1748" s="181">
        <v>-1.2592000000000001</v>
      </c>
      <c r="M1748" s="181">
        <v>11.112299999999999</v>
      </c>
      <c r="N1748" s="181">
        <v>28.010300000000001</v>
      </c>
      <c r="O1748" s="181">
        <v>19.382999999999999</v>
      </c>
      <c r="P1748" s="181">
        <v>17.394300000000001</v>
      </c>
      <c r="Q1748" s="181">
        <v>18.139099999999999</v>
      </c>
      <c r="R1748" s="181">
        <v>31.3124</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1412</v>
      </c>
      <c r="B1749" s="177" t="s">
        <v>1428</v>
      </c>
      <c r="C1749" s="177">
        <v>130502</v>
      </c>
      <c r="D1749" s="180">
        <v>44616</v>
      </c>
      <c r="E1749" s="181">
        <v>66.400999999999996</v>
      </c>
      <c r="F1749" s="181">
        <v>-4.7248999999999999</v>
      </c>
      <c r="G1749" s="181">
        <v>-5.117</v>
      </c>
      <c r="H1749" s="181">
        <v>-7.7495000000000003</v>
      </c>
      <c r="I1749" s="181">
        <v>-11.696099999999999</v>
      </c>
      <c r="J1749" s="181">
        <v>-9.7665000000000006</v>
      </c>
      <c r="K1749" s="181">
        <v>-9.6891999999999996</v>
      </c>
      <c r="L1749" s="181">
        <v>-1.7461</v>
      </c>
      <c r="M1749" s="181">
        <v>10.2897</v>
      </c>
      <c r="N1749" s="181">
        <v>26.775099999999998</v>
      </c>
      <c r="O1749" s="181">
        <v>18.182099999999998</v>
      </c>
      <c r="P1749" s="181">
        <v>16.054099999999998</v>
      </c>
      <c r="Q1749" s="181">
        <v>14.5861</v>
      </c>
      <c r="R1749" s="181">
        <v>30.0352</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1412</v>
      </c>
      <c r="B1750" s="177" t="s">
        <v>1429</v>
      </c>
      <c r="C1750" s="177">
        <v>103006</v>
      </c>
      <c r="D1750" s="180">
        <v>44616</v>
      </c>
      <c r="E1750" s="181">
        <v>78.881600000000006</v>
      </c>
      <c r="F1750" s="181">
        <v>-4.6738999999999997</v>
      </c>
      <c r="G1750" s="181">
        <v>-5.23</v>
      </c>
      <c r="H1750" s="181">
        <v>-7.0644</v>
      </c>
      <c r="I1750" s="181">
        <v>-11.565</v>
      </c>
      <c r="J1750" s="181">
        <v>-10.773999999999999</v>
      </c>
      <c r="K1750" s="181">
        <v>-12.933400000000001</v>
      </c>
      <c r="L1750" s="181">
        <v>0.83040000000000003</v>
      </c>
      <c r="M1750" s="181">
        <v>13.8971</v>
      </c>
      <c r="N1750" s="181">
        <v>25.9146</v>
      </c>
      <c r="O1750" s="181">
        <v>21.181999999999999</v>
      </c>
      <c r="P1750" s="181">
        <v>10.7217</v>
      </c>
      <c r="Q1750" s="181">
        <v>13.0974</v>
      </c>
      <c r="R1750" s="181">
        <v>29.7014</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1412</v>
      </c>
      <c r="B1751" s="177" t="s">
        <v>1430</v>
      </c>
      <c r="C1751" s="177">
        <v>120069</v>
      </c>
      <c r="D1751" s="180">
        <v>44616</v>
      </c>
      <c r="E1751" s="181">
        <v>86.070999999999998</v>
      </c>
      <c r="F1751" s="181">
        <v>-4.67</v>
      </c>
      <c r="G1751" s="181">
        <v>-5.2182000000000004</v>
      </c>
      <c r="H1751" s="181">
        <v>-7.0374999999999996</v>
      </c>
      <c r="I1751" s="181">
        <v>-11.5145</v>
      </c>
      <c r="J1751" s="181">
        <v>-10.663500000000001</v>
      </c>
      <c r="K1751" s="181">
        <v>-12.6135</v>
      </c>
      <c r="L1751" s="181">
        <v>1.5669999999999999</v>
      </c>
      <c r="M1751" s="181">
        <v>15.1441</v>
      </c>
      <c r="N1751" s="181">
        <v>27.738</v>
      </c>
      <c r="O1751" s="181">
        <v>22.862300000000001</v>
      </c>
      <c r="P1751" s="181">
        <v>11.971500000000001</v>
      </c>
      <c r="Q1751" s="181">
        <v>16.854099999999999</v>
      </c>
      <c r="R1751" s="181">
        <v>31.572099999999999</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1412</v>
      </c>
      <c r="B1752" s="177" t="s">
        <v>1431</v>
      </c>
      <c r="C1752" s="177">
        <v>106823</v>
      </c>
      <c r="D1752" s="180">
        <v>44616</v>
      </c>
      <c r="E1752" s="181">
        <v>45.65</v>
      </c>
      <c r="F1752" s="181">
        <v>-4.4978999999999996</v>
      </c>
      <c r="G1752" s="181">
        <v>-5.3689999999999998</v>
      </c>
      <c r="H1752" s="181">
        <v>-7.4036999999999997</v>
      </c>
      <c r="I1752" s="181">
        <v>-10.978899999999999</v>
      </c>
      <c r="J1752" s="181">
        <v>-8.7546999999999997</v>
      </c>
      <c r="K1752" s="181">
        <v>-12.0593</v>
      </c>
      <c r="L1752" s="181">
        <v>0.37380000000000002</v>
      </c>
      <c r="M1752" s="181">
        <v>12.9391</v>
      </c>
      <c r="N1752" s="181">
        <v>27.478400000000001</v>
      </c>
      <c r="O1752" s="181">
        <v>28.006799999999998</v>
      </c>
      <c r="P1752" s="181">
        <v>14.479100000000001</v>
      </c>
      <c r="Q1752" s="181">
        <v>11.1496</v>
      </c>
      <c r="R1752" s="181">
        <v>29.195699999999999</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1412</v>
      </c>
      <c r="B1753" s="177" t="s">
        <v>1432</v>
      </c>
      <c r="C1753" s="177">
        <v>120591</v>
      </c>
      <c r="D1753" s="180">
        <v>44616</v>
      </c>
      <c r="E1753" s="181">
        <v>49.29</v>
      </c>
      <c r="F1753" s="181">
        <v>-4.4953000000000003</v>
      </c>
      <c r="G1753" s="181">
        <v>-5.3571</v>
      </c>
      <c r="H1753" s="181">
        <v>-7.3844000000000003</v>
      </c>
      <c r="I1753" s="181">
        <v>-10.9163</v>
      </c>
      <c r="J1753" s="181">
        <v>-8.6546000000000003</v>
      </c>
      <c r="K1753" s="181">
        <v>-11.745699999999999</v>
      </c>
      <c r="L1753" s="181">
        <v>1.0662</v>
      </c>
      <c r="M1753" s="181">
        <v>14.1501</v>
      </c>
      <c r="N1753" s="181">
        <v>29.302199999999999</v>
      </c>
      <c r="O1753" s="181">
        <v>29.801400000000001</v>
      </c>
      <c r="P1753" s="181">
        <v>15.7531</v>
      </c>
      <c r="Q1753" s="181">
        <v>16.390999999999998</v>
      </c>
      <c r="R1753" s="181">
        <v>31.116099999999999</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1412</v>
      </c>
      <c r="B1754" s="177" t="s">
        <v>1433</v>
      </c>
      <c r="C1754" s="177">
        <v>141462</v>
      </c>
      <c r="D1754" s="180">
        <v>44616</v>
      </c>
      <c r="E1754" s="181">
        <v>16.059999999999999</v>
      </c>
      <c r="F1754" s="181">
        <v>-4.4047999999999998</v>
      </c>
      <c r="G1754" s="181">
        <v>-4.6318000000000001</v>
      </c>
      <c r="H1754" s="181">
        <v>-6.5191999999999997</v>
      </c>
      <c r="I1754" s="181">
        <v>-9.7752999999999997</v>
      </c>
      <c r="J1754" s="181">
        <v>-7.4885000000000002</v>
      </c>
      <c r="K1754" s="181">
        <v>-7.9127999999999998</v>
      </c>
      <c r="L1754" s="181">
        <v>7.5686999999999998</v>
      </c>
      <c r="M1754" s="181">
        <v>15.7895</v>
      </c>
      <c r="N1754" s="181">
        <v>36.448599999999999</v>
      </c>
      <c r="O1754" s="181">
        <v>22.696400000000001</v>
      </c>
      <c r="P1754" s="181"/>
      <c r="Q1754" s="181">
        <v>10.647600000000001</v>
      </c>
      <c r="R1754" s="181">
        <v>30.4544</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1412</v>
      </c>
      <c r="B1755" s="177" t="s">
        <v>1434</v>
      </c>
      <c r="C1755" s="177">
        <v>141475</v>
      </c>
      <c r="D1755" s="180">
        <v>44616</v>
      </c>
      <c r="E1755" s="181">
        <v>17.350000000000001</v>
      </c>
      <c r="F1755" s="181">
        <v>-4.4077000000000002</v>
      </c>
      <c r="G1755" s="181">
        <v>-4.6178999999999997</v>
      </c>
      <c r="H1755" s="181">
        <v>-6.4690000000000003</v>
      </c>
      <c r="I1755" s="181">
        <v>-9.7294</v>
      </c>
      <c r="J1755" s="181">
        <v>-7.3678999999999997</v>
      </c>
      <c r="K1755" s="181">
        <v>-7.6637000000000004</v>
      </c>
      <c r="L1755" s="181">
        <v>8.1670999999999996</v>
      </c>
      <c r="M1755" s="181">
        <v>16.756399999999999</v>
      </c>
      <c r="N1755" s="181">
        <v>37.8078</v>
      </c>
      <c r="O1755" s="181">
        <v>23.971800000000002</v>
      </c>
      <c r="P1755" s="181"/>
      <c r="Q1755" s="181">
        <v>12.4886</v>
      </c>
      <c r="R1755" s="181">
        <v>31.735600000000002</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1412</v>
      </c>
      <c r="B1756" s="177" t="s">
        <v>1435</v>
      </c>
      <c r="C1756" s="177">
        <v>147946</v>
      </c>
      <c r="D1756" s="180">
        <v>44616</v>
      </c>
      <c r="E1756" s="181">
        <v>20.2</v>
      </c>
      <c r="F1756" s="181">
        <v>-4.9859</v>
      </c>
      <c r="G1756" s="181">
        <v>-5.9151999999999996</v>
      </c>
      <c r="H1756" s="181">
        <v>-8.2652000000000001</v>
      </c>
      <c r="I1756" s="181">
        <v>-11.0915</v>
      </c>
      <c r="J1756" s="181">
        <v>-9.7812000000000001</v>
      </c>
      <c r="K1756" s="181">
        <v>-12.1357</v>
      </c>
      <c r="L1756" s="181">
        <v>-7.8047000000000004</v>
      </c>
      <c r="M1756" s="181">
        <v>8.6606000000000005</v>
      </c>
      <c r="N1756" s="181">
        <v>22.796399999999998</v>
      </c>
      <c r="O1756" s="181"/>
      <c r="P1756" s="181"/>
      <c r="Q1756" s="181">
        <v>42.1267</v>
      </c>
      <c r="R1756" s="181"/>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1412</v>
      </c>
      <c r="B1757" s="177" t="s">
        <v>1436</v>
      </c>
      <c r="C1757" s="177">
        <v>147944</v>
      </c>
      <c r="D1757" s="180">
        <v>44616</v>
      </c>
      <c r="E1757" s="181">
        <v>19.46</v>
      </c>
      <c r="F1757" s="181">
        <v>-5.0267999999999997</v>
      </c>
      <c r="G1757" s="181">
        <v>-5.9448999999999996</v>
      </c>
      <c r="H1757" s="181">
        <v>-8.2941000000000003</v>
      </c>
      <c r="I1757" s="181">
        <v>-11.1416</v>
      </c>
      <c r="J1757" s="181">
        <v>-9.9490999999999996</v>
      </c>
      <c r="K1757" s="181">
        <v>-12.5</v>
      </c>
      <c r="L1757" s="181">
        <v>-8.5955999999999992</v>
      </c>
      <c r="M1757" s="181">
        <v>7.2176</v>
      </c>
      <c r="N1757" s="181">
        <v>20.6448</v>
      </c>
      <c r="O1757" s="181"/>
      <c r="P1757" s="181"/>
      <c r="Q1757" s="181">
        <v>39.499099999999999</v>
      </c>
      <c r="R1757" s="181"/>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1412</v>
      </c>
      <c r="B1758" s="177" t="s">
        <v>1437</v>
      </c>
      <c r="C1758" s="177">
        <v>145137</v>
      </c>
      <c r="D1758" s="180">
        <v>44616</v>
      </c>
      <c r="E1758" s="181">
        <v>19.93</v>
      </c>
      <c r="F1758" s="181">
        <v>-4.6410999999999998</v>
      </c>
      <c r="G1758" s="181">
        <v>-4.9141000000000004</v>
      </c>
      <c r="H1758" s="181">
        <v>-7.0861999999999998</v>
      </c>
      <c r="I1758" s="181">
        <v>-11.106199999999999</v>
      </c>
      <c r="J1758" s="181">
        <v>-10.022600000000001</v>
      </c>
      <c r="K1758" s="181">
        <v>-11.5794</v>
      </c>
      <c r="L1758" s="181">
        <v>-1.6774</v>
      </c>
      <c r="M1758" s="181">
        <v>11.2165</v>
      </c>
      <c r="N1758" s="181">
        <v>26.219100000000001</v>
      </c>
      <c r="O1758" s="181">
        <v>27.661300000000001</v>
      </c>
      <c r="P1758" s="181"/>
      <c r="Q1758" s="181">
        <v>23.062000000000001</v>
      </c>
      <c r="R1758" s="181">
        <v>26.838699999999999</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1412</v>
      </c>
      <c r="B1759" s="177" t="s">
        <v>1438</v>
      </c>
      <c r="C1759" s="177">
        <v>145139</v>
      </c>
      <c r="D1759" s="180">
        <v>44616</v>
      </c>
      <c r="E1759" s="181">
        <v>18.88</v>
      </c>
      <c r="F1759" s="181">
        <v>-4.6946000000000003</v>
      </c>
      <c r="G1759" s="181">
        <v>-4.9824000000000002</v>
      </c>
      <c r="H1759" s="181">
        <v>-7.1779999999999999</v>
      </c>
      <c r="I1759" s="181">
        <v>-11.194699999999999</v>
      </c>
      <c r="J1759" s="181">
        <v>-10.1808</v>
      </c>
      <c r="K1759" s="181">
        <v>-11.981400000000001</v>
      </c>
      <c r="L1759" s="181">
        <v>-2.4792999999999998</v>
      </c>
      <c r="M1759" s="181">
        <v>9.8952000000000009</v>
      </c>
      <c r="N1759" s="181">
        <v>24.128900000000002</v>
      </c>
      <c r="O1759" s="181">
        <v>25.6477</v>
      </c>
      <c r="P1759" s="181"/>
      <c r="Q1759" s="181">
        <v>21.074000000000002</v>
      </c>
      <c r="R1759" s="181">
        <v>24.772300000000001</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1412</v>
      </c>
      <c r="B1760" s="177" t="s">
        <v>1439</v>
      </c>
      <c r="C1760" s="177">
        <v>147919</v>
      </c>
      <c r="D1760" s="180">
        <v>44616</v>
      </c>
      <c r="E1760" s="181">
        <v>13.2538</v>
      </c>
      <c r="F1760" s="181">
        <v>-6.1631</v>
      </c>
      <c r="G1760" s="181">
        <v>-6.8987999999999996</v>
      </c>
      <c r="H1760" s="181">
        <v>-9.1652000000000005</v>
      </c>
      <c r="I1760" s="181">
        <v>-12.645300000000001</v>
      </c>
      <c r="J1760" s="181">
        <v>-11.329800000000001</v>
      </c>
      <c r="K1760" s="181">
        <v>-17.610700000000001</v>
      </c>
      <c r="L1760" s="181">
        <v>-12.4549</v>
      </c>
      <c r="M1760" s="181">
        <v>-9.2950999999999997</v>
      </c>
      <c r="N1760" s="181">
        <v>4.3663999999999996</v>
      </c>
      <c r="O1760" s="181"/>
      <c r="P1760" s="181"/>
      <c r="Q1760" s="181">
        <v>14.9495</v>
      </c>
      <c r="R1760" s="181">
        <v>15.6774</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1412</v>
      </c>
      <c r="B1761" s="177" t="s">
        <v>1440</v>
      </c>
      <c r="C1761" s="177">
        <v>147920</v>
      </c>
      <c r="D1761" s="180">
        <v>44616</v>
      </c>
      <c r="E1761" s="181">
        <v>12.6744</v>
      </c>
      <c r="F1761" s="181">
        <v>-6.1684000000000001</v>
      </c>
      <c r="G1761" s="181">
        <v>-6.9161000000000001</v>
      </c>
      <c r="H1761" s="181">
        <v>-9.2040000000000006</v>
      </c>
      <c r="I1761" s="181">
        <v>-12.7204</v>
      </c>
      <c r="J1761" s="181">
        <v>-11.4885</v>
      </c>
      <c r="K1761" s="181">
        <v>-18.061599999999999</v>
      </c>
      <c r="L1761" s="181">
        <v>-13.4245</v>
      </c>
      <c r="M1761" s="181">
        <v>-10.8065</v>
      </c>
      <c r="N1761" s="181">
        <v>2.0705</v>
      </c>
      <c r="O1761" s="181"/>
      <c r="P1761" s="181"/>
      <c r="Q1761" s="181">
        <v>12.4361</v>
      </c>
      <c r="R1761" s="181">
        <v>13.1509</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1412</v>
      </c>
      <c r="B1762" s="177" t="s">
        <v>1441</v>
      </c>
      <c r="C1762" s="177">
        <v>102875</v>
      </c>
      <c r="D1762" s="180">
        <v>44616</v>
      </c>
      <c r="E1762" s="181">
        <v>151.24299999999999</v>
      </c>
      <c r="F1762" s="181">
        <v>-3.7080000000000002</v>
      </c>
      <c r="G1762" s="181">
        <v>-4.0012999999999996</v>
      </c>
      <c r="H1762" s="181">
        <v>-5.6052999999999997</v>
      </c>
      <c r="I1762" s="181">
        <v>-8.6890000000000001</v>
      </c>
      <c r="J1762" s="181">
        <v>-7.2755000000000001</v>
      </c>
      <c r="K1762" s="181">
        <v>-10.433400000000001</v>
      </c>
      <c r="L1762" s="181">
        <v>2.7368000000000001</v>
      </c>
      <c r="M1762" s="181">
        <v>15.3453</v>
      </c>
      <c r="N1762" s="181">
        <v>32.272500000000001</v>
      </c>
      <c r="O1762" s="181">
        <v>32.573300000000003</v>
      </c>
      <c r="P1762" s="181">
        <v>18.136700000000001</v>
      </c>
      <c r="Q1762" s="181">
        <v>17.313500000000001</v>
      </c>
      <c r="R1762" s="181">
        <v>38.173699999999997</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1412</v>
      </c>
      <c r="B1763" s="177" t="s">
        <v>1442</v>
      </c>
      <c r="C1763" s="177">
        <v>120164</v>
      </c>
      <c r="D1763" s="180">
        <v>44616</v>
      </c>
      <c r="E1763" s="181">
        <v>170.16399999999999</v>
      </c>
      <c r="F1763" s="181">
        <v>-3.7044000000000001</v>
      </c>
      <c r="G1763" s="181">
        <v>-3.9895999999999998</v>
      </c>
      <c r="H1763" s="181">
        <v>-5.5788000000000002</v>
      </c>
      <c r="I1763" s="181">
        <v>-8.6372999999999998</v>
      </c>
      <c r="J1763" s="181">
        <v>-7.1597999999999997</v>
      </c>
      <c r="K1763" s="181">
        <v>-10.104100000000001</v>
      </c>
      <c r="L1763" s="181">
        <v>3.4954000000000001</v>
      </c>
      <c r="M1763" s="181">
        <v>16.6282</v>
      </c>
      <c r="N1763" s="181">
        <v>34.223100000000002</v>
      </c>
      <c r="O1763" s="181">
        <v>34.491599999999998</v>
      </c>
      <c r="P1763" s="181">
        <v>19.7926</v>
      </c>
      <c r="Q1763" s="181">
        <v>20.692399999999999</v>
      </c>
      <c r="R1763" s="181">
        <v>40.197400000000002</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1412</v>
      </c>
      <c r="B1764" s="177" t="s">
        <v>1443</v>
      </c>
      <c r="C1764" s="177">
        <v>129220</v>
      </c>
      <c r="D1764" s="180">
        <v>44616</v>
      </c>
      <c r="E1764" s="181">
        <v>43.954000000000001</v>
      </c>
      <c r="F1764" s="181">
        <v>-4.8615000000000004</v>
      </c>
      <c r="G1764" s="181">
        <v>-5.0711000000000004</v>
      </c>
      <c r="H1764" s="181">
        <v>-7.4398999999999997</v>
      </c>
      <c r="I1764" s="181">
        <v>-10.489800000000001</v>
      </c>
      <c r="J1764" s="181">
        <v>-9.8102</v>
      </c>
      <c r="K1764" s="181">
        <v>-7.6538000000000004</v>
      </c>
      <c r="L1764" s="181">
        <v>5.7934000000000001</v>
      </c>
      <c r="M1764" s="181">
        <v>19.654800000000002</v>
      </c>
      <c r="N1764" s="181">
        <v>42.052900000000001</v>
      </c>
      <c r="O1764" s="181">
        <v>22.777200000000001</v>
      </c>
      <c r="P1764" s="181">
        <v>16.8034</v>
      </c>
      <c r="Q1764" s="181">
        <v>20.918700000000001</v>
      </c>
      <c r="R1764" s="181">
        <v>34.976500000000001</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1412</v>
      </c>
      <c r="B1765" s="177" t="s">
        <v>1444</v>
      </c>
      <c r="C1765" s="177">
        <v>129223</v>
      </c>
      <c r="D1765" s="180">
        <v>44616</v>
      </c>
      <c r="E1765" s="181">
        <v>40.970999999999997</v>
      </c>
      <c r="F1765" s="181">
        <v>-4.8624000000000001</v>
      </c>
      <c r="G1765" s="181">
        <v>-5.0784000000000002</v>
      </c>
      <c r="H1765" s="181">
        <v>-7.4603999999999999</v>
      </c>
      <c r="I1765" s="181">
        <v>-10.528</v>
      </c>
      <c r="J1765" s="181">
        <v>-9.8925000000000001</v>
      </c>
      <c r="K1765" s="181">
        <v>-7.9076000000000004</v>
      </c>
      <c r="L1765" s="181">
        <v>5.2130000000000001</v>
      </c>
      <c r="M1765" s="181">
        <v>18.680800000000001</v>
      </c>
      <c r="N1765" s="181">
        <v>40.5379</v>
      </c>
      <c r="O1765" s="181">
        <v>21.424299999999999</v>
      </c>
      <c r="P1765" s="181">
        <v>15.616199999999999</v>
      </c>
      <c r="Q1765" s="181">
        <v>19.833400000000001</v>
      </c>
      <c r="R1765" s="181">
        <v>33.5246</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1412</v>
      </c>
      <c r="B1766" s="177" t="s">
        <v>1445</v>
      </c>
      <c r="C1766" s="177">
        <v>113177</v>
      </c>
      <c r="D1766" s="180">
        <v>44616</v>
      </c>
      <c r="E1766" s="181">
        <v>76.799899999999994</v>
      </c>
      <c r="F1766" s="181">
        <v>-5.0601000000000003</v>
      </c>
      <c r="G1766" s="181">
        <v>-5.4555999999999996</v>
      </c>
      <c r="H1766" s="181">
        <v>-7.7164000000000001</v>
      </c>
      <c r="I1766" s="181">
        <v>-11.1302</v>
      </c>
      <c r="J1766" s="181">
        <v>-9.1835000000000004</v>
      </c>
      <c r="K1766" s="181">
        <v>-8.6001999999999992</v>
      </c>
      <c r="L1766" s="181">
        <v>2.9786999999999999</v>
      </c>
      <c r="M1766" s="181">
        <v>15.571300000000001</v>
      </c>
      <c r="N1766" s="181">
        <v>34.852800000000002</v>
      </c>
      <c r="O1766" s="181">
        <v>27.968499999999999</v>
      </c>
      <c r="P1766" s="181">
        <v>18.8993</v>
      </c>
      <c r="Q1766" s="181">
        <v>19.4892</v>
      </c>
      <c r="R1766" s="181">
        <v>36.421599999999998</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1412</v>
      </c>
      <c r="B1767" s="177" t="s">
        <v>1446</v>
      </c>
      <c r="C1767" s="177">
        <v>118778</v>
      </c>
      <c r="D1767" s="180">
        <v>44616</v>
      </c>
      <c r="E1767" s="181">
        <v>83.657700000000006</v>
      </c>
      <c r="F1767" s="181">
        <v>-5.0583</v>
      </c>
      <c r="G1767" s="181">
        <v>-5.4497</v>
      </c>
      <c r="H1767" s="181">
        <v>-7.7026000000000003</v>
      </c>
      <c r="I1767" s="181">
        <v>-11.101599999999999</v>
      </c>
      <c r="J1767" s="181">
        <v>-9.1178000000000008</v>
      </c>
      <c r="K1767" s="181">
        <v>-8.4078999999999997</v>
      </c>
      <c r="L1767" s="181">
        <v>3.4342999999999999</v>
      </c>
      <c r="M1767" s="181">
        <v>16.323699999999999</v>
      </c>
      <c r="N1767" s="181">
        <v>36.027900000000002</v>
      </c>
      <c r="O1767" s="181">
        <v>29.088000000000001</v>
      </c>
      <c r="P1767" s="181">
        <v>20.0943</v>
      </c>
      <c r="Q1767" s="181">
        <v>24.8215</v>
      </c>
      <c r="R1767" s="181">
        <v>37.6006</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1412</v>
      </c>
      <c r="B1768" s="177" t="s">
        <v>1447</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1412</v>
      </c>
      <c r="B1769" s="177" t="s">
        <v>1448</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1412</v>
      </c>
      <c r="B1770" s="177" t="s">
        <v>1449</v>
      </c>
      <c r="C1770" s="177">
        <v>100177</v>
      </c>
      <c r="D1770" s="180">
        <v>44616</v>
      </c>
      <c r="E1770" s="181">
        <v>132.24722382009301</v>
      </c>
      <c r="F1770" s="181">
        <v>-6.3373999999999997</v>
      </c>
      <c r="G1770" s="181">
        <v>-6.9035000000000002</v>
      </c>
      <c r="H1770" s="181">
        <v>-10.5284</v>
      </c>
      <c r="I1770" s="181">
        <v>-16.021999999999998</v>
      </c>
      <c r="J1770" s="181">
        <v>-10.5265</v>
      </c>
      <c r="K1770" s="181">
        <v>-10.904400000000001</v>
      </c>
      <c r="L1770" s="181">
        <v>0.24349999999999999</v>
      </c>
      <c r="M1770" s="181">
        <v>11.7234</v>
      </c>
      <c r="N1770" s="181">
        <v>48.449199999999998</v>
      </c>
      <c r="O1770" s="181">
        <v>35.189399999999999</v>
      </c>
      <c r="P1770" s="181">
        <v>19.354900000000001</v>
      </c>
      <c r="Q1770" s="181">
        <v>10.7113</v>
      </c>
      <c r="R1770" s="181">
        <v>63.450099999999999</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1412</v>
      </c>
      <c r="B1771" s="177" t="s">
        <v>1450</v>
      </c>
      <c r="C1771" s="177">
        <v>120828</v>
      </c>
      <c r="D1771" s="180">
        <v>44616</v>
      </c>
      <c r="E1771" s="181">
        <v>123.02970000000001</v>
      </c>
      <c r="F1771" s="181">
        <v>-6.3356000000000003</v>
      </c>
      <c r="G1771" s="181">
        <v>-6.8930999999999996</v>
      </c>
      <c r="H1771" s="181">
        <v>-10.501200000000001</v>
      </c>
      <c r="I1771" s="181">
        <v>-15.9673</v>
      </c>
      <c r="J1771" s="181">
        <v>-10.3927</v>
      </c>
      <c r="K1771" s="181">
        <v>-10.504200000000001</v>
      </c>
      <c r="L1771" s="181">
        <v>1.1652</v>
      </c>
      <c r="M1771" s="181">
        <v>13.3134</v>
      </c>
      <c r="N1771" s="181">
        <v>51.333399999999997</v>
      </c>
      <c r="O1771" s="181">
        <v>36.548699999999997</v>
      </c>
      <c r="P1771" s="181">
        <v>20.2103</v>
      </c>
      <c r="Q1771" s="181">
        <v>15.073499999999999</v>
      </c>
      <c r="R1771" s="181">
        <v>65.727199999999996</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1412</v>
      </c>
      <c r="B1772" s="177" t="s">
        <v>1451</v>
      </c>
      <c r="C1772" s="177">
        <v>125497</v>
      </c>
      <c r="D1772" s="180">
        <v>44616</v>
      </c>
      <c r="E1772" s="181">
        <v>105.5919</v>
      </c>
      <c r="F1772" s="181">
        <v>-3.9106000000000001</v>
      </c>
      <c r="G1772" s="181">
        <v>-4.4897</v>
      </c>
      <c r="H1772" s="181">
        <v>-6.5636000000000001</v>
      </c>
      <c r="I1772" s="181">
        <v>-9.2548999999999992</v>
      </c>
      <c r="J1772" s="181">
        <v>-7.2443999999999997</v>
      </c>
      <c r="K1772" s="181">
        <v>-9.7027999999999999</v>
      </c>
      <c r="L1772" s="181">
        <v>4.4725000000000001</v>
      </c>
      <c r="M1772" s="181">
        <v>9.9565999999999999</v>
      </c>
      <c r="N1772" s="181">
        <v>24.528099999999998</v>
      </c>
      <c r="O1772" s="181">
        <v>27.273099999999999</v>
      </c>
      <c r="P1772" s="181">
        <v>20.785799999999998</v>
      </c>
      <c r="Q1772" s="181">
        <v>25.9482</v>
      </c>
      <c r="R1772" s="181">
        <v>30.671900000000001</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1412</v>
      </c>
      <c r="B1773" s="177" t="s">
        <v>1452</v>
      </c>
      <c r="C1773" s="177">
        <v>125494</v>
      </c>
      <c r="D1773" s="180">
        <v>44616</v>
      </c>
      <c r="E1773" s="181">
        <v>95.405600000000007</v>
      </c>
      <c r="F1773" s="181">
        <v>-3.9138999999999999</v>
      </c>
      <c r="G1773" s="181">
        <v>-4.4996999999999998</v>
      </c>
      <c r="H1773" s="181">
        <v>-6.5842999999999998</v>
      </c>
      <c r="I1773" s="181">
        <v>-9.2937999999999992</v>
      </c>
      <c r="J1773" s="181">
        <v>-7.3288000000000002</v>
      </c>
      <c r="K1773" s="181">
        <v>-9.9306000000000001</v>
      </c>
      <c r="L1773" s="181">
        <v>3.9594</v>
      </c>
      <c r="M1773" s="181">
        <v>9.1193000000000008</v>
      </c>
      <c r="N1773" s="181">
        <v>23.244299999999999</v>
      </c>
      <c r="O1773" s="181">
        <v>25.8414</v>
      </c>
      <c r="P1773" s="181">
        <v>19.434899999999999</v>
      </c>
      <c r="Q1773" s="181">
        <v>19.829599999999999</v>
      </c>
      <c r="R1773" s="181">
        <v>29.269200000000001</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1412</v>
      </c>
      <c r="B1774" s="177" t="s">
        <v>1453</v>
      </c>
      <c r="C1774" s="177">
        <v>100795</v>
      </c>
      <c r="D1774" s="180">
        <v>44616</v>
      </c>
      <c r="E1774" s="181">
        <v>132.8802</v>
      </c>
      <c r="F1774" s="181">
        <v>-4.5255000000000001</v>
      </c>
      <c r="G1774" s="181">
        <v>-4.7671999999999999</v>
      </c>
      <c r="H1774" s="181">
        <v>-6.9432999999999998</v>
      </c>
      <c r="I1774" s="181">
        <v>-10.4754</v>
      </c>
      <c r="J1774" s="181">
        <v>-9.6919000000000004</v>
      </c>
      <c r="K1774" s="181">
        <v>-11.569000000000001</v>
      </c>
      <c r="L1774" s="181">
        <v>0.57740000000000002</v>
      </c>
      <c r="M1774" s="181">
        <v>9.6643000000000008</v>
      </c>
      <c r="N1774" s="181">
        <v>29.019400000000001</v>
      </c>
      <c r="O1774" s="181">
        <v>21.615500000000001</v>
      </c>
      <c r="P1774" s="181">
        <v>10.2569</v>
      </c>
      <c r="Q1774" s="181">
        <v>16.398599999999998</v>
      </c>
      <c r="R1774" s="181">
        <v>27.0977</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1412</v>
      </c>
      <c r="B1775" s="177" t="s">
        <v>1454</v>
      </c>
      <c r="C1775" s="177">
        <v>119589</v>
      </c>
      <c r="D1775" s="180">
        <v>44616</v>
      </c>
      <c r="E1775" s="181">
        <v>141.56540000000001</v>
      </c>
      <c r="F1775" s="181">
        <v>-4.5221</v>
      </c>
      <c r="G1775" s="181">
        <v>-4.7575000000000003</v>
      </c>
      <c r="H1775" s="181">
        <v>-6.9226999999999999</v>
      </c>
      <c r="I1775" s="181">
        <v>-10.4344</v>
      </c>
      <c r="J1775" s="181">
        <v>-9.5978999999999992</v>
      </c>
      <c r="K1775" s="181">
        <v>-11.315200000000001</v>
      </c>
      <c r="L1775" s="181">
        <v>1.1203000000000001</v>
      </c>
      <c r="M1775" s="181">
        <v>10.537599999999999</v>
      </c>
      <c r="N1775" s="181">
        <v>30.370100000000001</v>
      </c>
      <c r="O1775" s="181">
        <v>22.825199999999999</v>
      </c>
      <c r="P1775" s="181">
        <v>11.2553</v>
      </c>
      <c r="Q1775" s="181">
        <v>16.673100000000002</v>
      </c>
      <c r="R1775" s="181">
        <v>28.3841</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1412</v>
      </c>
      <c r="B1776" s="177" t="s">
        <v>1455</v>
      </c>
      <c r="C1776" s="177">
        <v>145206</v>
      </c>
      <c r="D1776" s="180">
        <v>44616</v>
      </c>
      <c r="E1776" s="181">
        <v>20.382100000000001</v>
      </c>
      <c r="F1776" s="181">
        <v>-4.8845000000000001</v>
      </c>
      <c r="G1776" s="181">
        <v>-5.8262999999999998</v>
      </c>
      <c r="H1776" s="181">
        <v>-8.1606000000000005</v>
      </c>
      <c r="I1776" s="181">
        <v>-10.5373</v>
      </c>
      <c r="J1776" s="181">
        <v>-10.071199999999999</v>
      </c>
      <c r="K1776" s="181">
        <v>-12.127599999999999</v>
      </c>
      <c r="L1776" s="181">
        <v>-2.2835000000000001</v>
      </c>
      <c r="M1776" s="181">
        <v>12.7509</v>
      </c>
      <c r="N1776" s="181">
        <v>33.549799999999998</v>
      </c>
      <c r="O1776" s="181">
        <v>27.425000000000001</v>
      </c>
      <c r="P1776" s="181"/>
      <c r="Q1776" s="181">
        <v>24.183299999999999</v>
      </c>
      <c r="R1776" s="181">
        <v>34.469299999999997</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1412</v>
      </c>
      <c r="B1777" s="177" t="s">
        <v>1456</v>
      </c>
      <c r="C1777" s="177">
        <v>145208</v>
      </c>
      <c r="D1777" s="180">
        <v>44616</v>
      </c>
      <c r="E1777" s="181">
        <v>19.151199999999999</v>
      </c>
      <c r="F1777" s="181">
        <v>-4.8893000000000004</v>
      </c>
      <c r="G1777" s="181">
        <v>-5.8422999999999998</v>
      </c>
      <c r="H1777" s="181">
        <v>-8.1957000000000004</v>
      </c>
      <c r="I1777" s="181">
        <v>-10.6053</v>
      </c>
      <c r="J1777" s="181">
        <v>-10.223100000000001</v>
      </c>
      <c r="K1777" s="181">
        <v>-12.551600000000001</v>
      </c>
      <c r="L1777" s="181">
        <v>-3.1901999999999999</v>
      </c>
      <c r="M1777" s="181">
        <v>11.200699999999999</v>
      </c>
      <c r="N1777" s="181">
        <v>31.1492</v>
      </c>
      <c r="O1777" s="181">
        <v>25.098400000000002</v>
      </c>
      <c r="P1777" s="181"/>
      <c r="Q1777" s="181">
        <v>21.852499999999999</v>
      </c>
      <c r="R1777" s="181">
        <v>32.065600000000003</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1412</v>
      </c>
      <c r="B1778" s="177" t="s">
        <v>1457</v>
      </c>
      <c r="C1778" s="177">
        <v>129649</v>
      </c>
      <c r="D1778" s="180">
        <v>44616</v>
      </c>
      <c r="E1778" s="181">
        <v>28.03</v>
      </c>
      <c r="F1778" s="181">
        <v>-3.9740000000000002</v>
      </c>
      <c r="G1778" s="181">
        <v>-4.1054000000000004</v>
      </c>
      <c r="H1778" s="181">
        <v>-6.3167999999999997</v>
      </c>
      <c r="I1778" s="181">
        <v>-9.5806000000000004</v>
      </c>
      <c r="J1778" s="181">
        <v>-8.9639000000000006</v>
      </c>
      <c r="K1778" s="181">
        <v>-8.6672999999999991</v>
      </c>
      <c r="L1778" s="181">
        <v>0.53800000000000003</v>
      </c>
      <c r="M1778" s="181">
        <v>13.298299999999999</v>
      </c>
      <c r="N1778" s="181">
        <v>28.166399999999999</v>
      </c>
      <c r="O1778" s="181">
        <v>28.5426</v>
      </c>
      <c r="P1778" s="181">
        <v>16.130099999999999</v>
      </c>
      <c r="Q1778" s="181">
        <v>14.292899999999999</v>
      </c>
      <c r="R1778" s="181">
        <v>31.247</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1412</v>
      </c>
      <c r="B1779" s="177" t="s">
        <v>1458</v>
      </c>
      <c r="C1779" s="177">
        <v>129647</v>
      </c>
      <c r="D1779" s="180">
        <v>44616</v>
      </c>
      <c r="E1779" s="181">
        <v>26.38</v>
      </c>
      <c r="F1779" s="181">
        <v>-3.968</v>
      </c>
      <c r="G1779" s="181">
        <v>-4.1075999999999997</v>
      </c>
      <c r="H1779" s="181">
        <v>-6.3209999999999997</v>
      </c>
      <c r="I1779" s="181">
        <v>-9.6265999999999998</v>
      </c>
      <c r="J1779" s="181">
        <v>-9.0344999999999995</v>
      </c>
      <c r="K1779" s="181">
        <v>-8.8459000000000003</v>
      </c>
      <c r="L1779" s="181">
        <v>0.15190000000000001</v>
      </c>
      <c r="M1779" s="181">
        <v>12.6388</v>
      </c>
      <c r="N1779" s="181">
        <v>27.1325</v>
      </c>
      <c r="O1779" s="181">
        <v>27.640899999999998</v>
      </c>
      <c r="P1779" s="181">
        <v>15.292299999999999</v>
      </c>
      <c r="Q1779" s="181">
        <v>13.3977</v>
      </c>
      <c r="R1779" s="181">
        <v>30.285</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1412</v>
      </c>
      <c r="B1780" s="177" t="s">
        <v>1905</v>
      </c>
      <c r="C1780" s="177">
        <v>148618</v>
      </c>
      <c r="D1780" s="180">
        <v>44616</v>
      </c>
      <c r="E1780" s="181">
        <v>14.379099999999999</v>
      </c>
      <c r="F1780" s="181">
        <v>-4.2542</v>
      </c>
      <c r="G1780" s="181">
        <v>-4.7515000000000001</v>
      </c>
      <c r="H1780" s="181">
        <v>-6.4019000000000004</v>
      </c>
      <c r="I1780" s="181">
        <v>-9.6461000000000006</v>
      </c>
      <c r="J1780" s="181">
        <v>-7.5411999999999999</v>
      </c>
      <c r="K1780" s="181">
        <v>-8.2532999999999994</v>
      </c>
      <c r="L1780" s="181">
        <v>6.7126000000000001</v>
      </c>
      <c r="M1780" s="181">
        <v>16.3414</v>
      </c>
      <c r="N1780" s="181">
        <v>33.9223</v>
      </c>
      <c r="O1780" s="181"/>
      <c r="P1780" s="181"/>
      <c r="Q1780" s="181">
        <v>36.2074</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1412</v>
      </c>
      <c r="B1781" s="177" t="s">
        <v>1906</v>
      </c>
      <c r="C1781" s="177">
        <v>148617</v>
      </c>
      <c r="D1781" s="180">
        <v>44616</v>
      </c>
      <c r="E1781" s="181">
        <v>14.044499999999999</v>
      </c>
      <c r="F1781" s="181">
        <v>-4.2591999999999999</v>
      </c>
      <c r="G1781" s="181">
        <v>-4.7663000000000002</v>
      </c>
      <c r="H1781" s="181">
        <v>-6.4367000000000001</v>
      </c>
      <c r="I1781" s="181">
        <v>-9.7124000000000006</v>
      </c>
      <c r="J1781" s="181">
        <v>-7.6919000000000004</v>
      </c>
      <c r="K1781" s="181">
        <v>-8.7106999999999992</v>
      </c>
      <c r="L1781" s="181">
        <v>5.6351000000000004</v>
      </c>
      <c r="M1781" s="181">
        <v>14.6181</v>
      </c>
      <c r="N1781" s="181">
        <v>31.263100000000001</v>
      </c>
      <c r="O1781" s="181"/>
      <c r="P1781" s="181"/>
      <c r="Q1781" s="181">
        <v>33.506</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-4.669973913043477</v>
      </c>
      <c r="G1782" s="183">
        <v>-5.1311043478260867</v>
      </c>
      <c r="H1782" s="183">
        <v>-7.2726913043478252</v>
      </c>
      <c r="I1782" s="183">
        <v>-10.704191304347827</v>
      </c>
      <c r="J1782" s="183">
        <v>-9.022504347826084</v>
      </c>
      <c r="K1782" s="183">
        <v>-10.058836956521741</v>
      </c>
      <c r="L1782" s="183">
        <v>1.1871586956521738</v>
      </c>
      <c r="M1782" s="183">
        <v>12.118641304347825</v>
      </c>
      <c r="N1782" s="183">
        <v>29.959341304347831</v>
      </c>
      <c r="O1782" s="183">
        <v>26.583802500000001</v>
      </c>
      <c r="P1782" s="183">
        <v>15.592714285714283</v>
      </c>
      <c r="Q1782" s="183">
        <v>21.129247826086957</v>
      </c>
      <c r="R1782" s="183">
        <v>32.968304761904761</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408</v>
      </c>
      <c r="B1783" s="177"/>
      <c r="C1783" s="177"/>
      <c r="D1783" s="177"/>
      <c r="E1783" s="177"/>
      <c r="F1783" s="183">
        <v>-4.5397999999999996</v>
      </c>
      <c r="G1783" s="183">
        <v>-4.9578500000000005</v>
      </c>
      <c r="H1783" s="183">
        <v>-7.0509500000000003</v>
      </c>
      <c r="I1783" s="183">
        <v>-10.508900000000001</v>
      </c>
      <c r="J1783" s="183">
        <v>-9.1811000000000007</v>
      </c>
      <c r="K1783" s="183">
        <v>-9.8167000000000009</v>
      </c>
      <c r="L1783" s="183">
        <v>2.0246</v>
      </c>
      <c r="M1783" s="183">
        <v>13.1066</v>
      </c>
      <c r="N1783" s="183">
        <v>29.901350000000001</v>
      </c>
      <c r="O1783" s="183">
        <v>27.349049999999998</v>
      </c>
      <c r="P1783" s="183">
        <v>15.903599999999999</v>
      </c>
      <c r="Q1783" s="183">
        <v>19.831499999999998</v>
      </c>
      <c r="R1783" s="183">
        <v>31.279699999999998</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1907</v>
      </c>
      <c r="C1786" s="177">
        <v>148637</v>
      </c>
      <c r="D1786" s="180">
        <v>44616</v>
      </c>
      <c r="E1786" s="181">
        <v>12.29</v>
      </c>
      <c r="F1786" s="181">
        <v>-4.7286999999999999</v>
      </c>
      <c r="G1786" s="181">
        <v>-4.9497</v>
      </c>
      <c r="H1786" s="181">
        <v>-5.8238000000000003</v>
      </c>
      <c r="I1786" s="181">
        <v>-9.0303000000000004</v>
      </c>
      <c r="J1786" s="181">
        <v>-6.3262</v>
      </c>
      <c r="K1786" s="181">
        <v>-11.391500000000001</v>
      </c>
      <c r="L1786" s="181">
        <v>-0.96699999999999997</v>
      </c>
      <c r="M1786" s="181">
        <v>14.2193</v>
      </c>
      <c r="N1786" s="181">
        <v>15.5075</v>
      </c>
      <c r="O1786" s="181"/>
      <c r="P1786" s="181"/>
      <c r="Q1786" s="181">
        <v>19.274899999999999</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1908</v>
      </c>
      <c r="C1787" s="177">
        <v>148635</v>
      </c>
      <c r="D1787" s="180">
        <v>44616</v>
      </c>
      <c r="E1787" s="181">
        <v>12.01</v>
      </c>
      <c r="F1787" s="181">
        <v>-4.8335999999999997</v>
      </c>
      <c r="G1787" s="181">
        <v>-5.0593000000000004</v>
      </c>
      <c r="H1787" s="181">
        <v>-5.9513999999999996</v>
      </c>
      <c r="I1787" s="181">
        <v>-9.1527999999999992</v>
      </c>
      <c r="J1787" s="181">
        <v>-6.5369999999999999</v>
      </c>
      <c r="K1787" s="181">
        <v>-11.8855</v>
      </c>
      <c r="L1787" s="181">
        <v>-1.9592000000000001</v>
      </c>
      <c r="M1787" s="181">
        <v>12.5586</v>
      </c>
      <c r="N1787" s="181">
        <v>13.3019</v>
      </c>
      <c r="O1787" s="181"/>
      <c r="P1787" s="181"/>
      <c r="Q1787" s="181">
        <v>16.9482</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44616</v>
      </c>
      <c r="E1788" s="181">
        <v>15.15</v>
      </c>
      <c r="F1788" s="181">
        <v>-3.3801000000000001</v>
      </c>
      <c r="G1788" s="181">
        <v>-3.8094999999999999</v>
      </c>
      <c r="H1788" s="181">
        <v>-4.9561000000000002</v>
      </c>
      <c r="I1788" s="181">
        <v>-6.5392000000000001</v>
      </c>
      <c r="J1788" s="181">
        <v>-5.4306999999999999</v>
      </c>
      <c r="K1788" s="181">
        <v>-12.071999999999999</v>
      </c>
      <c r="L1788" s="181">
        <v>-6.9981999999999998</v>
      </c>
      <c r="M1788" s="181">
        <v>5.4279999999999999</v>
      </c>
      <c r="N1788" s="181">
        <v>6.9160000000000004</v>
      </c>
      <c r="O1788" s="181"/>
      <c r="P1788" s="181"/>
      <c r="Q1788" s="181">
        <v>22.6388</v>
      </c>
      <c r="R1788" s="181">
        <v>22.4405</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44616</v>
      </c>
      <c r="E1789" s="181">
        <v>14.66</v>
      </c>
      <c r="F1789" s="181">
        <v>-3.4256000000000002</v>
      </c>
      <c r="G1789" s="181">
        <v>-3.8058000000000001</v>
      </c>
      <c r="H1789" s="181">
        <v>-4.9903000000000004</v>
      </c>
      <c r="I1789" s="181">
        <v>-6.5647000000000002</v>
      </c>
      <c r="J1789" s="181">
        <v>-5.5411999999999999</v>
      </c>
      <c r="K1789" s="181">
        <v>-12.4253</v>
      </c>
      <c r="L1789" s="181">
        <v>-7.7407000000000004</v>
      </c>
      <c r="M1789" s="181">
        <v>4.1193</v>
      </c>
      <c r="N1789" s="181">
        <v>5.2404999999999999</v>
      </c>
      <c r="O1789" s="181"/>
      <c r="P1789" s="181"/>
      <c r="Q1789" s="181">
        <v>20.673999999999999</v>
      </c>
      <c r="R1789" s="181">
        <v>20.506499999999999</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1909</v>
      </c>
      <c r="C1790" s="177">
        <v>148517</v>
      </c>
      <c r="D1790" s="180">
        <v>44616</v>
      </c>
      <c r="E1790" s="181">
        <v>12.28</v>
      </c>
      <c r="F1790" s="181">
        <v>-3.4590999999999998</v>
      </c>
      <c r="G1790" s="181">
        <v>-3.8371</v>
      </c>
      <c r="H1790" s="181">
        <v>-4.8799000000000001</v>
      </c>
      <c r="I1790" s="181">
        <v>-6.6159999999999997</v>
      </c>
      <c r="J1790" s="181">
        <v>-6.0444000000000004</v>
      </c>
      <c r="K1790" s="181">
        <v>-11.078900000000001</v>
      </c>
      <c r="L1790" s="181">
        <v>-8.1525999999999996</v>
      </c>
      <c r="M1790" s="181">
        <v>0.90390000000000004</v>
      </c>
      <c r="N1790" s="181">
        <v>4.6887999999999996</v>
      </c>
      <c r="O1790" s="181"/>
      <c r="P1790" s="181"/>
      <c r="Q1790" s="181">
        <v>16.0717</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1910</v>
      </c>
      <c r="C1791" s="177">
        <v>148516</v>
      </c>
      <c r="D1791" s="180">
        <v>44616</v>
      </c>
      <c r="E1791" s="181">
        <v>12.55</v>
      </c>
      <c r="F1791" s="181">
        <v>-3.4615</v>
      </c>
      <c r="G1791" s="181">
        <v>-3.7576999999999998</v>
      </c>
      <c r="H1791" s="181">
        <v>-4.78</v>
      </c>
      <c r="I1791" s="181">
        <v>-6.5525000000000002</v>
      </c>
      <c r="J1791" s="181">
        <v>-5.9219999999999997</v>
      </c>
      <c r="K1791" s="181">
        <v>-10.739699999999999</v>
      </c>
      <c r="L1791" s="181">
        <v>-7.4484000000000004</v>
      </c>
      <c r="M1791" s="181">
        <v>2.0325000000000002</v>
      </c>
      <c r="N1791" s="181">
        <v>6.2659000000000002</v>
      </c>
      <c r="O1791" s="181"/>
      <c r="P1791" s="181"/>
      <c r="Q1791" s="181">
        <v>17.918099999999999</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1911</v>
      </c>
      <c r="C1792" s="177">
        <v>148751</v>
      </c>
      <c r="D1792" s="180">
        <v>44616</v>
      </c>
      <c r="E1792" s="181">
        <v>12.12</v>
      </c>
      <c r="F1792" s="181">
        <v>-4.3410000000000002</v>
      </c>
      <c r="G1792" s="181">
        <v>-4.6420000000000003</v>
      </c>
      <c r="H1792" s="181">
        <v>-5.9005999999999998</v>
      </c>
      <c r="I1792" s="181">
        <v>-8.6661999999999999</v>
      </c>
      <c r="J1792" s="181">
        <v>-6.6256000000000004</v>
      </c>
      <c r="K1792" s="181">
        <v>-9.2813999999999997</v>
      </c>
      <c r="L1792" s="181">
        <v>1.1686000000000001</v>
      </c>
      <c r="M1792" s="181">
        <v>15.538600000000001</v>
      </c>
      <c r="N1792" s="181"/>
      <c r="O1792" s="181"/>
      <c r="P1792" s="181"/>
      <c r="Q1792" s="181">
        <v>21.2</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1912</v>
      </c>
      <c r="C1793" s="177">
        <v>148753</v>
      </c>
      <c r="D1793" s="180">
        <v>44616</v>
      </c>
      <c r="E1793" s="181">
        <v>11.91</v>
      </c>
      <c r="F1793" s="181">
        <v>-4.4141000000000004</v>
      </c>
      <c r="G1793" s="181">
        <v>-4.6436999999999999</v>
      </c>
      <c r="H1793" s="181">
        <v>-5.9241999999999999</v>
      </c>
      <c r="I1793" s="181">
        <v>-8.8055000000000003</v>
      </c>
      <c r="J1793" s="181">
        <v>-6.8075000000000001</v>
      </c>
      <c r="K1793" s="181">
        <v>-9.7727000000000004</v>
      </c>
      <c r="L1793" s="181">
        <v>0.2525</v>
      </c>
      <c r="M1793" s="181">
        <v>13.862299999999999</v>
      </c>
      <c r="N1793" s="181"/>
      <c r="O1793" s="181"/>
      <c r="P1793" s="181"/>
      <c r="Q1793" s="181">
        <v>19.100000000000001</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1913</v>
      </c>
      <c r="C1794" s="177">
        <v>148606</v>
      </c>
      <c r="D1794" s="180">
        <v>44616</v>
      </c>
      <c r="E1794" s="181">
        <v>11.442</v>
      </c>
      <c r="F1794" s="181">
        <v>-4.6738</v>
      </c>
      <c r="G1794" s="181">
        <v>-5.2736000000000001</v>
      </c>
      <c r="H1794" s="181">
        <v>-6.3436000000000003</v>
      </c>
      <c r="I1794" s="181">
        <v>-9.1544000000000008</v>
      </c>
      <c r="J1794" s="181">
        <v>-5.8193999999999999</v>
      </c>
      <c r="K1794" s="181">
        <v>-8.31</v>
      </c>
      <c r="L1794" s="181">
        <v>-4.9509999999999996</v>
      </c>
      <c r="M1794" s="181">
        <v>3.6977000000000002</v>
      </c>
      <c r="N1794" s="181">
        <v>8.5475999999999992</v>
      </c>
      <c r="O1794" s="181"/>
      <c r="P1794" s="181"/>
      <c r="Q1794" s="181">
        <v>11.7102</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1914</v>
      </c>
      <c r="C1795" s="177">
        <v>148602</v>
      </c>
      <c r="D1795" s="180">
        <v>44616</v>
      </c>
      <c r="E1795" s="181">
        <v>11.204000000000001</v>
      </c>
      <c r="F1795" s="181">
        <v>-4.6792999999999996</v>
      </c>
      <c r="G1795" s="181">
        <v>-5.2835999999999999</v>
      </c>
      <c r="H1795" s="181">
        <v>-6.3680000000000003</v>
      </c>
      <c r="I1795" s="181">
        <v>-9.2058</v>
      </c>
      <c r="J1795" s="181">
        <v>-5.9515000000000002</v>
      </c>
      <c r="K1795" s="181">
        <v>-8.6952999999999996</v>
      </c>
      <c r="L1795" s="181">
        <v>-5.7537000000000003</v>
      </c>
      <c r="M1795" s="181">
        <v>2.3757000000000001</v>
      </c>
      <c r="N1795" s="181">
        <v>6.6946000000000003</v>
      </c>
      <c r="O1795" s="181"/>
      <c r="P1795" s="181"/>
      <c r="Q1795" s="181">
        <v>9.7964000000000002</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1915</v>
      </c>
      <c r="C1796" s="177">
        <v>148572</v>
      </c>
      <c r="D1796" s="180">
        <v>44616</v>
      </c>
      <c r="E1796" s="181">
        <v>27.533000000000001</v>
      </c>
      <c r="F1796" s="181">
        <v>-4.6871999999999998</v>
      </c>
      <c r="G1796" s="181">
        <v>-5.1795999999999998</v>
      </c>
      <c r="H1796" s="181">
        <v>-5.9537000000000004</v>
      </c>
      <c r="I1796" s="181">
        <v>-6.8918999999999997</v>
      </c>
      <c r="J1796" s="181">
        <v>-5.1208</v>
      </c>
      <c r="K1796" s="181">
        <v>-7.3711000000000002</v>
      </c>
      <c r="L1796" s="181">
        <v>-3.1006</v>
      </c>
      <c r="M1796" s="181">
        <v>6.5189000000000004</v>
      </c>
      <c r="N1796" s="181">
        <v>9.0027000000000008</v>
      </c>
      <c r="O1796" s="181"/>
      <c r="P1796" s="181"/>
      <c r="Q1796" s="181">
        <v>18.057700000000001</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1916</v>
      </c>
      <c r="C1797" s="177">
        <v>148564</v>
      </c>
      <c r="D1797" s="180">
        <v>44616</v>
      </c>
      <c r="E1797" s="181">
        <v>17.190899999999999</v>
      </c>
      <c r="F1797" s="181">
        <v>-7.2106000000000003</v>
      </c>
      <c r="G1797" s="181">
        <v>-8.6965000000000003</v>
      </c>
      <c r="H1797" s="181">
        <v>-10.8485</v>
      </c>
      <c r="I1797" s="181">
        <v>-14.5747</v>
      </c>
      <c r="J1797" s="181">
        <v>-10.363200000000001</v>
      </c>
      <c r="K1797" s="181">
        <v>-9.2939000000000007</v>
      </c>
      <c r="L1797" s="181">
        <v>1.5350999999999999</v>
      </c>
      <c r="M1797" s="181">
        <v>14.956200000000001</v>
      </c>
      <c r="N1797" s="181">
        <v>33.990900000000003</v>
      </c>
      <c r="O1797" s="181"/>
      <c r="P1797" s="181"/>
      <c r="Q1797" s="181">
        <v>51.505600000000001</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1917</v>
      </c>
      <c r="C1798" s="177">
        <v>148560</v>
      </c>
      <c r="D1798" s="180">
        <v>44616</v>
      </c>
      <c r="E1798" s="181">
        <v>16.908300000000001</v>
      </c>
      <c r="F1798" s="181">
        <v>-7.2134999999999998</v>
      </c>
      <c r="G1798" s="181">
        <v>-8.7049000000000003</v>
      </c>
      <c r="H1798" s="181">
        <v>-10.8687</v>
      </c>
      <c r="I1798" s="181">
        <v>-14.6153</v>
      </c>
      <c r="J1798" s="181">
        <v>-10.466100000000001</v>
      </c>
      <c r="K1798" s="181">
        <v>-9.6064000000000007</v>
      </c>
      <c r="L1798" s="181">
        <v>0.88180000000000003</v>
      </c>
      <c r="M1798" s="181">
        <v>13.8744</v>
      </c>
      <c r="N1798" s="181">
        <v>32.335999999999999</v>
      </c>
      <c r="O1798" s="181"/>
      <c r="P1798" s="181"/>
      <c r="Q1798" s="181">
        <v>49.592100000000002</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44616</v>
      </c>
      <c r="E1799" s="181">
        <v>15.72</v>
      </c>
      <c r="F1799" s="181">
        <v>-4.6695000000000002</v>
      </c>
      <c r="G1799" s="181">
        <v>-5.3582000000000001</v>
      </c>
      <c r="H1799" s="181">
        <v>-6.0370999999999997</v>
      </c>
      <c r="I1799" s="181">
        <v>-8.0164000000000009</v>
      </c>
      <c r="J1799" s="181">
        <v>-5.8118999999999996</v>
      </c>
      <c r="K1799" s="181">
        <v>-9.1853999999999996</v>
      </c>
      <c r="L1799" s="181">
        <v>-5.3582000000000001</v>
      </c>
      <c r="M1799" s="181">
        <v>5.3619000000000003</v>
      </c>
      <c r="N1799" s="181">
        <v>8.7888999999999999</v>
      </c>
      <c r="O1799" s="181"/>
      <c r="P1799" s="181"/>
      <c r="Q1799" s="181">
        <v>18.808900000000001</v>
      </c>
      <c r="R1799" s="181">
        <v>21.803799999999999</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44616</v>
      </c>
      <c r="E1800" s="181">
        <v>15.45</v>
      </c>
      <c r="F1800" s="181">
        <v>-4.6885000000000003</v>
      </c>
      <c r="G1800" s="181">
        <v>-5.3888999999999996</v>
      </c>
      <c r="H1800" s="181">
        <v>-6.0218999999999996</v>
      </c>
      <c r="I1800" s="181">
        <v>-8.0357000000000003</v>
      </c>
      <c r="J1800" s="181">
        <v>-5.9074</v>
      </c>
      <c r="K1800" s="181">
        <v>-9.3309999999999995</v>
      </c>
      <c r="L1800" s="181">
        <v>-5.6776999999999997</v>
      </c>
      <c r="M1800" s="181">
        <v>4.8167999999999997</v>
      </c>
      <c r="N1800" s="181">
        <v>7.9664999999999999</v>
      </c>
      <c r="O1800" s="181"/>
      <c r="P1800" s="181"/>
      <c r="Q1800" s="181">
        <v>18.027200000000001</v>
      </c>
      <c r="R1800" s="181">
        <v>20.925899999999999</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44616</v>
      </c>
      <c r="E1801" s="181">
        <v>164.34569999999999</v>
      </c>
      <c r="F1801" s="181">
        <v>-4.5385999999999997</v>
      </c>
      <c r="G1801" s="181">
        <v>-5.1035000000000004</v>
      </c>
      <c r="H1801" s="181">
        <v>-5.8188000000000004</v>
      </c>
      <c r="I1801" s="181">
        <v>-8.1311999999999998</v>
      </c>
      <c r="J1801" s="181">
        <v>-5.5014000000000003</v>
      </c>
      <c r="K1801" s="181">
        <v>-9.3155999999999999</v>
      </c>
      <c r="L1801" s="181">
        <v>-1.2182999999999999</v>
      </c>
      <c r="M1801" s="181">
        <v>10.3362</v>
      </c>
      <c r="N1801" s="181">
        <v>11.615600000000001</v>
      </c>
      <c r="O1801" s="181">
        <v>17.178000000000001</v>
      </c>
      <c r="P1801" s="181">
        <v>13.9427</v>
      </c>
      <c r="Q1801" s="181">
        <v>14.3322</v>
      </c>
      <c r="R1801" s="181">
        <v>17.404199999999999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44616</v>
      </c>
      <c r="E1802" s="181">
        <v>676.1723976641</v>
      </c>
      <c r="F1802" s="181">
        <v>-4.5403000000000002</v>
      </c>
      <c r="G1802" s="181">
        <v>-5.1100000000000003</v>
      </c>
      <c r="H1802" s="181">
        <v>-5.8322000000000003</v>
      </c>
      <c r="I1802" s="181">
        <v>-8.1562999999999999</v>
      </c>
      <c r="J1802" s="181">
        <v>-5.5587999999999997</v>
      </c>
      <c r="K1802" s="181">
        <v>-9.4870000000000001</v>
      </c>
      <c r="L1802" s="181">
        <v>-1.5948</v>
      </c>
      <c r="M1802" s="181">
        <v>9.6981000000000002</v>
      </c>
      <c r="N1802" s="181">
        <v>10.747199999999999</v>
      </c>
      <c r="O1802" s="181">
        <v>16.294</v>
      </c>
      <c r="P1802" s="181">
        <v>12.994400000000001</v>
      </c>
      <c r="Q1802" s="181">
        <v>14.4755</v>
      </c>
      <c r="R1802" s="181">
        <v>16.487100000000002</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-4.6438235294117653</v>
      </c>
      <c r="G1803" s="183">
        <v>-5.2119764705882341</v>
      </c>
      <c r="H1803" s="183">
        <v>-6.3116941176470585</v>
      </c>
      <c r="I1803" s="183">
        <v>-8.747582352941178</v>
      </c>
      <c r="J1803" s="183">
        <v>-6.4550058823529417</v>
      </c>
      <c r="K1803" s="183">
        <v>-9.9554529411764694</v>
      </c>
      <c r="L1803" s="183">
        <v>-3.3577882352941177</v>
      </c>
      <c r="M1803" s="183">
        <v>8.2528470588235301</v>
      </c>
      <c r="N1803" s="183">
        <v>12.107373333333332</v>
      </c>
      <c r="O1803" s="183">
        <v>16.736000000000001</v>
      </c>
      <c r="P1803" s="183">
        <v>13.46855</v>
      </c>
      <c r="Q1803" s="183">
        <v>21.184205882352941</v>
      </c>
      <c r="R1803" s="183">
        <v>19.928000000000001</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408</v>
      </c>
      <c r="B1804" s="177"/>
      <c r="C1804" s="177"/>
      <c r="D1804" s="177"/>
      <c r="E1804" s="177"/>
      <c r="F1804" s="183">
        <v>-4.6695000000000002</v>
      </c>
      <c r="G1804" s="183">
        <v>-5.1035000000000004</v>
      </c>
      <c r="H1804" s="183">
        <v>-5.9241999999999999</v>
      </c>
      <c r="I1804" s="183">
        <v>-8.1562999999999999</v>
      </c>
      <c r="J1804" s="183">
        <v>-5.9219999999999997</v>
      </c>
      <c r="K1804" s="183">
        <v>-9.4870000000000001</v>
      </c>
      <c r="L1804" s="183">
        <v>-3.1006</v>
      </c>
      <c r="M1804" s="183">
        <v>6.5189000000000004</v>
      </c>
      <c r="N1804" s="183">
        <v>8.7888999999999999</v>
      </c>
      <c r="O1804" s="183">
        <v>16.736000000000001</v>
      </c>
      <c r="P1804" s="183">
        <v>13.46855</v>
      </c>
      <c r="Q1804" s="183">
        <v>18.057700000000001</v>
      </c>
      <c r="R1804" s="183">
        <v>20.716200000000001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1459</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1460</v>
      </c>
      <c r="B1807" s="177" t="s">
        <v>1918</v>
      </c>
      <c r="C1807" s="177">
        <v>112016</v>
      </c>
      <c r="D1807" s="180">
        <v>44616</v>
      </c>
      <c r="E1807" s="181">
        <v>252.93549999999999</v>
      </c>
      <c r="F1807" s="181">
        <v>2.0059999999999998</v>
      </c>
      <c r="G1807" s="181">
        <v>1.8378000000000001</v>
      </c>
      <c r="H1807" s="181">
        <v>2.5781999999999998</v>
      </c>
      <c r="I1807" s="181">
        <v>3.6177999999999999</v>
      </c>
      <c r="J1807" s="181">
        <v>3.5644</v>
      </c>
      <c r="K1807" s="181">
        <v>3.7136</v>
      </c>
      <c r="L1807" s="181">
        <v>3.4272</v>
      </c>
      <c r="M1807" s="181">
        <v>3.8035999999999999</v>
      </c>
      <c r="N1807" s="181">
        <v>4.1013999999999999</v>
      </c>
      <c r="O1807" s="181">
        <v>6.3902999999999999</v>
      </c>
      <c r="P1807" s="181">
        <v>6.9058999999999999</v>
      </c>
      <c r="Q1807" s="181">
        <v>7.5902000000000003</v>
      </c>
      <c r="R1807" s="181">
        <v>5.2370999999999999</v>
      </c>
      <c r="S1807" s="124" t="s">
        <v>1951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1460</v>
      </c>
      <c r="B1808" s="177" t="s">
        <v>1461</v>
      </c>
      <c r="C1808" s="177">
        <v>119501</v>
      </c>
      <c r="D1808" s="180">
        <v>44616</v>
      </c>
      <c r="E1808" s="181">
        <v>443.27710000000002</v>
      </c>
      <c r="F1808" s="181">
        <v>2.8081</v>
      </c>
      <c r="G1808" s="181">
        <v>2.8250000000000002</v>
      </c>
      <c r="H1808" s="181">
        <v>3.6408</v>
      </c>
      <c r="I1808" s="181">
        <v>4.7946</v>
      </c>
      <c r="J1808" s="181">
        <v>4.2864000000000004</v>
      </c>
      <c r="K1808" s="181">
        <v>4.1727999999999996</v>
      </c>
      <c r="L1808" s="181">
        <v>3.8618000000000001</v>
      </c>
      <c r="M1808" s="181">
        <v>4.1551</v>
      </c>
      <c r="N1808" s="181">
        <v>4.3959999999999999</v>
      </c>
      <c r="O1808" s="181">
        <v>6.3746</v>
      </c>
      <c r="P1808" s="181">
        <v>6.8760000000000003</v>
      </c>
      <c r="Q1808" s="181">
        <v>7.9996999999999998</v>
      </c>
      <c r="R1808" s="181">
        <v>5.3609999999999998</v>
      </c>
      <c r="S1808" s="124" t="s">
        <v>1951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1460</v>
      </c>
      <c r="B1809" s="177" t="s">
        <v>1462</v>
      </c>
      <c r="C1809" s="177">
        <v>101317</v>
      </c>
      <c r="D1809" s="180">
        <v>44616</v>
      </c>
      <c r="E1809" s="181">
        <v>438.37580000000003</v>
      </c>
      <c r="F1809" s="181">
        <v>2.6478999999999999</v>
      </c>
      <c r="G1809" s="181">
        <v>2.665</v>
      </c>
      <c r="H1809" s="181">
        <v>3.4767000000000001</v>
      </c>
      <c r="I1809" s="181">
        <v>4.6327999999999996</v>
      </c>
      <c r="J1809" s="181">
        <v>4.1249000000000002</v>
      </c>
      <c r="K1809" s="181">
        <v>4.0209999999999999</v>
      </c>
      <c r="L1809" s="181">
        <v>3.7138</v>
      </c>
      <c r="M1809" s="181">
        <v>3.9994000000000001</v>
      </c>
      <c r="N1809" s="181">
        <v>4.2336999999999998</v>
      </c>
      <c r="O1809" s="181">
        <v>6.2275</v>
      </c>
      <c r="P1809" s="181">
        <v>6.7324000000000002</v>
      </c>
      <c r="Q1809" s="181">
        <v>7.5214999999999996</v>
      </c>
      <c r="R1809" s="181">
        <v>5.2058999999999997</v>
      </c>
      <c r="S1809" s="124" t="s">
        <v>1951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1460</v>
      </c>
      <c r="B1810" s="177" t="s">
        <v>1463</v>
      </c>
      <c r="C1810" s="177">
        <v>144754</v>
      </c>
      <c r="D1810" s="180">
        <v>44616</v>
      </c>
      <c r="E1810" s="181">
        <v>12.409599999999999</v>
      </c>
      <c r="F1810" s="181">
        <v>3.2357</v>
      </c>
      <c r="G1810" s="181">
        <v>3.6286</v>
      </c>
      <c r="H1810" s="181">
        <v>3.7423000000000002</v>
      </c>
      <c r="I1810" s="181">
        <v>4.7988999999999997</v>
      </c>
      <c r="J1810" s="181">
        <v>4.2469000000000001</v>
      </c>
      <c r="K1810" s="181">
        <v>4.1609999999999996</v>
      </c>
      <c r="L1810" s="181">
        <v>3.8656000000000001</v>
      </c>
      <c r="M1810" s="181">
        <v>4.0212000000000003</v>
      </c>
      <c r="N1810" s="181">
        <v>4.1782000000000004</v>
      </c>
      <c r="O1810" s="181">
        <v>6.05</v>
      </c>
      <c r="P1810" s="181"/>
      <c r="Q1810" s="181">
        <v>6.4377000000000004</v>
      </c>
      <c r="R1810" s="181">
        <v>4.9109999999999996</v>
      </c>
      <c r="S1810" s="124" t="s">
        <v>1950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1460</v>
      </c>
      <c r="B1811" s="177" t="s">
        <v>1464</v>
      </c>
      <c r="C1811" s="177">
        <v>144759</v>
      </c>
      <c r="D1811" s="180">
        <v>44616</v>
      </c>
      <c r="E1811" s="181">
        <v>12.0342</v>
      </c>
      <c r="F1811" s="181">
        <v>2.4266000000000001</v>
      </c>
      <c r="G1811" s="181">
        <v>2.7303000000000002</v>
      </c>
      <c r="H1811" s="181">
        <v>2.8613</v>
      </c>
      <c r="I1811" s="181">
        <v>3.9272</v>
      </c>
      <c r="J1811" s="181">
        <v>3.3654999999999999</v>
      </c>
      <c r="K1811" s="181">
        <v>3.2740999999999998</v>
      </c>
      <c r="L1811" s="181">
        <v>2.9697</v>
      </c>
      <c r="M1811" s="181">
        <v>3.1179999999999999</v>
      </c>
      <c r="N1811" s="181">
        <v>3.2633000000000001</v>
      </c>
      <c r="O1811" s="181">
        <v>5.1013999999999999</v>
      </c>
      <c r="P1811" s="181"/>
      <c r="Q1811" s="181">
        <v>5.4969999999999999</v>
      </c>
      <c r="R1811" s="181">
        <v>3.9803999999999999</v>
      </c>
      <c r="S1811" s="124" t="s">
        <v>1950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1460</v>
      </c>
      <c r="B1812" s="177" t="s">
        <v>1465</v>
      </c>
      <c r="C1812" s="177">
        <v>143464</v>
      </c>
      <c r="D1812" s="180">
        <v>44616</v>
      </c>
      <c r="E1812" s="181">
        <v>1236.9785999999999</v>
      </c>
      <c r="F1812" s="181">
        <v>5.0670999999999999</v>
      </c>
      <c r="G1812" s="181">
        <v>2.3266</v>
      </c>
      <c r="H1812" s="181">
        <v>3.3706999999999998</v>
      </c>
      <c r="I1812" s="181">
        <v>4.3810000000000002</v>
      </c>
      <c r="J1812" s="181">
        <v>4.0179</v>
      </c>
      <c r="K1812" s="181">
        <v>4.0982000000000003</v>
      </c>
      <c r="L1812" s="181">
        <v>3.7397999999999998</v>
      </c>
      <c r="M1812" s="181">
        <v>3.7534000000000001</v>
      </c>
      <c r="N1812" s="181">
        <v>3.9277000000000002</v>
      </c>
      <c r="O1812" s="181">
        <v>5.2962999999999996</v>
      </c>
      <c r="P1812" s="181"/>
      <c r="Q1812" s="181">
        <v>5.8560999999999996</v>
      </c>
      <c r="R1812" s="181">
        <v>4.1994999999999996</v>
      </c>
      <c r="S1812" s="124" t="s">
        <v>1951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1460</v>
      </c>
      <c r="B1813" s="177" t="s">
        <v>1466</v>
      </c>
      <c r="C1813" s="177">
        <v>143508</v>
      </c>
      <c r="D1813" s="180">
        <v>44616</v>
      </c>
      <c r="E1813" s="181">
        <v>1245.9692</v>
      </c>
      <c r="F1813" s="181">
        <v>5.2561999999999998</v>
      </c>
      <c r="G1813" s="181">
        <v>2.5158999999999998</v>
      </c>
      <c r="H1813" s="181">
        <v>3.5680000000000001</v>
      </c>
      <c r="I1813" s="181">
        <v>4.5773000000000001</v>
      </c>
      <c r="J1813" s="181">
        <v>4.2122999999999999</v>
      </c>
      <c r="K1813" s="181">
        <v>4.2948000000000004</v>
      </c>
      <c r="L1813" s="181">
        <v>3.9582000000000002</v>
      </c>
      <c r="M1813" s="181">
        <v>3.9809000000000001</v>
      </c>
      <c r="N1813" s="181">
        <v>4.1494999999999997</v>
      </c>
      <c r="O1813" s="181">
        <v>5.4968000000000004</v>
      </c>
      <c r="P1813" s="181"/>
      <c r="Q1813" s="181">
        <v>6.0613999999999999</v>
      </c>
      <c r="R1813" s="181">
        <v>4.4065000000000003</v>
      </c>
      <c r="S1813" s="124" t="s">
        <v>1951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1460</v>
      </c>
      <c r="B1814" s="177" t="s">
        <v>1467</v>
      </c>
      <c r="C1814" s="177">
        <v>119379</v>
      </c>
      <c r="D1814" s="180">
        <v>44616</v>
      </c>
      <c r="E1814" s="181">
        <v>2649.7085999999999</v>
      </c>
      <c r="F1814" s="181">
        <v>4.0255000000000001</v>
      </c>
      <c r="G1814" s="181">
        <v>2.1240000000000001</v>
      </c>
      <c r="H1814" s="181">
        <v>3.1192000000000002</v>
      </c>
      <c r="I1814" s="181">
        <v>3.7473000000000001</v>
      </c>
      <c r="J1814" s="181">
        <v>3.5851000000000002</v>
      </c>
      <c r="K1814" s="181">
        <v>3.6355</v>
      </c>
      <c r="L1814" s="181">
        <v>3.3544999999999998</v>
      </c>
      <c r="M1814" s="181">
        <v>3.4321999999999999</v>
      </c>
      <c r="N1814" s="181">
        <v>3.5021</v>
      </c>
      <c r="O1814" s="181">
        <v>5.2431000000000001</v>
      </c>
      <c r="P1814" s="181">
        <v>6.2564000000000002</v>
      </c>
      <c r="Q1814" s="181">
        <v>7.6544999999999996</v>
      </c>
      <c r="R1814" s="181">
        <v>4.0957999999999997</v>
      </c>
      <c r="S1814" s="124" t="s">
        <v>1951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1460</v>
      </c>
      <c r="B1815" s="177" t="s">
        <v>1468</v>
      </c>
      <c r="C1815" s="177">
        <v>109269</v>
      </c>
      <c r="D1815" s="180">
        <v>44616</v>
      </c>
      <c r="E1815" s="181">
        <v>2595.4364999999998</v>
      </c>
      <c r="F1815" s="181">
        <v>3.9719000000000002</v>
      </c>
      <c r="G1815" s="181">
        <v>2.0709</v>
      </c>
      <c r="H1815" s="181">
        <v>3.0034000000000001</v>
      </c>
      <c r="I1815" s="181">
        <v>3.6078000000000001</v>
      </c>
      <c r="J1815" s="181">
        <v>3.4323000000000001</v>
      </c>
      <c r="K1815" s="181">
        <v>3.4746999999999999</v>
      </c>
      <c r="L1815" s="181">
        <v>3.1781000000000001</v>
      </c>
      <c r="M1815" s="181">
        <v>3.2414999999999998</v>
      </c>
      <c r="N1815" s="181">
        <v>3.2970999999999999</v>
      </c>
      <c r="O1815" s="181">
        <v>5.0034000000000001</v>
      </c>
      <c r="P1815" s="181">
        <v>6.0429000000000004</v>
      </c>
      <c r="Q1815" s="181">
        <v>7.2541000000000002</v>
      </c>
      <c r="R1815" s="181">
        <v>3.8689</v>
      </c>
      <c r="S1815" s="124" t="s">
        <v>1951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1460</v>
      </c>
      <c r="B1816" s="177" t="s">
        <v>1469</v>
      </c>
      <c r="C1816" s="177">
        <v>118317</v>
      </c>
      <c r="D1816" s="180">
        <v>44616</v>
      </c>
      <c r="E1816" s="181">
        <v>3258.9243000000001</v>
      </c>
      <c r="F1816" s="181">
        <v>2.9962</v>
      </c>
      <c r="G1816" s="181">
        <v>2.6987000000000001</v>
      </c>
      <c r="H1816" s="181">
        <v>3.0918999999999999</v>
      </c>
      <c r="I1816" s="181">
        <v>3.6654</v>
      </c>
      <c r="J1816" s="181">
        <v>3.4163999999999999</v>
      </c>
      <c r="K1816" s="181">
        <v>3.3641999999999999</v>
      </c>
      <c r="L1816" s="181">
        <v>3.1391</v>
      </c>
      <c r="M1816" s="181">
        <v>3.2437999999999998</v>
      </c>
      <c r="N1816" s="181">
        <v>3.2942999999999998</v>
      </c>
      <c r="O1816" s="181">
        <v>4.9402999999999997</v>
      </c>
      <c r="P1816" s="181">
        <v>5.6151</v>
      </c>
      <c r="Q1816" s="181">
        <v>7.0548999999999999</v>
      </c>
      <c r="R1816" s="181">
        <v>3.9621</v>
      </c>
      <c r="S1816" s="124" t="s">
        <v>1951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1460</v>
      </c>
      <c r="B1817" s="177" t="s">
        <v>1470</v>
      </c>
      <c r="C1817" s="177">
        <v>109371</v>
      </c>
      <c r="D1817" s="180">
        <v>44616</v>
      </c>
      <c r="E1817" s="181">
        <v>3120.4978999999998</v>
      </c>
      <c r="F1817" s="181">
        <v>2.4786999999999999</v>
      </c>
      <c r="G1817" s="181">
        <v>2.1806999999999999</v>
      </c>
      <c r="H1817" s="181">
        <v>2.5783</v>
      </c>
      <c r="I1817" s="181">
        <v>3.1366000000000001</v>
      </c>
      <c r="J1817" s="181">
        <v>2.8679000000000001</v>
      </c>
      <c r="K1817" s="181">
        <v>2.8003999999999998</v>
      </c>
      <c r="L1817" s="181">
        <v>2.5678999999999998</v>
      </c>
      <c r="M1817" s="181">
        <v>2.681</v>
      </c>
      <c r="N1817" s="181">
        <v>2.7303000000000002</v>
      </c>
      <c r="O1817" s="181">
        <v>4.3636999999999997</v>
      </c>
      <c r="P1817" s="181">
        <v>5.0026999999999999</v>
      </c>
      <c r="Q1817" s="181">
        <v>6.9993999999999996</v>
      </c>
      <c r="R1817" s="181">
        <v>3.3753000000000002</v>
      </c>
      <c r="S1817" s="124" t="s">
        <v>1951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1460</v>
      </c>
      <c r="B1818" s="177" t="s">
        <v>1471</v>
      </c>
      <c r="C1818" s="177">
        <v>119205</v>
      </c>
      <c r="D1818" s="180">
        <v>44616</v>
      </c>
      <c r="E1818" s="181">
        <v>2949.3451</v>
      </c>
      <c r="F1818" s="181">
        <v>3.2662</v>
      </c>
      <c r="G1818" s="181">
        <v>3.2136</v>
      </c>
      <c r="H1818" s="181">
        <v>3.2696000000000001</v>
      </c>
      <c r="I1818" s="181">
        <v>4.5404</v>
      </c>
      <c r="J1818" s="181">
        <v>3.7629999999999999</v>
      </c>
      <c r="K1818" s="181">
        <v>3.9371</v>
      </c>
      <c r="L1818" s="181">
        <v>3.5394999999999999</v>
      </c>
      <c r="M1818" s="181">
        <v>3.6686999999999999</v>
      </c>
      <c r="N1818" s="181">
        <v>3.7618999999999998</v>
      </c>
      <c r="O1818" s="181">
        <v>5.4844999999999997</v>
      </c>
      <c r="P1818" s="181">
        <v>5.8606999999999996</v>
      </c>
      <c r="Q1818" s="181">
        <v>7.2126999999999999</v>
      </c>
      <c r="R1818" s="181">
        <v>4.3491</v>
      </c>
      <c r="S1818" s="124" t="s">
        <v>1951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1460</v>
      </c>
      <c r="B1819" s="177" t="s">
        <v>1472</v>
      </c>
      <c r="C1819" s="177">
        <v>104138</v>
      </c>
      <c r="D1819" s="180">
        <v>44616</v>
      </c>
      <c r="E1819" s="181">
        <v>2778.6550000000002</v>
      </c>
      <c r="F1819" s="181">
        <v>2.5695999999999999</v>
      </c>
      <c r="G1819" s="181">
        <v>2.5156000000000001</v>
      </c>
      <c r="H1819" s="181">
        <v>2.5697000000000001</v>
      </c>
      <c r="I1819" s="181">
        <v>3.8388</v>
      </c>
      <c r="J1819" s="181">
        <v>3.0609000000000002</v>
      </c>
      <c r="K1819" s="181">
        <v>3.2271999999999998</v>
      </c>
      <c r="L1819" s="181">
        <v>2.823</v>
      </c>
      <c r="M1819" s="181">
        <v>2.9491999999999998</v>
      </c>
      <c r="N1819" s="181">
        <v>3.0373999999999999</v>
      </c>
      <c r="O1819" s="181">
        <v>4.7343999999999999</v>
      </c>
      <c r="P1819" s="181">
        <v>5.0911</v>
      </c>
      <c r="Q1819" s="181">
        <v>6.7789999999999999</v>
      </c>
      <c r="R1819" s="181">
        <v>3.6284999999999998</v>
      </c>
      <c r="S1819" s="124" t="s">
        <v>1951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1460</v>
      </c>
      <c r="B1820" s="177" t="s">
        <v>1473</v>
      </c>
      <c r="C1820" s="177">
        <v>147970</v>
      </c>
      <c r="D1820" s="180"/>
      <c r="E1820" s="181"/>
      <c r="F1820" s="181"/>
      <c r="G1820" s="181"/>
      <c r="H1820" s="181"/>
      <c r="I1820" s="181"/>
      <c r="J1820" s="181"/>
      <c r="K1820" s="181"/>
      <c r="L1820" s="181"/>
      <c r="M1820" s="181"/>
      <c r="N1820" s="181"/>
      <c r="O1820" s="181"/>
      <c r="P1820" s="181"/>
      <c r="Q1820" s="181"/>
      <c r="R1820" s="181"/>
      <c r="S1820" s="124" t="s">
        <v>1951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1460</v>
      </c>
      <c r="B1821" s="177" t="s">
        <v>1474</v>
      </c>
      <c r="C1821" s="177">
        <v>147973</v>
      </c>
      <c r="D1821" s="180"/>
      <c r="E1821" s="181"/>
      <c r="F1821" s="181"/>
      <c r="G1821" s="181"/>
      <c r="H1821" s="181"/>
      <c r="I1821" s="181"/>
      <c r="J1821" s="181"/>
      <c r="K1821" s="181"/>
      <c r="L1821" s="181"/>
      <c r="M1821" s="181"/>
      <c r="N1821" s="181"/>
      <c r="O1821" s="181"/>
      <c r="P1821" s="181"/>
      <c r="Q1821" s="181"/>
      <c r="R1821" s="181"/>
      <c r="S1821" s="124" t="s">
        <v>1951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1460</v>
      </c>
      <c r="B1822" s="177" t="s">
        <v>1475</v>
      </c>
      <c r="C1822" s="177">
        <v>107249</v>
      </c>
      <c r="D1822" s="180">
        <v>44616</v>
      </c>
      <c r="E1822" s="181">
        <v>33.306699999999999</v>
      </c>
      <c r="F1822" s="181">
        <v>12.277900000000001</v>
      </c>
      <c r="G1822" s="181">
        <v>18.5852</v>
      </c>
      <c r="H1822" s="181">
        <v>19.122499999999999</v>
      </c>
      <c r="I1822" s="181">
        <v>17.859000000000002</v>
      </c>
      <c r="J1822" s="181">
        <v>14.6854</v>
      </c>
      <c r="K1822" s="181">
        <v>17.103300000000001</v>
      </c>
      <c r="L1822" s="181">
        <v>15.395</v>
      </c>
      <c r="M1822" s="181">
        <v>15.148999999999999</v>
      </c>
      <c r="N1822" s="181">
        <v>12.990600000000001</v>
      </c>
      <c r="O1822" s="181">
        <v>8.5731999999999999</v>
      </c>
      <c r="P1822" s="181">
        <v>8.5579999999999998</v>
      </c>
      <c r="Q1822" s="181">
        <v>8.8442000000000007</v>
      </c>
      <c r="R1822" s="181">
        <v>10.4832</v>
      </c>
      <c r="S1822" s="124" t="s">
        <v>1951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1460</v>
      </c>
      <c r="B1823" s="177" t="s">
        <v>1476</v>
      </c>
      <c r="C1823" s="177">
        <v>118560</v>
      </c>
      <c r="D1823" s="180">
        <v>44616</v>
      </c>
      <c r="E1823" s="181">
        <v>33.513500000000001</v>
      </c>
      <c r="F1823" s="181">
        <v>12.2021</v>
      </c>
      <c r="G1823" s="181">
        <v>18.579599999999999</v>
      </c>
      <c r="H1823" s="181">
        <v>19.113700000000001</v>
      </c>
      <c r="I1823" s="181">
        <v>17.858499999999999</v>
      </c>
      <c r="J1823" s="181">
        <v>14.6836</v>
      </c>
      <c r="K1823" s="181">
        <v>17.103999999999999</v>
      </c>
      <c r="L1823" s="181">
        <v>15.3957</v>
      </c>
      <c r="M1823" s="181">
        <v>15.1492</v>
      </c>
      <c r="N1823" s="181">
        <v>12.9922</v>
      </c>
      <c r="O1823" s="181">
        <v>8.6416000000000004</v>
      </c>
      <c r="P1823" s="181">
        <v>8.6302000000000003</v>
      </c>
      <c r="Q1823" s="181">
        <v>9.2139000000000006</v>
      </c>
      <c r="R1823" s="181">
        <v>10.5344</v>
      </c>
      <c r="S1823" s="124" t="s">
        <v>1951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1460</v>
      </c>
      <c r="B1824" s="177" t="s">
        <v>1477</v>
      </c>
      <c r="C1824" s="177">
        <v>145034</v>
      </c>
      <c r="D1824" s="180">
        <v>44616</v>
      </c>
      <c r="E1824" s="181">
        <v>12.3598</v>
      </c>
      <c r="F1824" s="181">
        <v>4.1348000000000003</v>
      </c>
      <c r="G1824" s="181">
        <v>4.0373000000000001</v>
      </c>
      <c r="H1824" s="181">
        <v>3.9264000000000001</v>
      </c>
      <c r="I1824" s="181">
        <v>4.7759</v>
      </c>
      <c r="J1824" s="181">
        <v>3.9379</v>
      </c>
      <c r="K1824" s="181">
        <v>3.8308</v>
      </c>
      <c r="L1824" s="181">
        <v>3.5815999999999999</v>
      </c>
      <c r="M1824" s="181">
        <v>3.8018999999999998</v>
      </c>
      <c r="N1824" s="181">
        <v>4.0106999999999999</v>
      </c>
      <c r="O1824" s="181">
        <v>6.0002000000000004</v>
      </c>
      <c r="P1824" s="181"/>
      <c r="Q1824" s="181">
        <v>6.3871000000000002</v>
      </c>
      <c r="R1824" s="181">
        <v>5.1078000000000001</v>
      </c>
      <c r="S1824" s="124" t="s">
        <v>1951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1460</v>
      </c>
      <c r="B1825" s="177" t="s">
        <v>1478</v>
      </c>
      <c r="C1825" s="177">
        <v>145040</v>
      </c>
      <c r="D1825" s="180">
        <v>44616</v>
      </c>
      <c r="E1825" s="181">
        <v>12.2286</v>
      </c>
      <c r="F1825" s="181">
        <v>3.5821000000000001</v>
      </c>
      <c r="G1825" s="181">
        <v>3.6823999999999999</v>
      </c>
      <c r="H1825" s="181">
        <v>3.5842000000000001</v>
      </c>
      <c r="I1825" s="181">
        <v>4.4634999999999998</v>
      </c>
      <c r="J1825" s="181">
        <v>3.6314000000000002</v>
      </c>
      <c r="K1825" s="181">
        <v>3.5251999999999999</v>
      </c>
      <c r="L1825" s="181">
        <v>3.2747999999999999</v>
      </c>
      <c r="M1825" s="181">
        <v>3.4931999999999999</v>
      </c>
      <c r="N1825" s="181">
        <v>3.6787999999999998</v>
      </c>
      <c r="O1825" s="181">
        <v>5.6729000000000003</v>
      </c>
      <c r="P1825" s="181"/>
      <c r="Q1825" s="181">
        <v>6.0557999999999996</v>
      </c>
      <c r="R1825" s="181">
        <v>4.7781000000000002</v>
      </c>
      <c r="S1825" s="124" t="s">
        <v>1951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1460</v>
      </c>
      <c r="B1826" s="177" t="s">
        <v>1479</v>
      </c>
      <c r="C1826" s="177">
        <v>147908</v>
      </c>
      <c r="D1826" s="180">
        <v>44616</v>
      </c>
      <c r="E1826" s="181">
        <v>1097.5082</v>
      </c>
      <c r="F1826" s="181">
        <v>3.6553</v>
      </c>
      <c r="G1826" s="181">
        <v>2.9727999999999999</v>
      </c>
      <c r="H1826" s="181">
        <v>2.827</v>
      </c>
      <c r="I1826" s="181">
        <v>4.5515999999999996</v>
      </c>
      <c r="J1826" s="181">
        <v>3.8656999999999999</v>
      </c>
      <c r="K1826" s="181">
        <v>3.8079000000000001</v>
      </c>
      <c r="L1826" s="181">
        <v>3.6273</v>
      </c>
      <c r="M1826" s="181">
        <v>3.7881999999999998</v>
      </c>
      <c r="N1826" s="181">
        <v>3.8780999999999999</v>
      </c>
      <c r="O1826" s="181"/>
      <c r="P1826" s="181"/>
      <c r="Q1826" s="181">
        <v>4.5883000000000003</v>
      </c>
      <c r="R1826" s="181">
        <v>4.5263999999999998</v>
      </c>
      <c r="S1826" s="124" t="s">
        <v>1951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1460</v>
      </c>
      <c r="B1827" s="177" t="s">
        <v>1480</v>
      </c>
      <c r="C1827" s="177">
        <v>147907</v>
      </c>
      <c r="D1827" s="180">
        <v>44616</v>
      </c>
      <c r="E1827" s="181">
        <v>1091.6110000000001</v>
      </c>
      <c r="F1827" s="181">
        <v>3.3975</v>
      </c>
      <c r="G1827" s="181">
        <v>2.7134</v>
      </c>
      <c r="H1827" s="181">
        <v>2.5678000000000001</v>
      </c>
      <c r="I1827" s="181">
        <v>4.2919999999999998</v>
      </c>
      <c r="J1827" s="181">
        <v>3.6057000000000001</v>
      </c>
      <c r="K1827" s="181">
        <v>3.5464000000000002</v>
      </c>
      <c r="L1827" s="181">
        <v>3.3637000000000001</v>
      </c>
      <c r="M1827" s="181">
        <v>3.5219</v>
      </c>
      <c r="N1827" s="181">
        <v>3.6082000000000001</v>
      </c>
      <c r="O1827" s="181"/>
      <c r="P1827" s="181"/>
      <c r="Q1827" s="181">
        <v>4.3170000000000002</v>
      </c>
      <c r="R1827" s="181">
        <v>4.2552000000000003</v>
      </c>
      <c r="S1827" s="124" t="s">
        <v>1951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1460</v>
      </c>
      <c r="B1828" s="177" t="s">
        <v>1481</v>
      </c>
      <c r="C1828" s="177">
        <v>115092</v>
      </c>
      <c r="D1828" s="180">
        <v>44616</v>
      </c>
      <c r="E1828" s="181">
        <v>22.3368</v>
      </c>
      <c r="F1828" s="181">
        <v>3.5952999999999999</v>
      </c>
      <c r="G1828" s="181">
        <v>2.4516</v>
      </c>
      <c r="H1828" s="181">
        <v>3.0598000000000001</v>
      </c>
      <c r="I1828" s="181">
        <v>4.0682</v>
      </c>
      <c r="J1828" s="181">
        <v>3.6855000000000002</v>
      </c>
      <c r="K1828" s="181">
        <v>3.7816000000000001</v>
      </c>
      <c r="L1828" s="181">
        <v>3.6457000000000002</v>
      </c>
      <c r="M1828" s="181">
        <v>3.8557999999999999</v>
      </c>
      <c r="N1828" s="181">
        <v>4.0381999999999998</v>
      </c>
      <c r="O1828" s="181">
        <v>6.0694999999999997</v>
      </c>
      <c r="P1828" s="181">
        <v>6.5369999999999999</v>
      </c>
      <c r="Q1828" s="181">
        <v>7.7088000000000001</v>
      </c>
      <c r="R1828" s="181">
        <v>4.9359000000000002</v>
      </c>
      <c r="S1828" s="124" t="s">
        <v>1950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1460</v>
      </c>
      <c r="B1829" s="177" t="s">
        <v>1482</v>
      </c>
      <c r="C1829" s="177">
        <v>120676</v>
      </c>
      <c r="D1829" s="180">
        <v>44616</v>
      </c>
      <c r="E1829" s="181">
        <v>23.810400000000001</v>
      </c>
      <c r="F1829" s="181">
        <v>4.1394000000000002</v>
      </c>
      <c r="G1829" s="181">
        <v>2.9643999999999999</v>
      </c>
      <c r="H1829" s="181">
        <v>3.5720000000000001</v>
      </c>
      <c r="I1829" s="181">
        <v>4.585</v>
      </c>
      <c r="J1829" s="181">
        <v>4.2083000000000004</v>
      </c>
      <c r="K1829" s="181">
        <v>4.3068</v>
      </c>
      <c r="L1829" s="181">
        <v>4.1759000000000004</v>
      </c>
      <c r="M1829" s="181">
        <v>4.4029999999999996</v>
      </c>
      <c r="N1829" s="181">
        <v>4.6044999999999998</v>
      </c>
      <c r="O1829" s="181">
        <v>6.6837999999999997</v>
      </c>
      <c r="P1829" s="181">
        <v>7.1677999999999997</v>
      </c>
      <c r="Q1829" s="181">
        <v>8.3920999999999992</v>
      </c>
      <c r="R1829" s="181">
        <v>5.5427999999999997</v>
      </c>
      <c r="S1829" s="124" t="s">
        <v>1950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1460</v>
      </c>
      <c r="B1830" s="177" t="s">
        <v>1483</v>
      </c>
      <c r="C1830" s="177">
        <v>113251</v>
      </c>
      <c r="D1830" s="180">
        <v>44616</v>
      </c>
      <c r="E1830" s="181">
        <v>2245.7561000000001</v>
      </c>
      <c r="F1830" s="181">
        <v>3.6166</v>
      </c>
      <c r="G1830" s="181">
        <v>3.1017999999999999</v>
      </c>
      <c r="H1830" s="181">
        <v>3.3578999999999999</v>
      </c>
      <c r="I1830" s="181">
        <v>3.8976999999999999</v>
      </c>
      <c r="J1830" s="181">
        <v>3.6674000000000002</v>
      </c>
      <c r="K1830" s="181">
        <v>3.3708999999999998</v>
      </c>
      <c r="L1830" s="181">
        <v>4.4414999999999996</v>
      </c>
      <c r="M1830" s="181">
        <v>4.1174999999999997</v>
      </c>
      <c r="N1830" s="181">
        <v>3.8725000000000001</v>
      </c>
      <c r="O1830" s="181">
        <v>5.1417000000000002</v>
      </c>
      <c r="P1830" s="181">
        <v>5.6574</v>
      </c>
      <c r="Q1830" s="181">
        <v>7.2984</v>
      </c>
      <c r="R1830" s="181">
        <v>4.2550999999999997</v>
      </c>
      <c r="S1830" s="124" t="s">
        <v>1951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1460</v>
      </c>
      <c r="B1831" s="177" t="s">
        <v>1484</v>
      </c>
      <c r="C1831" s="177">
        <v>118350</v>
      </c>
      <c r="D1831" s="180">
        <v>44616</v>
      </c>
      <c r="E1831" s="181">
        <v>2356.4540999999999</v>
      </c>
      <c r="F1831" s="181">
        <v>3.9363000000000001</v>
      </c>
      <c r="G1831" s="181">
        <v>3.4220000000000002</v>
      </c>
      <c r="H1831" s="181">
        <v>3.6781999999999999</v>
      </c>
      <c r="I1831" s="181">
        <v>4.2182000000000004</v>
      </c>
      <c r="J1831" s="181">
        <v>3.9883999999999999</v>
      </c>
      <c r="K1831" s="181">
        <v>3.6939000000000002</v>
      </c>
      <c r="L1831" s="181">
        <v>4.7690000000000001</v>
      </c>
      <c r="M1831" s="181">
        <v>4.4478999999999997</v>
      </c>
      <c r="N1831" s="181">
        <v>4.2055999999999996</v>
      </c>
      <c r="O1831" s="181">
        <v>5.5561999999999996</v>
      </c>
      <c r="P1831" s="181">
        <v>6.2367999999999997</v>
      </c>
      <c r="Q1831" s="181">
        <v>7.3952999999999998</v>
      </c>
      <c r="R1831" s="181">
        <v>4.6199000000000003</v>
      </c>
      <c r="S1831" s="124" t="s">
        <v>1951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1460</v>
      </c>
      <c r="B1832" s="177" t="s">
        <v>1485</v>
      </c>
      <c r="C1832" s="177">
        <v>144173</v>
      </c>
      <c r="D1832" s="180">
        <v>44616</v>
      </c>
      <c r="E1832" s="181">
        <v>12.357799999999999</v>
      </c>
      <c r="F1832" s="181">
        <v>3.5447000000000002</v>
      </c>
      <c r="G1832" s="181">
        <v>3.0528</v>
      </c>
      <c r="H1832" s="181">
        <v>3.2086999999999999</v>
      </c>
      <c r="I1832" s="181">
        <v>4.6073000000000004</v>
      </c>
      <c r="J1832" s="181">
        <v>3.7372000000000001</v>
      </c>
      <c r="K1832" s="181">
        <v>3.7233999999999998</v>
      </c>
      <c r="L1832" s="181">
        <v>3.4342000000000001</v>
      </c>
      <c r="M1832" s="181">
        <v>3.5470999999999999</v>
      </c>
      <c r="N1832" s="181">
        <v>3.6311</v>
      </c>
      <c r="O1832" s="181">
        <v>5.5579000000000001</v>
      </c>
      <c r="P1832" s="181"/>
      <c r="Q1832" s="181">
        <v>6.0427999999999997</v>
      </c>
      <c r="R1832" s="181">
        <v>4.4127000000000001</v>
      </c>
      <c r="S1832" s="124" t="s">
        <v>1951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1460</v>
      </c>
      <c r="B1833" s="177" t="s">
        <v>1486</v>
      </c>
      <c r="C1833" s="177">
        <v>144171</v>
      </c>
      <c r="D1833" s="180">
        <v>44616</v>
      </c>
      <c r="E1833" s="181">
        <v>12.284700000000001</v>
      </c>
      <c r="F1833" s="181">
        <v>3.2686000000000002</v>
      </c>
      <c r="G1833" s="181">
        <v>2.8727999999999998</v>
      </c>
      <c r="H1833" s="181">
        <v>3.0154000000000001</v>
      </c>
      <c r="I1833" s="181">
        <v>4.4218000000000002</v>
      </c>
      <c r="J1833" s="181">
        <v>3.5377000000000001</v>
      </c>
      <c r="K1833" s="181">
        <v>3.5287000000000002</v>
      </c>
      <c r="L1833" s="181">
        <v>3.2463000000000002</v>
      </c>
      <c r="M1833" s="181">
        <v>3.3658000000000001</v>
      </c>
      <c r="N1833" s="181">
        <v>3.4535999999999998</v>
      </c>
      <c r="O1833" s="181">
        <v>5.3909000000000002</v>
      </c>
      <c r="P1833" s="181"/>
      <c r="Q1833" s="181">
        <v>5.8685</v>
      </c>
      <c r="R1833" s="181">
        <v>4.2426000000000004</v>
      </c>
      <c r="S1833" s="124" t="s">
        <v>1951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1460</v>
      </c>
      <c r="B1834" s="177" t="s">
        <v>1487</v>
      </c>
      <c r="C1834" s="177">
        <v>116424</v>
      </c>
      <c r="D1834" s="180"/>
      <c r="E1834" s="181"/>
      <c r="F1834" s="181"/>
      <c r="G1834" s="181"/>
      <c r="H1834" s="181"/>
      <c r="I1834" s="181"/>
      <c r="J1834" s="181"/>
      <c r="K1834" s="181"/>
      <c r="L1834" s="181"/>
      <c r="M1834" s="181"/>
      <c r="N1834" s="181"/>
      <c r="O1834" s="181"/>
      <c r="P1834" s="181"/>
      <c r="Q1834" s="181"/>
      <c r="R1834" s="181"/>
      <c r="S1834" s="124" t="s">
        <v>1951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1460</v>
      </c>
      <c r="B1835" s="177" t="s">
        <v>1488</v>
      </c>
      <c r="C1835" s="177">
        <v>119143</v>
      </c>
      <c r="D1835" s="180"/>
      <c r="E1835" s="181"/>
      <c r="F1835" s="181"/>
      <c r="G1835" s="181"/>
      <c r="H1835" s="181"/>
      <c r="I1835" s="181"/>
      <c r="J1835" s="181"/>
      <c r="K1835" s="181"/>
      <c r="L1835" s="181"/>
      <c r="M1835" s="181"/>
      <c r="N1835" s="181"/>
      <c r="O1835" s="181"/>
      <c r="P1835" s="181"/>
      <c r="Q1835" s="181"/>
      <c r="R1835" s="181"/>
      <c r="S1835" s="124" t="s">
        <v>1951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1460</v>
      </c>
      <c r="B1836" s="177" t="s">
        <v>1489</v>
      </c>
      <c r="C1836" s="177">
        <v>114359</v>
      </c>
      <c r="D1836" s="180">
        <v>44616</v>
      </c>
      <c r="E1836" s="181">
        <v>2190.2791000000002</v>
      </c>
      <c r="F1836" s="181">
        <v>3.3864999999999998</v>
      </c>
      <c r="G1836" s="181">
        <v>3.2254</v>
      </c>
      <c r="H1836" s="181">
        <v>3.3653</v>
      </c>
      <c r="I1836" s="181">
        <v>4.2446000000000002</v>
      </c>
      <c r="J1836" s="181">
        <v>3.5265</v>
      </c>
      <c r="K1836" s="181">
        <v>3.3086000000000002</v>
      </c>
      <c r="L1836" s="181">
        <v>2.9628999999999999</v>
      </c>
      <c r="M1836" s="181">
        <v>3.0985</v>
      </c>
      <c r="N1836" s="181">
        <v>3.1796000000000002</v>
      </c>
      <c r="O1836" s="181">
        <v>5.0168999999999997</v>
      </c>
      <c r="P1836" s="181">
        <v>5.8796999999999997</v>
      </c>
      <c r="Q1836" s="181">
        <v>7.2769000000000004</v>
      </c>
      <c r="R1836" s="181">
        <v>3.8855</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1460</v>
      </c>
      <c r="B1837" s="177" t="s">
        <v>1490</v>
      </c>
      <c r="C1837" s="177">
        <v>120541</v>
      </c>
      <c r="D1837" s="180">
        <v>44616</v>
      </c>
      <c r="E1837" s="181">
        <v>2298.7676000000001</v>
      </c>
      <c r="F1837" s="181">
        <v>4.0366999999999997</v>
      </c>
      <c r="G1837" s="181">
        <v>3.8780999999999999</v>
      </c>
      <c r="H1837" s="181">
        <v>3.9609999999999999</v>
      </c>
      <c r="I1837" s="181">
        <v>4.8693999999999997</v>
      </c>
      <c r="J1837" s="181">
        <v>4.1666999999999996</v>
      </c>
      <c r="K1837" s="181">
        <v>3.9567000000000001</v>
      </c>
      <c r="L1837" s="181">
        <v>3.6198000000000001</v>
      </c>
      <c r="M1837" s="181">
        <v>3.7631999999999999</v>
      </c>
      <c r="N1837" s="181">
        <v>3.8508</v>
      </c>
      <c r="O1837" s="181">
        <v>5.6509</v>
      </c>
      <c r="P1837" s="181">
        <v>6.4626999999999999</v>
      </c>
      <c r="Q1837" s="181">
        <v>7.5667</v>
      </c>
      <c r="R1837" s="181">
        <v>4.5614999999999997</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1460</v>
      </c>
      <c r="B1838" s="177" t="s">
        <v>1491</v>
      </c>
      <c r="C1838" s="177">
        <v>104271</v>
      </c>
      <c r="D1838" s="180"/>
      <c r="E1838" s="181"/>
      <c r="F1838" s="181"/>
      <c r="G1838" s="181"/>
      <c r="H1838" s="181"/>
      <c r="I1838" s="181"/>
      <c r="J1838" s="181"/>
      <c r="K1838" s="181"/>
      <c r="L1838" s="181"/>
      <c r="M1838" s="181"/>
      <c r="N1838" s="181"/>
      <c r="O1838" s="181"/>
      <c r="P1838" s="181"/>
      <c r="Q1838" s="181"/>
      <c r="R1838" s="181"/>
      <c r="S1838" s="124" t="s">
        <v>1951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1460</v>
      </c>
      <c r="B1839" s="177" t="s">
        <v>1492</v>
      </c>
      <c r="C1839" s="177">
        <v>120458</v>
      </c>
      <c r="D1839" s="180"/>
      <c r="E1839" s="181"/>
      <c r="F1839" s="181"/>
      <c r="G1839" s="181"/>
      <c r="H1839" s="181"/>
      <c r="I1839" s="181"/>
      <c r="J1839" s="181"/>
      <c r="K1839" s="181"/>
      <c r="L1839" s="181"/>
      <c r="M1839" s="181"/>
      <c r="N1839" s="181"/>
      <c r="O1839" s="181"/>
      <c r="P1839" s="181"/>
      <c r="Q1839" s="181"/>
      <c r="R1839" s="181"/>
      <c r="S1839" s="124" t="s">
        <v>1951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1460</v>
      </c>
      <c r="B1840" s="177" t="s">
        <v>1493</v>
      </c>
      <c r="C1840" s="177">
        <v>102591</v>
      </c>
      <c r="D1840" s="180">
        <v>44616</v>
      </c>
      <c r="E1840" s="181">
        <v>34.750700000000002</v>
      </c>
      <c r="F1840" s="181">
        <v>4.2018000000000004</v>
      </c>
      <c r="G1840" s="181">
        <v>2.101</v>
      </c>
      <c r="H1840" s="181">
        <v>2.7473000000000001</v>
      </c>
      <c r="I1840" s="181">
        <v>3.8769999999999998</v>
      </c>
      <c r="J1840" s="181">
        <v>3.4525000000000001</v>
      </c>
      <c r="K1840" s="181">
        <v>3.5640999999999998</v>
      </c>
      <c r="L1840" s="181">
        <v>3.1901000000000002</v>
      </c>
      <c r="M1840" s="181">
        <v>3.3357999999999999</v>
      </c>
      <c r="N1840" s="181">
        <v>3.4201000000000001</v>
      </c>
      <c r="O1840" s="181">
        <v>5.3826000000000001</v>
      </c>
      <c r="P1840" s="181">
        <v>6.0780000000000003</v>
      </c>
      <c r="Q1840" s="181">
        <v>7.3574999999999999</v>
      </c>
      <c r="R1840" s="181">
        <v>4.3247999999999998</v>
      </c>
      <c r="S1840" s="124" t="s">
        <v>1951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1460</v>
      </c>
      <c r="B1841" s="177" t="s">
        <v>1494</v>
      </c>
      <c r="C1841" s="177">
        <v>119750</v>
      </c>
      <c r="D1841" s="180">
        <v>44616</v>
      </c>
      <c r="E1841" s="181">
        <v>35.872300000000003</v>
      </c>
      <c r="F1841" s="181">
        <v>4.7828999999999997</v>
      </c>
      <c r="G1841" s="181">
        <v>2.5442999999999998</v>
      </c>
      <c r="H1841" s="181">
        <v>3.1707000000000001</v>
      </c>
      <c r="I1841" s="181">
        <v>4.2950999999999997</v>
      </c>
      <c r="J1841" s="181">
        <v>3.8693</v>
      </c>
      <c r="K1841" s="181">
        <v>3.988</v>
      </c>
      <c r="L1841" s="181">
        <v>3.6274999999999999</v>
      </c>
      <c r="M1841" s="181">
        <v>3.7810000000000001</v>
      </c>
      <c r="N1841" s="181">
        <v>3.8708</v>
      </c>
      <c r="O1841" s="181">
        <v>5.8372999999999999</v>
      </c>
      <c r="P1841" s="181">
        <v>6.5022000000000002</v>
      </c>
      <c r="Q1841" s="181">
        <v>7.6406000000000001</v>
      </c>
      <c r="R1841" s="181">
        <v>4.7847</v>
      </c>
      <c r="S1841" s="124" t="s">
        <v>1951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1460</v>
      </c>
      <c r="B1842" s="177" t="s">
        <v>1495</v>
      </c>
      <c r="C1842" s="177">
        <v>112423</v>
      </c>
      <c r="D1842" s="180">
        <v>44616</v>
      </c>
      <c r="E1842" s="181">
        <v>35.290599999999998</v>
      </c>
      <c r="F1842" s="181">
        <v>4.3444000000000003</v>
      </c>
      <c r="G1842" s="181">
        <v>4.4489999999999998</v>
      </c>
      <c r="H1842" s="181">
        <v>3.4005000000000001</v>
      </c>
      <c r="I1842" s="181">
        <v>4.6032000000000002</v>
      </c>
      <c r="J1842" s="181">
        <v>3.6882000000000001</v>
      </c>
      <c r="K1842" s="181">
        <v>3.5949</v>
      </c>
      <c r="L1842" s="181">
        <v>3.3355999999999999</v>
      </c>
      <c r="M1842" s="181">
        <v>3.4293</v>
      </c>
      <c r="N1842" s="181">
        <v>3.4830000000000001</v>
      </c>
      <c r="O1842" s="181">
        <v>5.2584</v>
      </c>
      <c r="P1842" s="181">
        <v>6.0083000000000002</v>
      </c>
      <c r="Q1842" s="181">
        <v>3.8264</v>
      </c>
      <c r="R1842" s="181">
        <v>4.2679</v>
      </c>
      <c r="S1842" s="124" t="s">
        <v>1951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1460</v>
      </c>
      <c r="B1843" s="177" t="s">
        <v>1496</v>
      </c>
      <c r="C1843" s="177">
        <v>119849</v>
      </c>
      <c r="D1843" s="180">
        <v>44616</v>
      </c>
      <c r="E1843" s="181">
        <v>36.233699999999999</v>
      </c>
      <c r="F1843" s="181">
        <v>4.5335999999999999</v>
      </c>
      <c r="G1843" s="181">
        <v>4.6020000000000003</v>
      </c>
      <c r="H1843" s="181">
        <v>3.5569000000000002</v>
      </c>
      <c r="I1843" s="181">
        <v>4.7576000000000001</v>
      </c>
      <c r="J1843" s="181">
        <v>3.8502000000000001</v>
      </c>
      <c r="K1843" s="181">
        <v>3.7570000000000001</v>
      </c>
      <c r="L1843" s="181">
        <v>3.4988000000000001</v>
      </c>
      <c r="M1843" s="181">
        <v>3.5937999999999999</v>
      </c>
      <c r="N1843" s="181">
        <v>3.6486000000000001</v>
      </c>
      <c r="O1843" s="181">
        <v>5.5061999999999998</v>
      </c>
      <c r="P1843" s="181">
        <v>6.3034999999999997</v>
      </c>
      <c r="Q1843" s="181">
        <v>7.5708000000000002</v>
      </c>
      <c r="R1843" s="181">
        <v>4.4770000000000003</v>
      </c>
      <c r="S1843" s="124" t="s">
        <v>1951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1460</v>
      </c>
      <c r="B1844" s="177" t="s">
        <v>1497</v>
      </c>
      <c r="C1844" s="177">
        <v>147772</v>
      </c>
      <c r="D1844" s="180">
        <v>44616</v>
      </c>
      <c r="E1844" s="181">
        <v>1092.1123</v>
      </c>
      <c r="F1844" s="181">
        <v>-1.3368</v>
      </c>
      <c r="G1844" s="181">
        <v>3.7900000000000003E-2</v>
      </c>
      <c r="H1844" s="181">
        <v>1.7395</v>
      </c>
      <c r="I1844" s="181">
        <v>2.7119</v>
      </c>
      <c r="J1844" s="181">
        <v>3.8130999999999999</v>
      </c>
      <c r="K1844" s="181">
        <v>3.2606000000000002</v>
      </c>
      <c r="L1844" s="181">
        <v>3.3001999999999998</v>
      </c>
      <c r="M1844" s="181">
        <v>3.4024000000000001</v>
      </c>
      <c r="N1844" s="181">
        <v>3.4157999999999999</v>
      </c>
      <c r="O1844" s="181"/>
      <c r="P1844" s="181"/>
      <c r="Q1844" s="181">
        <v>4.0000999999999998</v>
      </c>
      <c r="R1844" s="181">
        <v>3.7296999999999998</v>
      </c>
      <c r="S1844" s="124" t="s">
        <v>1951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1460</v>
      </c>
      <c r="B1845" s="177" t="s">
        <v>1498</v>
      </c>
      <c r="C1845" s="177">
        <v>147770</v>
      </c>
      <c r="D1845" s="180">
        <v>44616</v>
      </c>
      <c r="E1845" s="181">
        <v>1086.6242</v>
      </c>
      <c r="F1845" s="181">
        <v>-1.5384</v>
      </c>
      <c r="G1845" s="181">
        <v>-0.1646</v>
      </c>
      <c r="H1845" s="181">
        <v>1.5379</v>
      </c>
      <c r="I1845" s="181">
        <v>2.5106000000000002</v>
      </c>
      <c r="J1845" s="181">
        <v>3.6109</v>
      </c>
      <c r="K1845" s="181">
        <v>3.0581999999999998</v>
      </c>
      <c r="L1845" s="181">
        <v>3.0981000000000001</v>
      </c>
      <c r="M1845" s="181">
        <v>3.1981000000000002</v>
      </c>
      <c r="N1845" s="181">
        <v>3.2155999999999998</v>
      </c>
      <c r="O1845" s="181"/>
      <c r="P1845" s="181"/>
      <c r="Q1845" s="181">
        <v>3.7671000000000001</v>
      </c>
      <c r="R1845" s="181">
        <v>3.5074000000000001</v>
      </c>
      <c r="S1845" s="124" t="s">
        <v>1951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1460</v>
      </c>
      <c r="B1846" s="177" t="s">
        <v>1499</v>
      </c>
      <c r="C1846" s="177">
        <v>147731</v>
      </c>
      <c r="D1846" s="180">
        <v>44616</v>
      </c>
      <c r="E1846" s="181">
        <v>1124.8955000000001</v>
      </c>
      <c r="F1846" s="181">
        <v>2.7938999999999998</v>
      </c>
      <c r="G1846" s="181">
        <v>3.2433999999999998</v>
      </c>
      <c r="H1846" s="181">
        <v>3.4100999999999999</v>
      </c>
      <c r="I1846" s="181">
        <v>4.1367000000000003</v>
      </c>
      <c r="J1846" s="181">
        <v>3.8633999999999999</v>
      </c>
      <c r="K1846" s="181">
        <v>3.8109000000000002</v>
      </c>
      <c r="L1846" s="181">
        <v>3.5632999999999999</v>
      </c>
      <c r="M1846" s="181">
        <v>3.7696000000000001</v>
      </c>
      <c r="N1846" s="181">
        <v>3.8711000000000002</v>
      </c>
      <c r="O1846" s="181"/>
      <c r="P1846" s="181"/>
      <c r="Q1846" s="181">
        <v>5.1157000000000004</v>
      </c>
      <c r="R1846" s="181">
        <v>4.7617000000000003</v>
      </c>
      <c r="S1846" s="124" t="s">
        <v>1951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1460</v>
      </c>
      <c r="B1847" s="177" t="s">
        <v>1500</v>
      </c>
      <c r="C1847" s="177">
        <v>147734</v>
      </c>
      <c r="D1847" s="180">
        <v>44616</v>
      </c>
      <c r="E1847" s="181">
        <v>1113.7991999999999</v>
      </c>
      <c r="F1847" s="181">
        <v>2.3759999999999999</v>
      </c>
      <c r="G1847" s="181">
        <v>2.8243999999999998</v>
      </c>
      <c r="H1847" s="181">
        <v>2.9899</v>
      </c>
      <c r="I1847" s="181">
        <v>3.7159</v>
      </c>
      <c r="J1847" s="181">
        <v>3.4445000000000001</v>
      </c>
      <c r="K1847" s="181">
        <v>3.3874</v>
      </c>
      <c r="L1847" s="181">
        <v>3.1402999999999999</v>
      </c>
      <c r="M1847" s="181">
        <v>3.3412000000000002</v>
      </c>
      <c r="N1847" s="181">
        <v>3.4379</v>
      </c>
      <c r="O1847" s="181"/>
      <c r="P1847" s="181"/>
      <c r="Q1847" s="181">
        <v>4.6749000000000001</v>
      </c>
      <c r="R1847" s="181">
        <v>4.3244999999999996</v>
      </c>
      <c r="S1847" s="124" t="s">
        <v>1951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1460</v>
      </c>
      <c r="B1848" s="177" t="s">
        <v>1919</v>
      </c>
      <c r="C1848" s="177">
        <v>148529</v>
      </c>
      <c r="D1848" s="180">
        <v>44616</v>
      </c>
      <c r="E1848" s="181">
        <v>1052.5554999999999</v>
      </c>
      <c r="F1848" s="181">
        <v>4.1340000000000003</v>
      </c>
      <c r="G1848" s="181">
        <v>4.0239000000000003</v>
      </c>
      <c r="H1848" s="181">
        <v>3.6267999999999998</v>
      </c>
      <c r="I1848" s="181">
        <v>4.3501000000000003</v>
      </c>
      <c r="J1848" s="181">
        <v>3.9944999999999999</v>
      </c>
      <c r="K1848" s="181">
        <v>3.8180000000000001</v>
      </c>
      <c r="L1848" s="181">
        <v>3.6513</v>
      </c>
      <c r="M1848" s="181">
        <v>3.7847</v>
      </c>
      <c r="N1848" s="181">
        <v>3.8428</v>
      </c>
      <c r="O1848" s="181"/>
      <c r="P1848" s="181"/>
      <c r="Q1848" s="181">
        <v>3.7715000000000001</v>
      </c>
      <c r="R1848" s="181"/>
      <c r="S1848" s="124" t="s">
        <v>1951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1460</v>
      </c>
      <c r="B1849" s="177" t="s">
        <v>1920</v>
      </c>
      <c r="C1849" s="177">
        <v>148530</v>
      </c>
      <c r="D1849" s="180">
        <v>44616</v>
      </c>
      <c r="E1849" s="181">
        <v>1049.1199999999999</v>
      </c>
      <c r="F1849" s="181">
        <v>3.9527000000000001</v>
      </c>
      <c r="G1849" s="181">
        <v>3.8468</v>
      </c>
      <c r="H1849" s="181">
        <v>3.4481000000000002</v>
      </c>
      <c r="I1849" s="181">
        <v>4.1597</v>
      </c>
      <c r="J1849" s="181">
        <v>3.8014999999999999</v>
      </c>
      <c r="K1849" s="181">
        <v>3.6147999999999998</v>
      </c>
      <c r="L1849" s="181">
        <v>3.4396</v>
      </c>
      <c r="M1849" s="181">
        <v>3.5657999999999999</v>
      </c>
      <c r="N1849" s="181">
        <v>3.6236000000000002</v>
      </c>
      <c r="O1849" s="181"/>
      <c r="P1849" s="181"/>
      <c r="Q1849" s="181">
        <v>3.5266000000000002</v>
      </c>
      <c r="R1849" s="181"/>
      <c r="S1849" s="124" t="s">
        <v>1951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1460</v>
      </c>
      <c r="B1850" s="177" t="s">
        <v>1501</v>
      </c>
      <c r="C1850" s="177">
        <v>124234</v>
      </c>
      <c r="D1850" s="180">
        <v>44616</v>
      </c>
      <c r="E1850" s="181">
        <v>14.3506</v>
      </c>
      <c r="F1850" s="181">
        <v>4.07</v>
      </c>
      <c r="G1850" s="181">
        <v>3.3921999999999999</v>
      </c>
      <c r="H1850" s="181">
        <v>3.0175000000000001</v>
      </c>
      <c r="I1850" s="181">
        <v>3.6568000000000001</v>
      </c>
      <c r="J1850" s="181">
        <v>3.2909999999999999</v>
      </c>
      <c r="K1850" s="181">
        <v>3.0225</v>
      </c>
      <c r="L1850" s="181">
        <v>3.0129000000000001</v>
      </c>
      <c r="M1850" s="181">
        <v>3.1608999999999998</v>
      </c>
      <c r="N1850" s="181">
        <v>3.1972</v>
      </c>
      <c r="O1850" s="181">
        <v>4.3704999999999998</v>
      </c>
      <c r="P1850" s="181">
        <v>2.1724999999999999</v>
      </c>
      <c r="Q1850" s="181">
        <v>4.3547000000000002</v>
      </c>
      <c r="R1850" s="181">
        <v>3.6076999999999999</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1460</v>
      </c>
      <c r="B1851" s="177" t="s">
        <v>1502</v>
      </c>
      <c r="C1851" s="177">
        <v>124233</v>
      </c>
      <c r="D1851" s="180">
        <v>44616</v>
      </c>
      <c r="E1851" s="181">
        <v>13.837300000000001</v>
      </c>
      <c r="F1851" s="181">
        <v>3.4295</v>
      </c>
      <c r="G1851" s="181">
        <v>2.8142999999999998</v>
      </c>
      <c r="H1851" s="181">
        <v>2.5259999999999998</v>
      </c>
      <c r="I1851" s="181">
        <v>3.1692</v>
      </c>
      <c r="J1851" s="181">
        <v>2.7976000000000001</v>
      </c>
      <c r="K1851" s="181">
        <v>2.5276000000000001</v>
      </c>
      <c r="L1851" s="181">
        <v>2.3690000000000002</v>
      </c>
      <c r="M1851" s="181">
        <v>2.4561000000000002</v>
      </c>
      <c r="N1851" s="181">
        <v>2.4598</v>
      </c>
      <c r="O1851" s="181">
        <v>4.0777999999999999</v>
      </c>
      <c r="P1851" s="181">
        <v>1.8483000000000001</v>
      </c>
      <c r="Q1851" s="181">
        <v>3.9070999999999998</v>
      </c>
      <c r="R1851" s="181">
        <v>3.1717</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1460</v>
      </c>
      <c r="B1852" s="177" t="s">
        <v>1968</v>
      </c>
      <c r="C1852" s="177">
        <v>119186</v>
      </c>
      <c r="D1852" s="180">
        <v>44616</v>
      </c>
      <c r="E1852" s="181">
        <v>2375.7930000000001</v>
      </c>
      <c r="F1852" s="181">
        <v>2.5350999999999999</v>
      </c>
      <c r="G1852" s="181">
        <v>2.161</v>
      </c>
      <c r="H1852" s="181">
        <v>2.8409</v>
      </c>
      <c r="I1852" s="181">
        <v>3.4984000000000002</v>
      </c>
      <c r="J1852" s="181">
        <v>3.2160000000000002</v>
      </c>
      <c r="K1852" s="181">
        <v>3.3677999999999999</v>
      </c>
      <c r="L1852" s="181">
        <v>3.0150000000000001</v>
      </c>
      <c r="M1852" s="181">
        <v>3.0760999999999998</v>
      </c>
      <c r="N1852" s="181">
        <v>3.0821999999999998</v>
      </c>
      <c r="O1852" s="181">
        <v>4.6340000000000003</v>
      </c>
      <c r="P1852" s="181">
        <v>5.6311999999999998</v>
      </c>
      <c r="Q1852" s="181">
        <v>7.1075999999999997</v>
      </c>
      <c r="R1852" s="181">
        <v>3.5567000000000002</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1460</v>
      </c>
      <c r="B1853" s="177" t="s">
        <v>1969</v>
      </c>
      <c r="C1853" s="177">
        <v>112408</v>
      </c>
      <c r="D1853" s="180">
        <v>44616</v>
      </c>
      <c r="E1853" s="181">
        <v>2236.0027</v>
      </c>
      <c r="F1853" s="181">
        <v>1.6095999999999999</v>
      </c>
      <c r="G1853" s="181">
        <v>1.238</v>
      </c>
      <c r="H1853" s="181">
        <v>1.9182999999999999</v>
      </c>
      <c r="I1853" s="181">
        <v>2.5768</v>
      </c>
      <c r="J1853" s="181">
        <v>2.2942</v>
      </c>
      <c r="K1853" s="181">
        <v>2.4405999999999999</v>
      </c>
      <c r="L1853" s="181">
        <v>2.0831</v>
      </c>
      <c r="M1853" s="181">
        <v>2.1377000000000002</v>
      </c>
      <c r="N1853" s="181">
        <v>2.1381999999999999</v>
      </c>
      <c r="O1853" s="181">
        <v>3.7684000000000002</v>
      </c>
      <c r="P1853" s="181">
        <v>4.8101000000000003</v>
      </c>
      <c r="Q1853" s="181">
        <v>6.9226000000000001</v>
      </c>
      <c r="R1853" s="181">
        <v>2.6568000000000001</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1460</v>
      </c>
      <c r="B1854" s="177" t="s">
        <v>1503</v>
      </c>
      <c r="C1854" s="177">
        <v>143493</v>
      </c>
      <c r="D1854" s="180">
        <v>44616</v>
      </c>
      <c r="E1854" s="181">
        <v>3267.7121000000002</v>
      </c>
      <c r="F1854" s="181">
        <v>3.4496000000000002</v>
      </c>
      <c r="G1854" s="181">
        <v>0.87880000000000003</v>
      </c>
      <c r="H1854" s="181">
        <v>2.5727000000000002</v>
      </c>
      <c r="I1854" s="181">
        <v>3.9428000000000001</v>
      </c>
      <c r="J1854" s="181">
        <v>3.5396000000000001</v>
      </c>
      <c r="K1854" s="181">
        <v>4.1505000000000001</v>
      </c>
      <c r="L1854" s="181">
        <v>3.7907999999999999</v>
      </c>
      <c r="M1854" s="181">
        <v>8.7100000000000009</v>
      </c>
      <c r="N1854" s="181">
        <v>7.9386999999999999</v>
      </c>
      <c r="O1854" s="181">
        <v>4.2739000000000003</v>
      </c>
      <c r="P1854" s="181">
        <v>5.25</v>
      </c>
      <c r="Q1854" s="181">
        <v>6.0269000000000004</v>
      </c>
      <c r="R1854" s="181">
        <v>5.9870000000000001</v>
      </c>
      <c r="S1854" s="124" t="s">
        <v>1951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1460</v>
      </c>
      <c r="B1855" s="177" t="s">
        <v>1504</v>
      </c>
      <c r="C1855" s="177">
        <v>143494</v>
      </c>
      <c r="D1855" s="180">
        <v>44616</v>
      </c>
      <c r="E1855" s="181">
        <v>3512.2433999999998</v>
      </c>
      <c r="F1855" s="181">
        <v>4.2499000000000002</v>
      </c>
      <c r="G1855" s="181">
        <v>1.6778999999999999</v>
      </c>
      <c r="H1855" s="181">
        <v>3.3730000000000002</v>
      </c>
      <c r="I1855" s="181">
        <v>4.7431999999999999</v>
      </c>
      <c r="J1855" s="181">
        <v>4.3418000000000001</v>
      </c>
      <c r="K1855" s="181">
        <v>4.9766000000000004</v>
      </c>
      <c r="L1855" s="181">
        <v>4.6520000000000001</v>
      </c>
      <c r="M1855" s="181">
        <v>9.6212</v>
      </c>
      <c r="N1855" s="181">
        <v>8.8445999999999998</v>
      </c>
      <c r="O1855" s="181">
        <v>5.1051000000000002</v>
      </c>
      <c r="P1855" s="181">
        <v>6.1288999999999998</v>
      </c>
      <c r="Q1855" s="181">
        <v>7.2266000000000004</v>
      </c>
      <c r="R1855" s="181">
        <v>6.8415999999999997</v>
      </c>
      <c r="S1855" s="124" t="s">
        <v>1951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1460</v>
      </c>
      <c r="B1856" s="177" t="s">
        <v>1505</v>
      </c>
      <c r="C1856" s="177">
        <v>147674</v>
      </c>
      <c r="D1856" s="180"/>
      <c r="E1856" s="181"/>
      <c r="F1856" s="181"/>
      <c r="G1856" s="181"/>
      <c r="H1856" s="181"/>
      <c r="I1856" s="181"/>
      <c r="J1856" s="181"/>
      <c r="K1856" s="181"/>
      <c r="L1856" s="181"/>
      <c r="M1856" s="181"/>
      <c r="N1856" s="181"/>
      <c r="O1856" s="181"/>
      <c r="P1856" s="181"/>
      <c r="Q1856" s="181"/>
      <c r="R1856" s="181"/>
      <c r="S1856" s="124" t="s">
        <v>1951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1460</v>
      </c>
      <c r="B1857" s="177" t="s">
        <v>1506</v>
      </c>
      <c r="C1857" s="177">
        <v>147675</v>
      </c>
      <c r="D1857" s="180"/>
      <c r="E1857" s="181"/>
      <c r="F1857" s="181"/>
      <c r="G1857" s="181"/>
      <c r="H1857" s="181"/>
      <c r="I1857" s="181"/>
      <c r="J1857" s="181"/>
      <c r="K1857" s="181"/>
      <c r="L1857" s="181"/>
      <c r="M1857" s="181"/>
      <c r="N1857" s="181"/>
      <c r="O1857" s="181"/>
      <c r="P1857" s="181"/>
      <c r="Q1857" s="181"/>
      <c r="R1857" s="181"/>
      <c r="S1857" s="124" t="s">
        <v>1951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1460</v>
      </c>
      <c r="B1858" s="177" t="s">
        <v>2037</v>
      </c>
      <c r="C1858" s="177">
        <v>138343</v>
      </c>
      <c r="D1858" s="180">
        <v>44616</v>
      </c>
      <c r="E1858" s="181">
        <v>27.866900000000001</v>
      </c>
      <c r="F1858" s="181">
        <v>4.0608000000000004</v>
      </c>
      <c r="G1858" s="181">
        <v>3.1442999999999999</v>
      </c>
      <c r="H1858" s="181">
        <v>2.827</v>
      </c>
      <c r="I1858" s="181">
        <v>4.2544000000000004</v>
      </c>
      <c r="J1858" s="181">
        <v>3.4451000000000001</v>
      </c>
      <c r="K1858" s="181">
        <v>3.3624999999999998</v>
      </c>
      <c r="L1858" s="181">
        <v>3.1015999999999999</v>
      </c>
      <c r="M1858" s="181">
        <v>3.2704</v>
      </c>
      <c r="N1858" s="181">
        <v>3.3431999999999999</v>
      </c>
      <c r="O1858" s="181">
        <v>7.2930000000000001</v>
      </c>
      <c r="P1858" s="181">
        <v>7.3156999999999996</v>
      </c>
      <c r="Q1858" s="181">
        <v>7.7958999999999996</v>
      </c>
      <c r="R1858" s="181">
        <v>4.2427999999999999</v>
      </c>
      <c r="S1858" s="124" t="s">
        <v>1951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1460</v>
      </c>
      <c r="B1859" s="177" t="s">
        <v>2038</v>
      </c>
      <c r="C1859" s="177">
        <v>138358</v>
      </c>
      <c r="D1859" s="180">
        <v>44616</v>
      </c>
      <c r="E1859" s="181">
        <v>28.5259</v>
      </c>
      <c r="F1859" s="181">
        <v>4.6069000000000004</v>
      </c>
      <c r="G1859" s="181">
        <v>3.7118000000000002</v>
      </c>
      <c r="H1859" s="181">
        <v>3.4203999999999999</v>
      </c>
      <c r="I1859" s="181">
        <v>4.8346</v>
      </c>
      <c r="J1859" s="181">
        <v>4.0256999999999996</v>
      </c>
      <c r="K1859" s="181">
        <v>3.9030999999999998</v>
      </c>
      <c r="L1859" s="181">
        <v>3.6103999999999998</v>
      </c>
      <c r="M1859" s="181">
        <v>3.7702</v>
      </c>
      <c r="N1859" s="181">
        <v>3.8408000000000002</v>
      </c>
      <c r="O1859" s="181">
        <v>7.6211000000000002</v>
      </c>
      <c r="P1859" s="181">
        <v>7.6208</v>
      </c>
      <c r="Q1859" s="181">
        <v>8.4069000000000003</v>
      </c>
      <c r="R1859" s="181">
        <v>4.7398999999999996</v>
      </c>
      <c r="S1859" s="124" t="s">
        <v>1951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1460</v>
      </c>
      <c r="B1860" s="177" t="s">
        <v>1507</v>
      </c>
      <c r="C1860" s="177">
        <v>119828</v>
      </c>
      <c r="D1860" s="180">
        <v>44616</v>
      </c>
      <c r="E1860" s="181">
        <v>4875.6212999999998</v>
      </c>
      <c r="F1860" s="181">
        <v>4.6741999999999999</v>
      </c>
      <c r="G1860" s="181">
        <v>3.2277</v>
      </c>
      <c r="H1860" s="181">
        <v>3.4154</v>
      </c>
      <c r="I1860" s="181">
        <v>4.6130000000000004</v>
      </c>
      <c r="J1860" s="181">
        <v>4.0246000000000004</v>
      </c>
      <c r="K1860" s="181">
        <v>3.8187000000000002</v>
      </c>
      <c r="L1860" s="181">
        <v>3.5705</v>
      </c>
      <c r="M1860" s="181">
        <v>3.6781999999999999</v>
      </c>
      <c r="N1860" s="181">
        <v>3.7362000000000002</v>
      </c>
      <c r="O1860" s="181">
        <v>5.6750999999999996</v>
      </c>
      <c r="P1860" s="181">
        <v>6.4047999999999998</v>
      </c>
      <c r="Q1860" s="181">
        <v>7.3872999999999998</v>
      </c>
      <c r="R1860" s="181">
        <v>4.6003999999999996</v>
      </c>
      <c r="S1860" s="124" t="s">
        <v>1951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1460</v>
      </c>
      <c r="B1861" s="177" t="s">
        <v>1508</v>
      </c>
      <c r="C1861" s="177">
        <v>100641</v>
      </c>
      <c r="D1861" s="180">
        <v>44616</v>
      </c>
      <c r="E1861" s="181">
        <v>4825.2254999999996</v>
      </c>
      <c r="F1861" s="181">
        <v>4.4938000000000002</v>
      </c>
      <c r="G1861" s="181">
        <v>3.0472000000000001</v>
      </c>
      <c r="H1861" s="181">
        <v>3.2349999999999999</v>
      </c>
      <c r="I1861" s="181">
        <v>4.4324000000000003</v>
      </c>
      <c r="J1861" s="181">
        <v>3.8437999999999999</v>
      </c>
      <c r="K1861" s="181">
        <v>3.6368999999999998</v>
      </c>
      <c r="L1861" s="181">
        <v>3.3871000000000002</v>
      </c>
      <c r="M1861" s="181">
        <v>3.4927999999999999</v>
      </c>
      <c r="N1861" s="181">
        <v>3.5493999999999999</v>
      </c>
      <c r="O1861" s="181">
        <v>5.4969999999999999</v>
      </c>
      <c r="P1861" s="181">
        <v>6.2485999999999997</v>
      </c>
      <c r="Q1861" s="181">
        <v>7.1512000000000002</v>
      </c>
      <c r="R1861" s="181">
        <v>4.4168000000000003</v>
      </c>
      <c r="S1861" s="124" t="s">
        <v>1951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1460</v>
      </c>
      <c r="B1862" s="177" t="s">
        <v>2017</v>
      </c>
      <c r="C1862" s="177">
        <v>149535</v>
      </c>
      <c r="D1862" s="180">
        <v>44616</v>
      </c>
      <c r="E1862" s="181">
        <v>2229.8044</v>
      </c>
      <c r="F1862" s="181">
        <v>3.2561</v>
      </c>
      <c r="G1862" s="181">
        <v>2.2412999999999998</v>
      </c>
      <c r="H1862" s="181">
        <v>2.2755999999999998</v>
      </c>
      <c r="I1862" s="181">
        <v>3.0339999999999998</v>
      </c>
      <c r="J1862" s="181">
        <v>2.6696</v>
      </c>
      <c r="K1862" s="181">
        <v>2.6850999999999998</v>
      </c>
      <c r="L1862" s="181">
        <v>2.5442999999999998</v>
      </c>
      <c r="M1862" s="181">
        <v>2.6680000000000001</v>
      </c>
      <c r="N1862" s="181">
        <v>2.7648000000000001</v>
      </c>
      <c r="O1862" s="181">
        <v>4.1727999999999996</v>
      </c>
      <c r="P1862" s="181">
        <v>3.9729999999999999</v>
      </c>
      <c r="Q1862" s="181">
        <v>5.8224999999999998</v>
      </c>
      <c r="R1862" s="181">
        <v>3.1484000000000001</v>
      </c>
      <c r="S1862" s="124" t="s">
        <v>1951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1460</v>
      </c>
      <c r="B1863" s="177" t="s">
        <v>2018</v>
      </c>
      <c r="C1863" s="177">
        <v>149539</v>
      </c>
      <c r="D1863" s="180">
        <v>44616</v>
      </c>
      <c r="E1863" s="181">
        <v>2334.1518000000001</v>
      </c>
      <c r="F1863" s="181">
        <v>4.5103999999999997</v>
      </c>
      <c r="G1863" s="181">
        <v>3.4980000000000002</v>
      </c>
      <c r="H1863" s="181">
        <v>3.5352999999999999</v>
      </c>
      <c r="I1863" s="181">
        <v>4.2954999999999997</v>
      </c>
      <c r="J1863" s="181">
        <v>3.9337</v>
      </c>
      <c r="K1863" s="181">
        <v>3.7482000000000002</v>
      </c>
      <c r="L1863" s="181">
        <v>3.4773000000000001</v>
      </c>
      <c r="M1863" s="181">
        <v>3.5670999999999999</v>
      </c>
      <c r="N1863" s="181">
        <v>3.6566999999999998</v>
      </c>
      <c r="O1863" s="181">
        <v>5.0446999999999997</v>
      </c>
      <c r="P1863" s="181">
        <v>4.8544</v>
      </c>
      <c r="Q1863" s="181">
        <v>6.7291999999999996</v>
      </c>
      <c r="R1863" s="181">
        <v>4.0267999999999997</v>
      </c>
      <c r="S1863" s="124" t="s">
        <v>1951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1460</v>
      </c>
      <c r="B1864" s="177" t="s">
        <v>1509</v>
      </c>
      <c r="C1864" s="177">
        <v>147440</v>
      </c>
      <c r="D1864" s="180"/>
      <c r="E1864" s="181"/>
      <c r="F1864" s="181"/>
      <c r="G1864" s="181"/>
      <c r="H1864" s="181"/>
      <c r="I1864" s="181"/>
      <c r="J1864" s="181"/>
      <c r="K1864" s="181"/>
      <c r="L1864" s="181"/>
      <c r="M1864" s="181"/>
      <c r="N1864" s="181"/>
      <c r="O1864" s="181"/>
      <c r="P1864" s="181"/>
      <c r="Q1864" s="181"/>
      <c r="R1864" s="181"/>
      <c r="S1864" s="124" t="s">
        <v>1951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1460</v>
      </c>
      <c r="B1865" s="177" t="s">
        <v>1510</v>
      </c>
      <c r="C1865" s="177">
        <v>147425</v>
      </c>
      <c r="D1865" s="180"/>
      <c r="E1865" s="181"/>
      <c r="F1865" s="181"/>
      <c r="G1865" s="181"/>
      <c r="H1865" s="181"/>
      <c r="I1865" s="181"/>
      <c r="J1865" s="181"/>
      <c r="K1865" s="181"/>
      <c r="L1865" s="181"/>
      <c r="M1865" s="181"/>
      <c r="N1865" s="181"/>
      <c r="O1865" s="181"/>
      <c r="P1865" s="181"/>
      <c r="Q1865" s="181"/>
      <c r="R1865" s="181"/>
      <c r="S1865" s="124" t="s">
        <v>1951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1460</v>
      </c>
      <c r="B1866" s="177" t="s">
        <v>1511</v>
      </c>
      <c r="C1866" s="177">
        <v>146075</v>
      </c>
      <c r="D1866" s="180">
        <v>44616</v>
      </c>
      <c r="E1866" s="181">
        <v>11.8553</v>
      </c>
      <c r="F1866" s="181">
        <v>4.3108000000000004</v>
      </c>
      <c r="G1866" s="181">
        <v>2.5661999999999998</v>
      </c>
      <c r="H1866" s="181">
        <v>3.3008000000000002</v>
      </c>
      <c r="I1866" s="181">
        <v>4.5381</v>
      </c>
      <c r="J1866" s="181">
        <v>4.2461000000000002</v>
      </c>
      <c r="K1866" s="181">
        <v>4.1833</v>
      </c>
      <c r="L1866" s="181">
        <v>3.9211</v>
      </c>
      <c r="M1866" s="181">
        <v>3.9946000000000002</v>
      </c>
      <c r="N1866" s="181">
        <v>4.0742000000000003</v>
      </c>
      <c r="O1866" s="181">
        <v>5.5978000000000003</v>
      </c>
      <c r="P1866" s="181"/>
      <c r="Q1866" s="181">
        <v>5.6562999999999999</v>
      </c>
      <c r="R1866" s="181">
        <v>4.6433</v>
      </c>
      <c r="S1866" s="124" t="s">
        <v>1951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1460</v>
      </c>
      <c r="B1867" s="177" t="s">
        <v>1512</v>
      </c>
      <c r="C1867" s="177">
        <v>146070</v>
      </c>
      <c r="D1867" s="180">
        <v>44616</v>
      </c>
      <c r="E1867" s="181">
        <v>11.5974</v>
      </c>
      <c r="F1867" s="181">
        <v>3.7770999999999999</v>
      </c>
      <c r="G1867" s="181">
        <v>1.7837000000000001</v>
      </c>
      <c r="H1867" s="181">
        <v>2.5190000000000001</v>
      </c>
      <c r="I1867" s="181">
        <v>3.7595999999999998</v>
      </c>
      <c r="J1867" s="181">
        <v>3.4722</v>
      </c>
      <c r="K1867" s="181">
        <v>3.4089</v>
      </c>
      <c r="L1867" s="181">
        <v>3.1309</v>
      </c>
      <c r="M1867" s="181">
        <v>3.2071999999999998</v>
      </c>
      <c r="N1867" s="181">
        <v>3.2770999999999999</v>
      </c>
      <c r="O1867" s="181">
        <v>4.8410000000000002</v>
      </c>
      <c r="P1867" s="181"/>
      <c r="Q1867" s="181">
        <v>4.9077000000000002</v>
      </c>
      <c r="R1867" s="181">
        <v>3.8597999999999999</v>
      </c>
      <c r="S1867" s="124" t="s">
        <v>1951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1460</v>
      </c>
      <c r="B1868" s="177" t="s">
        <v>1513</v>
      </c>
      <c r="C1868" s="177">
        <v>120746</v>
      </c>
      <c r="D1868" s="180">
        <v>44616</v>
      </c>
      <c r="E1868" s="181">
        <v>3630.221</v>
      </c>
      <c r="F1868" s="181">
        <v>4.8277999999999999</v>
      </c>
      <c r="G1868" s="181">
        <v>2.9912999999999998</v>
      </c>
      <c r="H1868" s="181">
        <v>3.1690999999999998</v>
      </c>
      <c r="I1868" s="181">
        <v>4.4470999999999998</v>
      </c>
      <c r="J1868" s="181">
        <v>4.0156000000000001</v>
      </c>
      <c r="K1868" s="181">
        <v>3.8319000000000001</v>
      </c>
      <c r="L1868" s="181">
        <v>9.2692999999999994</v>
      </c>
      <c r="M1868" s="181">
        <v>7.5533000000000001</v>
      </c>
      <c r="N1868" s="181">
        <v>6.7350000000000003</v>
      </c>
      <c r="O1868" s="181">
        <v>5.2755000000000001</v>
      </c>
      <c r="P1868" s="181">
        <v>6.1093999999999999</v>
      </c>
      <c r="Q1868" s="181">
        <v>7.6577000000000002</v>
      </c>
      <c r="R1868" s="181">
        <v>6.2247000000000003</v>
      </c>
      <c r="S1868" s="124" t="s">
        <v>1951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1460</v>
      </c>
      <c r="B1869" s="177" t="s">
        <v>1514</v>
      </c>
      <c r="C1869" s="177">
        <v>102532</v>
      </c>
      <c r="D1869" s="180">
        <v>44616</v>
      </c>
      <c r="E1869" s="181">
        <v>3447.4951999999998</v>
      </c>
      <c r="F1869" s="181">
        <v>4.2470999999999997</v>
      </c>
      <c r="G1869" s="181">
        <v>2.4112</v>
      </c>
      <c r="H1869" s="181">
        <v>2.5888</v>
      </c>
      <c r="I1869" s="181">
        <v>3.8662000000000001</v>
      </c>
      <c r="J1869" s="181">
        <v>3.4323000000000001</v>
      </c>
      <c r="K1869" s="181">
        <v>3.2462</v>
      </c>
      <c r="L1869" s="181">
        <v>8.6681000000000008</v>
      </c>
      <c r="M1869" s="181">
        <v>6.9653</v>
      </c>
      <c r="N1869" s="181">
        <v>6.1356999999999999</v>
      </c>
      <c r="O1869" s="181">
        <v>4.6969000000000003</v>
      </c>
      <c r="P1869" s="181">
        <v>5.5019</v>
      </c>
      <c r="Q1869" s="181">
        <v>6.9173</v>
      </c>
      <c r="R1869" s="181">
        <v>5.6492000000000004</v>
      </c>
      <c r="S1869" s="124" t="s">
        <v>1951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1460</v>
      </c>
      <c r="B1870" s="177" t="s">
        <v>2029</v>
      </c>
      <c r="C1870" s="177">
        <v>147311</v>
      </c>
      <c r="D1870" s="180">
        <v>44616</v>
      </c>
      <c r="E1870" s="181">
        <v>1134.5157999999999</v>
      </c>
      <c r="F1870" s="181">
        <v>3.6036999999999999</v>
      </c>
      <c r="G1870" s="181">
        <v>1.9435</v>
      </c>
      <c r="H1870" s="181">
        <v>2.6229</v>
      </c>
      <c r="I1870" s="181">
        <v>3.2742</v>
      </c>
      <c r="J1870" s="181">
        <v>3.3784000000000001</v>
      </c>
      <c r="K1870" s="181">
        <v>3.3515000000000001</v>
      </c>
      <c r="L1870" s="181">
        <v>4.6115000000000004</v>
      </c>
      <c r="M1870" s="181">
        <v>4.0659999999999998</v>
      </c>
      <c r="N1870" s="181">
        <v>3.8645999999999998</v>
      </c>
      <c r="O1870" s="181"/>
      <c r="P1870" s="181"/>
      <c r="Q1870" s="181">
        <v>4.7434000000000003</v>
      </c>
      <c r="R1870" s="181">
        <v>4.1571999999999996</v>
      </c>
      <c r="S1870" s="124" t="s">
        <v>1951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1460</v>
      </c>
      <c r="B1871" s="177" t="s">
        <v>2030</v>
      </c>
      <c r="C1871" s="177">
        <v>147307</v>
      </c>
      <c r="D1871" s="180">
        <v>44616</v>
      </c>
      <c r="E1871" s="181">
        <v>1118.3193000000001</v>
      </c>
      <c r="F1871" s="181">
        <v>2.9083000000000001</v>
      </c>
      <c r="G1871" s="181">
        <v>1.2446999999999999</v>
      </c>
      <c r="H1871" s="181">
        <v>1.9263999999999999</v>
      </c>
      <c r="I1871" s="181">
        <v>2.5747</v>
      </c>
      <c r="J1871" s="181">
        <v>2.6768000000000001</v>
      </c>
      <c r="K1871" s="181">
        <v>2.7555999999999998</v>
      </c>
      <c r="L1871" s="181">
        <v>4.0540000000000003</v>
      </c>
      <c r="M1871" s="181">
        <v>3.5204</v>
      </c>
      <c r="N1871" s="181">
        <v>3.3228</v>
      </c>
      <c r="O1871" s="181"/>
      <c r="P1871" s="181"/>
      <c r="Q1871" s="181">
        <v>4.1917999999999997</v>
      </c>
      <c r="R1871" s="181">
        <v>3.6261000000000001</v>
      </c>
      <c r="S1871" s="124" t="s">
        <v>1951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3.788987272727272</v>
      </c>
      <c r="G1872" s="183">
        <v>3.2791545454545452</v>
      </c>
      <c r="H1872" s="183">
        <v>3.6353054545454553</v>
      </c>
      <c r="I1872" s="183">
        <v>4.5564981818181813</v>
      </c>
      <c r="J1872" s="183">
        <v>4.0527909090909082</v>
      </c>
      <c r="K1872" s="183">
        <v>4.0915309090909089</v>
      </c>
      <c r="L1872" s="183">
        <v>4.094278181818181</v>
      </c>
      <c r="M1872" s="183">
        <v>4.2848618181818177</v>
      </c>
      <c r="N1872" s="183">
        <v>4.2119618181818188</v>
      </c>
      <c r="O1872" s="183">
        <v>5.5242466666666665</v>
      </c>
      <c r="P1872" s="183">
        <v>5.9506971428571438</v>
      </c>
      <c r="Q1872" s="183">
        <v>6.3825072727272723</v>
      </c>
      <c r="R1872" s="183">
        <v>4.6425811320754722</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408</v>
      </c>
      <c r="B1873" s="177"/>
      <c r="C1873" s="177"/>
      <c r="D1873" s="177"/>
      <c r="E1873" s="177"/>
      <c r="F1873" s="183">
        <v>3.6553</v>
      </c>
      <c r="G1873" s="183">
        <v>2.8243999999999998</v>
      </c>
      <c r="H1873" s="183">
        <v>3.1707000000000001</v>
      </c>
      <c r="I1873" s="183">
        <v>4.2544000000000004</v>
      </c>
      <c r="J1873" s="183">
        <v>3.6882000000000001</v>
      </c>
      <c r="K1873" s="183">
        <v>3.6368999999999998</v>
      </c>
      <c r="L1873" s="183">
        <v>3.4988000000000001</v>
      </c>
      <c r="M1873" s="183">
        <v>3.5937999999999999</v>
      </c>
      <c r="N1873" s="183">
        <v>3.6787999999999998</v>
      </c>
      <c r="O1873" s="183">
        <v>5.3909000000000002</v>
      </c>
      <c r="P1873" s="183">
        <v>6.1093999999999999</v>
      </c>
      <c r="Q1873" s="183">
        <v>6.9173</v>
      </c>
      <c r="R1873" s="183">
        <v>4.3491</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44616</v>
      </c>
      <c r="E1876" s="181">
        <v>64.0839</v>
      </c>
      <c r="F1876" s="181">
        <v>-6.3875999999999999</v>
      </c>
      <c r="G1876" s="181">
        <v>-7.4595000000000002</v>
      </c>
      <c r="H1876" s="181">
        <v>-9.5138999999999996</v>
      </c>
      <c r="I1876" s="181">
        <v>-12.656499999999999</v>
      </c>
      <c r="J1876" s="181">
        <v>-10.2118</v>
      </c>
      <c r="K1876" s="181">
        <v>-11.990399999999999</v>
      </c>
      <c r="L1876" s="181">
        <v>-6.2617000000000003</v>
      </c>
      <c r="M1876" s="181">
        <v>-1.6447000000000001</v>
      </c>
      <c r="N1876" s="181">
        <v>8.5642999999999994</v>
      </c>
      <c r="O1876" s="181">
        <v>10.743399999999999</v>
      </c>
      <c r="P1876" s="181">
        <v>5.2643000000000004</v>
      </c>
      <c r="Q1876" s="181">
        <v>14.2727</v>
      </c>
      <c r="R1876" s="181">
        <v>18.769600000000001</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44616</v>
      </c>
      <c r="E1877" s="181">
        <v>70.031199999999998</v>
      </c>
      <c r="F1877" s="181">
        <v>-6.3853</v>
      </c>
      <c r="G1877" s="181">
        <v>-7.4584000000000001</v>
      </c>
      <c r="H1877" s="181">
        <v>-9.5032999999999994</v>
      </c>
      <c r="I1877" s="181">
        <v>-12.630699999999999</v>
      </c>
      <c r="J1877" s="181">
        <v>-10.145899999999999</v>
      </c>
      <c r="K1877" s="181">
        <v>-11.8012</v>
      </c>
      <c r="L1877" s="181">
        <v>-5.8376999999999999</v>
      </c>
      <c r="M1877" s="181">
        <v>-0.96489999999999998</v>
      </c>
      <c r="N1877" s="181">
        <v>9.5510999999999999</v>
      </c>
      <c r="O1877" s="181">
        <v>11.906000000000001</v>
      </c>
      <c r="P1877" s="181">
        <v>6.4355000000000002</v>
      </c>
      <c r="Q1877" s="181">
        <v>15.696099999999999</v>
      </c>
      <c r="R1877" s="181">
        <v>19.932600000000001</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1921</v>
      </c>
      <c r="C1878" s="177">
        <v>148595</v>
      </c>
      <c r="D1878" s="180">
        <v>44616</v>
      </c>
      <c r="E1878" s="181">
        <v>12.327999999999999</v>
      </c>
      <c r="F1878" s="181">
        <v>-3.0284</v>
      </c>
      <c r="G1878" s="181">
        <v>-3.6046999999999998</v>
      </c>
      <c r="H1878" s="181">
        <v>-5.0670000000000002</v>
      </c>
      <c r="I1878" s="181">
        <v>-7.0496999999999996</v>
      </c>
      <c r="J1878" s="181">
        <v>-4.8250999999999999</v>
      </c>
      <c r="K1878" s="181">
        <v>-6.8249000000000004</v>
      </c>
      <c r="L1878" s="181">
        <v>-5.2858000000000001</v>
      </c>
      <c r="M1878" s="181">
        <v>3.2323</v>
      </c>
      <c r="N1878" s="181">
        <v>13.789899999999999</v>
      </c>
      <c r="O1878" s="181"/>
      <c r="P1878" s="181"/>
      <c r="Q1878" s="181">
        <v>18.912800000000001</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1922</v>
      </c>
      <c r="C1879" s="177">
        <v>148594</v>
      </c>
      <c r="D1879" s="180">
        <v>44616</v>
      </c>
      <c r="E1879" s="181">
        <v>12.215</v>
      </c>
      <c r="F1879" s="181">
        <v>-3.0247999999999999</v>
      </c>
      <c r="G1879" s="181">
        <v>-3.6139999999999999</v>
      </c>
      <c r="H1879" s="181">
        <v>-5.0819999999999999</v>
      </c>
      <c r="I1879" s="181">
        <v>-7.0749000000000004</v>
      </c>
      <c r="J1879" s="181">
        <v>-4.8898000000000001</v>
      </c>
      <c r="K1879" s="181">
        <v>-7.0042</v>
      </c>
      <c r="L1879" s="181">
        <v>-5.6538000000000004</v>
      </c>
      <c r="M1879" s="181">
        <v>2.6383999999999999</v>
      </c>
      <c r="N1879" s="181">
        <v>12.9345</v>
      </c>
      <c r="O1879" s="181"/>
      <c r="P1879" s="181"/>
      <c r="Q1879" s="181">
        <v>18.010000000000002</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44616</v>
      </c>
      <c r="E1880" s="181">
        <v>401.11099999999999</v>
      </c>
      <c r="F1880" s="181">
        <v>-4.8833000000000002</v>
      </c>
      <c r="G1880" s="181">
        <v>-5.6307</v>
      </c>
      <c r="H1880" s="181">
        <v>-6.4273999999999996</v>
      </c>
      <c r="I1880" s="181">
        <v>-9.3207000000000004</v>
      </c>
      <c r="J1880" s="181">
        <v>-6.7058</v>
      </c>
      <c r="K1880" s="181">
        <v>-8.1738999999999997</v>
      </c>
      <c r="L1880" s="181">
        <v>-0.90229999999999999</v>
      </c>
      <c r="M1880" s="181">
        <v>8.7918000000000003</v>
      </c>
      <c r="N1880" s="181">
        <v>12.783799999999999</v>
      </c>
      <c r="O1880" s="181">
        <v>13.3924</v>
      </c>
      <c r="P1880" s="181">
        <v>11.262499999999999</v>
      </c>
      <c r="Q1880" s="181">
        <v>14.049099999999999</v>
      </c>
      <c r="R1880" s="181">
        <v>19.605399999999999</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44616</v>
      </c>
      <c r="E1881" s="181">
        <v>434.93599999999998</v>
      </c>
      <c r="F1881" s="181">
        <v>-4.8811</v>
      </c>
      <c r="G1881" s="181">
        <v>-5.6241000000000003</v>
      </c>
      <c r="H1881" s="181">
        <v>-6.4122000000000003</v>
      </c>
      <c r="I1881" s="181">
        <v>-9.2922999999999991</v>
      </c>
      <c r="J1881" s="181">
        <v>-6.6426999999999996</v>
      </c>
      <c r="K1881" s="181">
        <v>-7.9501999999999997</v>
      </c>
      <c r="L1881" s="181">
        <v>-0.43219999999999997</v>
      </c>
      <c r="M1881" s="181">
        <v>9.5625999999999998</v>
      </c>
      <c r="N1881" s="181">
        <v>13.8489</v>
      </c>
      <c r="O1881" s="181">
        <v>14.4506</v>
      </c>
      <c r="P1881" s="181">
        <v>12.4236</v>
      </c>
      <c r="Q1881" s="181">
        <v>15.443300000000001</v>
      </c>
      <c r="R1881" s="181">
        <v>20.723199999999999</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44616</v>
      </c>
      <c r="E1882" s="181">
        <v>238.88</v>
      </c>
      <c r="F1882" s="181">
        <v>-3.7822</v>
      </c>
      <c r="G1882" s="181">
        <v>-4.6692</v>
      </c>
      <c r="H1882" s="181">
        <v>-5.7598000000000003</v>
      </c>
      <c r="I1882" s="181">
        <v>-7.5041000000000002</v>
      </c>
      <c r="J1882" s="181">
        <v>-2.4661</v>
      </c>
      <c r="K1882" s="181">
        <v>-3.4047999999999998</v>
      </c>
      <c r="L1882" s="181">
        <v>7.1307</v>
      </c>
      <c r="M1882" s="181">
        <v>14.170999999999999</v>
      </c>
      <c r="N1882" s="181">
        <v>23.919699999999999</v>
      </c>
      <c r="O1882" s="181">
        <v>20.643699999999999</v>
      </c>
      <c r="P1882" s="181">
        <v>13.204599999999999</v>
      </c>
      <c r="Q1882" s="181">
        <v>19.835899999999999</v>
      </c>
      <c r="R1882" s="181">
        <v>31.253</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44616</v>
      </c>
      <c r="E1883" s="181">
        <v>257.77999999999997</v>
      </c>
      <c r="F1883" s="181">
        <v>-3.7847</v>
      </c>
      <c r="G1883" s="181">
        <v>-4.6672000000000002</v>
      </c>
      <c r="H1883" s="181">
        <v>-5.7477</v>
      </c>
      <c r="I1883" s="181">
        <v>-7.4829999999999997</v>
      </c>
      <c r="J1883" s="181">
        <v>-2.4152</v>
      </c>
      <c r="K1883" s="181">
        <v>-3.2503000000000002</v>
      </c>
      <c r="L1883" s="181">
        <v>7.4531000000000001</v>
      </c>
      <c r="M1883" s="181">
        <v>14.6759</v>
      </c>
      <c r="N1883" s="181">
        <v>24.621700000000001</v>
      </c>
      <c r="O1883" s="181">
        <v>21.323499999999999</v>
      </c>
      <c r="P1883" s="181">
        <v>14.025</v>
      </c>
      <c r="Q1883" s="181">
        <v>17.6904</v>
      </c>
      <c r="R1883" s="181">
        <v>31.978999999999999</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44616</v>
      </c>
      <c r="E1884" s="181">
        <v>15.41</v>
      </c>
      <c r="F1884" s="181">
        <v>-4.7000999999999999</v>
      </c>
      <c r="G1884" s="181">
        <v>-4.9352</v>
      </c>
      <c r="H1884" s="181">
        <v>-5.9218999999999999</v>
      </c>
      <c r="I1884" s="181">
        <v>-8.6544000000000008</v>
      </c>
      <c r="J1884" s="181">
        <v>-5.3440000000000003</v>
      </c>
      <c r="K1884" s="181">
        <v>-6.6626000000000003</v>
      </c>
      <c r="L1884" s="181">
        <v>6.4899999999999999E-2</v>
      </c>
      <c r="M1884" s="181">
        <v>7.8376000000000001</v>
      </c>
      <c r="N1884" s="181">
        <v>13.392200000000001</v>
      </c>
      <c r="O1884" s="181">
        <v>15.1921</v>
      </c>
      <c r="P1884" s="181"/>
      <c r="Q1884" s="181">
        <v>13.0801</v>
      </c>
      <c r="R1884" s="181">
        <v>19.201599999999999</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44616</v>
      </c>
      <c r="E1885" s="181">
        <v>14.8</v>
      </c>
      <c r="F1885" s="181">
        <v>-4.7005999999999997</v>
      </c>
      <c r="G1885" s="181">
        <v>-4.8842999999999996</v>
      </c>
      <c r="H1885" s="181">
        <v>-5.9123000000000001</v>
      </c>
      <c r="I1885" s="181">
        <v>-8.6419999999999995</v>
      </c>
      <c r="J1885" s="181">
        <v>-5.3708</v>
      </c>
      <c r="K1885" s="181">
        <v>-6.8010000000000002</v>
      </c>
      <c r="L1885" s="181">
        <v>-0.3367</v>
      </c>
      <c r="M1885" s="181">
        <v>7.1687000000000003</v>
      </c>
      <c r="N1885" s="181">
        <v>12.462</v>
      </c>
      <c r="O1885" s="181">
        <v>14.1097</v>
      </c>
      <c r="P1885" s="181"/>
      <c r="Q1885" s="181">
        <v>11.789199999999999</v>
      </c>
      <c r="R1885" s="181">
        <v>18.302399999999999</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44616</v>
      </c>
      <c r="E1886" s="181">
        <v>88.76</v>
      </c>
      <c r="F1886" s="181">
        <v>-5.2721</v>
      </c>
      <c r="G1886" s="181">
        <v>-6.3021000000000003</v>
      </c>
      <c r="H1886" s="181">
        <v>-7.5801999999999996</v>
      </c>
      <c r="I1886" s="181">
        <v>-11.1067</v>
      </c>
      <c r="J1886" s="181">
        <v>-8.0112000000000005</v>
      </c>
      <c r="K1886" s="181">
        <v>-5.7549000000000001</v>
      </c>
      <c r="L1886" s="181">
        <v>4.5957999999999997</v>
      </c>
      <c r="M1886" s="181">
        <v>12.8401</v>
      </c>
      <c r="N1886" s="181">
        <v>29.803999999999998</v>
      </c>
      <c r="O1886" s="181">
        <v>21.514299999999999</v>
      </c>
      <c r="P1886" s="181">
        <v>15.809100000000001</v>
      </c>
      <c r="Q1886" s="181">
        <v>16.5246</v>
      </c>
      <c r="R1886" s="181">
        <v>30.413799999999998</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44616</v>
      </c>
      <c r="E1887" s="181">
        <v>81.2</v>
      </c>
      <c r="F1887" s="181">
        <v>-5.2729999999999997</v>
      </c>
      <c r="G1887" s="181">
        <v>-6.3113000000000001</v>
      </c>
      <c r="H1887" s="181">
        <v>-7.5907999999999998</v>
      </c>
      <c r="I1887" s="181">
        <v>-11.15</v>
      </c>
      <c r="J1887" s="181">
        <v>-8.0928000000000004</v>
      </c>
      <c r="K1887" s="181">
        <v>-6.0185000000000004</v>
      </c>
      <c r="L1887" s="181">
        <v>4.0225</v>
      </c>
      <c r="M1887" s="181">
        <v>11.922800000000001</v>
      </c>
      <c r="N1887" s="181">
        <v>28.399699999999999</v>
      </c>
      <c r="O1887" s="181">
        <v>20.187899999999999</v>
      </c>
      <c r="P1887" s="181">
        <v>14.5253</v>
      </c>
      <c r="Q1887" s="181">
        <v>16.163599999999999</v>
      </c>
      <c r="R1887" s="181">
        <v>29.0015</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44616</v>
      </c>
      <c r="E1888" s="181">
        <v>18.028300000000002</v>
      </c>
      <c r="F1888" s="181">
        <v>-4.6136999999999997</v>
      </c>
      <c r="G1888" s="181">
        <v>-5.8407</v>
      </c>
      <c r="H1888" s="181">
        <v>-6.1173000000000002</v>
      </c>
      <c r="I1888" s="181">
        <v>-8.0183999999999997</v>
      </c>
      <c r="J1888" s="181">
        <v>-6.0022000000000002</v>
      </c>
      <c r="K1888" s="181">
        <v>-7.2813999999999997</v>
      </c>
      <c r="L1888" s="181">
        <v>-0.77880000000000005</v>
      </c>
      <c r="M1888" s="181">
        <v>10.1914</v>
      </c>
      <c r="N1888" s="181">
        <v>12.0466</v>
      </c>
      <c r="O1888" s="181">
        <v>14.811400000000001</v>
      </c>
      <c r="P1888" s="181">
        <v>7.9840999999999998</v>
      </c>
      <c r="Q1888" s="181">
        <v>9.5349000000000004</v>
      </c>
      <c r="R1888" s="181">
        <v>18.570799999999998</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44616</v>
      </c>
      <c r="E1889" s="181">
        <v>15.9093</v>
      </c>
      <c r="F1889" s="181">
        <v>-4.6193999999999997</v>
      </c>
      <c r="G1889" s="181">
        <v>-5.8554000000000004</v>
      </c>
      <c r="H1889" s="181">
        <v>-6.1502999999999997</v>
      </c>
      <c r="I1889" s="181">
        <v>-8.0817999999999994</v>
      </c>
      <c r="J1889" s="181">
        <v>-6.1430999999999996</v>
      </c>
      <c r="K1889" s="181">
        <v>-7.6989000000000001</v>
      </c>
      <c r="L1889" s="181">
        <v>-1.6603000000000001</v>
      </c>
      <c r="M1889" s="181">
        <v>8.7175999999999991</v>
      </c>
      <c r="N1889" s="181">
        <v>10.0677</v>
      </c>
      <c r="O1889" s="181">
        <v>12.699400000000001</v>
      </c>
      <c r="P1889" s="181">
        <v>6.0469999999999997</v>
      </c>
      <c r="Q1889" s="181">
        <v>7.4387999999999996</v>
      </c>
      <c r="R1889" s="181">
        <v>16.130099999999999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44616</v>
      </c>
      <c r="E1890" s="181">
        <v>384.73365039619398</v>
      </c>
      <c r="F1890" s="181">
        <v>-4.6500000000000004</v>
      </c>
      <c r="G1890" s="181">
        <v>-5.5979999999999999</v>
      </c>
      <c r="H1890" s="181">
        <v>-6.5848000000000004</v>
      </c>
      <c r="I1890" s="181">
        <v>-9.3027999999999995</v>
      </c>
      <c r="J1890" s="181">
        <v>-5.9314</v>
      </c>
      <c r="K1890" s="181">
        <v>-8.1968999999999994</v>
      </c>
      <c r="L1890" s="181">
        <v>0.20349999999999999</v>
      </c>
      <c r="M1890" s="181">
        <v>8.3697999999999997</v>
      </c>
      <c r="N1890" s="181">
        <v>11.670299999999999</v>
      </c>
      <c r="O1890" s="181">
        <v>17.293600000000001</v>
      </c>
      <c r="P1890" s="181">
        <v>12.1546</v>
      </c>
      <c r="Q1890" s="181">
        <v>15.8917</v>
      </c>
      <c r="R1890" s="181">
        <v>17.804400000000001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44616</v>
      </c>
      <c r="E1891" s="181">
        <v>51.847799999999999</v>
      </c>
      <c r="F1891" s="181">
        <v>-4.6483999999999996</v>
      </c>
      <c r="G1891" s="181">
        <v>-5.5933000000000002</v>
      </c>
      <c r="H1891" s="181">
        <v>-6.5735999999999999</v>
      </c>
      <c r="I1891" s="181">
        <v>-9.2812000000000001</v>
      </c>
      <c r="J1891" s="181">
        <v>-5.8723000000000001</v>
      </c>
      <c r="K1891" s="181">
        <v>-8.0252999999999997</v>
      </c>
      <c r="L1891" s="181">
        <v>0.55530000000000002</v>
      </c>
      <c r="M1891" s="181">
        <v>8.9284999999999997</v>
      </c>
      <c r="N1891" s="181">
        <v>12.423999999999999</v>
      </c>
      <c r="O1891" s="181">
        <v>18.066800000000001</v>
      </c>
      <c r="P1891" s="181">
        <v>12.904500000000001</v>
      </c>
      <c r="Q1891" s="181">
        <v>14.9483</v>
      </c>
      <c r="R1891" s="181">
        <v>18.586099999999998</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44616</v>
      </c>
      <c r="E1892" s="181">
        <v>57.534999999999997</v>
      </c>
      <c r="F1892" s="181">
        <v>-4.9714999999999998</v>
      </c>
      <c r="G1892" s="181">
        <v>-5.5952000000000002</v>
      </c>
      <c r="H1892" s="181">
        <v>-6.7276999999999996</v>
      </c>
      <c r="I1892" s="181">
        <v>-9.9510000000000005</v>
      </c>
      <c r="J1892" s="181">
        <v>-6.8169000000000004</v>
      </c>
      <c r="K1892" s="181">
        <v>-6.8651</v>
      </c>
      <c r="L1892" s="181">
        <v>0.15490000000000001</v>
      </c>
      <c r="M1892" s="181">
        <v>9.9108000000000001</v>
      </c>
      <c r="N1892" s="181">
        <v>17.514299999999999</v>
      </c>
      <c r="O1892" s="181">
        <v>18.3611</v>
      </c>
      <c r="P1892" s="181">
        <v>12.451599999999999</v>
      </c>
      <c r="Q1892" s="181">
        <v>18.380600000000001</v>
      </c>
      <c r="R1892" s="181">
        <v>21.8781</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44616</v>
      </c>
      <c r="E1893" s="181">
        <v>53.253</v>
      </c>
      <c r="F1893" s="181">
        <v>-4.9714999999999998</v>
      </c>
      <c r="G1893" s="181">
        <v>-5.6014999999999997</v>
      </c>
      <c r="H1893" s="181">
        <v>-6.7438000000000002</v>
      </c>
      <c r="I1893" s="181">
        <v>-9.9832999999999998</v>
      </c>
      <c r="J1893" s="181">
        <v>-6.8906000000000001</v>
      </c>
      <c r="K1893" s="181">
        <v>-7.0854999999999997</v>
      </c>
      <c r="L1893" s="181">
        <v>-0.32569999999999999</v>
      </c>
      <c r="M1893" s="181">
        <v>9.1137999999999995</v>
      </c>
      <c r="N1893" s="181">
        <v>16.392399999999999</v>
      </c>
      <c r="O1893" s="181">
        <v>17.2136</v>
      </c>
      <c r="P1893" s="181">
        <v>11.409599999999999</v>
      </c>
      <c r="Q1893" s="181">
        <v>14.7745</v>
      </c>
      <c r="R1893" s="181">
        <v>20.706099999999999</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44616</v>
      </c>
      <c r="E1894" s="181">
        <v>113.24509999999999</v>
      </c>
      <c r="F1894" s="181">
        <v>-4.7610999999999999</v>
      </c>
      <c r="G1894" s="181">
        <v>-5.3007999999999997</v>
      </c>
      <c r="H1894" s="181">
        <v>-6.3918999999999997</v>
      </c>
      <c r="I1894" s="181">
        <v>-9.3026999999999997</v>
      </c>
      <c r="J1894" s="181">
        <v>-6.2281000000000004</v>
      </c>
      <c r="K1894" s="181">
        <v>-7.6063000000000001</v>
      </c>
      <c r="L1894" s="181">
        <v>-8.2199999999999995E-2</v>
      </c>
      <c r="M1894" s="181">
        <v>9.7265999999999995</v>
      </c>
      <c r="N1894" s="181">
        <v>16.3858</v>
      </c>
      <c r="O1894" s="181">
        <v>18.874500000000001</v>
      </c>
      <c r="P1894" s="181">
        <v>14.12</v>
      </c>
      <c r="Q1894" s="181">
        <v>15.6157</v>
      </c>
      <c r="R1894" s="181">
        <v>22.4316</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44616</v>
      </c>
      <c r="E1895" s="181">
        <v>121.0086</v>
      </c>
      <c r="F1895" s="181">
        <v>-4.7592999999999996</v>
      </c>
      <c r="G1895" s="181">
        <v>-5.2956000000000003</v>
      </c>
      <c r="H1895" s="181">
        <v>-6.3799000000000001</v>
      </c>
      <c r="I1895" s="181">
        <v>-9.2786000000000008</v>
      </c>
      <c r="J1895" s="181">
        <v>-6.173</v>
      </c>
      <c r="K1895" s="181">
        <v>-7.444</v>
      </c>
      <c r="L1895" s="181">
        <v>0.26300000000000001</v>
      </c>
      <c r="M1895" s="181">
        <v>10.271000000000001</v>
      </c>
      <c r="N1895" s="181">
        <v>17.148</v>
      </c>
      <c r="O1895" s="181">
        <v>19.643699999999999</v>
      </c>
      <c r="P1895" s="181">
        <v>14.907500000000001</v>
      </c>
      <c r="Q1895" s="181">
        <v>14.7567</v>
      </c>
      <c r="R1895" s="181">
        <v>23.232500000000002</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44616</v>
      </c>
      <c r="E1896" s="181">
        <v>71.349999999999994</v>
      </c>
      <c r="F1896" s="181">
        <v>-4.7397</v>
      </c>
      <c r="G1896" s="181">
        <v>-5.4591000000000003</v>
      </c>
      <c r="H1896" s="181">
        <v>-6.2417999999999996</v>
      </c>
      <c r="I1896" s="181">
        <v>-8.1370000000000005</v>
      </c>
      <c r="J1896" s="181">
        <v>-5.6092000000000004</v>
      </c>
      <c r="K1896" s="181">
        <v>-8.9459</v>
      </c>
      <c r="L1896" s="181">
        <v>-5.3337000000000003</v>
      </c>
      <c r="M1896" s="181">
        <v>0.77680000000000005</v>
      </c>
      <c r="N1896" s="181">
        <v>5.6723999999999997</v>
      </c>
      <c r="O1896" s="181">
        <v>10.4504</v>
      </c>
      <c r="P1896" s="181">
        <v>8.3588000000000005</v>
      </c>
      <c r="Q1896" s="181">
        <v>13.0983</v>
      </c>
      <c r="R1896" s="181">
        <v>17.541699999999999</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44616</v>
      </c>
      <c r="E1897" s="181">
        <v>70.069999999999993</v>
      </c>
      <c r="F1897" s="181">
        <v>-4.7314999999999996</v>
      </c>
      <c r="G1897" s="181">
        <v>-5.4513999999999996</v>
      </c>
      <c r="H1897" s="181">
        <v>-6.2483000000000004</v>
      </c>
      <c r="I1897" s="181">
        <v>-8.1410999999999998</v>
      </c>
      <c r="J1897" s="181">
        <v>-5.6422999999999996</v>
      </c>
      <c r="K1897" s="181">
        <v>-9.0591000000000008</v>
      </c>
      <c r="L1897" s="181">
        <v>-5.5659999999999998</v>
      </c>
      <c r="M1897" s="181">
        <v>0.4012</v>
      </c>
      <c r="N1897" s="181">
        <v>5.1627999999999998</v>
      </c>
      <c r="O1897" s="181">
        <v>9.9052000000000007</v>
      </c>
      <c r="P1897" s="181">
        <v>7.9676</v>
      </c>
      <c r="Q1897" s="181">
        <v>12.774900000000001</v>
      </c>
      <c r="R1897" s="181">
        <v>16.960100000000001</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44616</v>
      </c>
      <c r="E1898" s="181">
        <v>180.69929999999999</v>
      </c>
      <c r="F1898" s="181">
        <v>-4.6410999999999998</v>
      </c>
      <c r="G1898" s="181">
        <v>-5.4246999999999996</v>
      </c>
      <c r="H1898" s="181">
        <v>-6.2011000000000003</v>
      </c>
      <c r="I1898" s="181">
        <v>-8.7315000000000005</v>
      </c>
      <c r="J1898" s="181">
        <v>-6.9634</v>
      </c>
      <c r="K1898" s="181">
        <v>-9.1641999999999992</v>
      </c>
      <c r="L1898" s="181">
        <v>-2.1673</v>
      </c>
      <c r="M1898" s="181">
        <v>6.306</v>
      </c>
      <c r="N1898" s="181">
        <v>8.7039000000000009</v>
      </c>
      <c r="O1898" s="181">
        <v>13.030099999999999</v>
      </c>
      <c r="P1898" s="181">
        <v>10.031599999999999</v>
      </c>
      <c r="Q1898" s="181">
        <v>17.7989</v>
      </c>
      <c r="R1898" s="181">
        <v>15.626799999999999</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44616</v>
      </c>
      <c r="E1899" s="181">
        <v>196.7432</v>
      </c>
      <c r="F1899" s="181">
        <v>-4.6383000000000001</v>
      </c>
      <c r="G1899" s="181">
        <v>-5.4169</v>
      </c>
      <c r="H1899" s="181">
        <v>-6.1822999999999997</v>
      </c>
      <c r="I1899" s="181">
        <v>-8.6943000000000001</v>
      </c>
      <c r="J1899" s="181">
        <v>-6.8806000000000003</v>
      </c>
      <c r="K1899" s="181">
        <v>-8.9238</v>
      </c>
      <c r="L1899" s="181">
        <v>-1.6575</v>
      </c>
      <c r="M1899" s="181">
        <v>7.1534000000000004</v>
      </c>
      <c r="N1899" s="181">
        <v>9.8622999999999994</v>
      </c>
      <c r="O1899" s="181">
        <v>14.544700000000001</v>
      </c>
      <c r="P1899" s="181">
        <v>11.3584</v>
      </c>
      <c r="Q1899" s="181">
        <v>15.9597</v>
      </c>
      <c r="R1899" s="181">
        <v>16.971299999999999</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44616</v>
      </c>
      <c r="E1904" s="181">
        <v>372.3218</v>
      </c>
      <c r="F1904" s="181">
        <v>-5.2374999999999998</v>
      </c>
      <c r="G1904" s="181">
        <v>-6.2477999999999998</v>
      </c>
      <c r="H1904" s="181">
        <v>-7.1528999999999998</v>
      </c>
      <c r="I1904" s="181">
        <v>-9.9185999999999996</v>
      </c>
      <c r="J1904" s="181">
        <v>-5.9324000000000003</v>
      </c>
      <c r="K1904" s="181">
        <v>-8.7286000000000001</v>
      </c>
      <c r="L1904" s="181">
        <v>2.4874000000000001</v>
      </c>
      <c r="M1904" s="181">
        <v>11.1882</v>
      </c>
      <c r="N1904" s="181">
        <v>14.610200000000001</v>
      </c>
      <c r="O1904" s="181">
        <v>16.0563</v>
      </c>
      <c r="P1904" s="181">
        <v>10.755699999999999</v>
      </c>
      <c r="Q1904" s="181">
        <v>16.9541</v>
      </c>
      <c r="R1904" s="181">
        <v>26.032900000000001</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44616</v>
      </c>
      <c r="E1905" s="181">
        <v>399.15410000000003</v>
      </c>
      <c r="F1905" s="181">
        <v>-5.2351000000000001</v>
      </c>
      <c r="G1905" s="181">
        <v>-6.2408000000000001</v>
      </c>
      <c r="H1905" s="181">
        <v>-7.1367000000000003</v>
      </c>
      <c r="I1905" s="181">
        <v>-9.8872999999999998</v>
      </c>
      <c r="J1905" s="181">
        <v>-5.8608000000000002</v>
      </c>
      <c r="K1905" s="181">
        <v>-8.5219000000000005</v>
      </c>
      <c r="L1905" s="181">
        <v>2.9363999999999999</v>
      </c>
      <c r="M1905" s="181">
        <v>11.9147</v>
      </c>
      <c r="N1905" s="181">
        <v>15.6015</v>
      </c>
      <c r="O1905" s="181">
        <v>17.1067</v>
      </c>
      <c r="P1905" s="181">
        <v>11.697800000000001</v>
      </c>
      <c r="Q1905" s="181">
        <v>13.4321</v>
      </c>
      <c r="R1905" s="181">
        <v>27.196999999999999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44616</v>
      </c>
      <c r="E1906" s="181">
        <v>15.83</v>
      </c>
      <c r="F1906" s="181">
        <v>-4.7533000000000003</v>
      </c>
      <c r="G1906" s="181">
        <v>-5.6615000000000002</v>
      </c>
      <c r="H1906" s="181">
        <v>-6.5525000000000002</v>
      </c>
      <c r="I1906" s="181">
        <v>-9.5428999999999995</v>
      </c>
      <c r="J1906" s="181">
        <v>-6.3314000000000004</v>
      </c>
      <c r="K1906" s="181">
        <v>-8.4442000000000004</v>
      </c>
      <c r="L1906" s="181">
        <v>-1.0005999999999999</v>
      </c>
      <c r="M1906" s="181">
        <v>9.6259999999999994</v>
      </c>
      <c r="N1906" s="181">
        <v>11.400399999999999</v>
      </c>
      <c r="O1906" s="181">
        <v>16.846900000000002</v>
      </c>
      <c r="P1906" s="181"/>
      <c r="Q1906" s="181">
        <v>15.308400000000001</v>
      </c>
      <c r="R1906" s="181">
        <v>21.827200000000001</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44616</v>
      </c>
      <c r="E1907" s="181">
        <v>15.44</v>
      </c>
      <c r="F1907" s="181">
        <v>-4.8089000000000004</v>
      </c>
      <c r="G1907" s="181">
        <v>-5.6810999999999998</v>
      </c>
      <c r="H1907" s="181">
        <v>-6.5941000000000001</v>
      </c>
      <c r="I1907" s="181">
        <v>-9.6019000000000005</v>
      </c>
      <c r="J1907" s="181">
        <v>-6.4241999999999999</v>
      </c>
      <c r="K1907" s="181">
        <v>-8.6390999999999991</v>
      </c>
      <c r="L1907" s="181">
        <v>-1.3419000000000001</v>
      </c>
      <c r="M1907" s="181">
        <v>8.9626000000000001</v>
      </c>
      <c r="N1907" s="181">
        <v>10.601699999999999</v>
      </c>
      <c r="O1907" s="181">
        <v>15.9598</v>
      </c>
      <c r="P1907" s="181"/>
      <c r="Q1907" s="181">
        <v>14.4199</v>
      </c>
      <c r="R1907" s="181">
        <v>21.058599999999998</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44616</v>
      </c>
      <c r="E1908" s="181">
        <v>99.258700000000005</v>
      </c>
      <c r="F1908" s="181">
        <v>-4.7081999999999997</v>
      </c>
      <c r="G1908" s="181">
        <v>-5.3625999999999996</v>
      </c>
      <c r="H1908" s="181">
        <v>-5.9817999999999998</v>
      </c>
      <c r="I1908" s="181">
        <v>-8.6343999999999994</v>
      </c>
      <c r="J1908" s="181">
        <v>-5.9409000000000001</v>
      </c>
      <c r="K1908" s="181">
        <v>-7.5388999999999999</v>
      </c>
      <c r="L1908" s="181">
        <v>-2.3168000000000002</v>
      </c>
      <c r="M1908" s="181">
        <v>7.4074999999999998</v>
      </c>
      <c r="N1908" s="181">
        <v>11.817600000000001</v>
      </c>
      <c r="O1908" s="181">
        <v>18.48</v>
      </c>
      <c r="P1908" s="181">
        <v>13.728</v>
      </c>
      <c r="Q1908" s="181">
        <v>13.0297</v>
      </c>
      <c r="R1908" s="181">
        <v>19.702300000000001</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44616</v>
      </c>
      <c r="E1909" s="181">
        <v>92.905100000000004</v>
      </c>
      <c r="F1909" s="181">
        <v>-4.7100999999999997</v>
      </c>
      <c r="G1909" s="181">
        <v>-5.3684000000000003</v>
      </c>
      <c r="H1909" s="181">
        <v>-5.9950999999999999</v>
      </c>
      <c r="I1909" s="181">
        <v>-8.6606000000000005</v>
      </c>
      <c r="J1909" s="181">
        <v>-6</v>
      </c>
      <c r="K1909" s="181">
        <v>-7.7115999999999998</v>
      </c>
      <c r="L1909" s="181">
        <v>-2.6766999999999999</v>
      </c>
      <c r="M1909" s="181">
        <v>6.8232999999999997</v>
      </c>
      <c r="N1909" s="181">
        <v>11.017200000000001</v>
      </c>
      <c r="O1909" s="181">
        <v>17.687799999999999</v>
      </c>
      <c r="P1909" s="181">
        <v>12.926600000000001</v>
      </c>
      <c r="Q1909" s="181">
        <v>14.360799999999999</v>
      </c>
      <c r="R1909" s="181">
        <v>18.882100000000001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-4.7433933333333336</v>
      </c>
      <c r="G1910" s="183">
        <v>-5.5385166666666672</v>
      </c>
      <c r="H1910" s="183">
        <v>-6.5491466666666662</v>
      </c>
      <c r="I1910" s="183">
        <v>-9.1904800000000009</v>
      </c>
      <c r="J1910" s="183">
        <v>-6.2254666666666676</v>
      </c>
      <c r="K1910" s="183">
        <v>-7.7172533333333329</v>
      </c>
      <c r="L1910" s="183">
        <v>-0.65834000000000015</v>
      </c>
      <c r="M1910" s="183">
        <v>7.8673600000000006</v>
      </c>
      <c r="N1910" s="183">
        <v>14.072363333333335</v>
      </c>
      <c r="O1910" s="183">
        <v>16.089128571428571</v>
      </c>
      <c r="P1910" s="183">
        <v>11.323054166666665</v>
      </c>
      <c r="Q1910" s="183">
        <v>14.998193333333329</v>
      </c>
      <c r="R1910" s="183">
        <v>21.440064285714282</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408</v>
      </c>
      <c r="B1911" s="177"/>
      <c r="C1911" s="177"/>
      <c r="D1911" s="177"/>
      <c r="E1911" s="177"/>
      <c r="F1911" s="183">
        <v>-4.7355999999999998</v>
      </c>
      <c r="G1911" s="183">
        <v>-5.5942500000000006</v>
      </c>
      <c r="H1911" s="183">
        <v>-6.3858999999999995</v>
      </c>
      <c r="I1911" s="183">
        <v>-9.2799000000000014</v>
      </c>
      <c r="J1911" s="183">
        <v>-6.0726499999999994</v>
      </c>
      <c r="K1911" s="183">
        <v>-7.7052499999999995</v>
      </c>
      <c r="L1911" s="183">
        <v>-0.60550000000000004</v>
      </c>
      <c r="M1911" s="183">
        <v>8.8601500000000009</v>
      </c>
      <c r="N1911" s="183">
        <v>12.6229</v>
      </c>
      <c r="O1911" s="183">
        <v>16.451599999999999</v>
      </c>
      <c r="P1911" s="183">
        <v>11.926200000000001</v>
      </c>
      <c r="Q1911" s="183">
        <v>15.128350000000001</v>
      </c>
      <c r="R1911" s="183">
        <v>19.817450000000001</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1220</v>
      </c>
      <c r="B8" s="64">
        <f>VLOOKUP($A8,'Return Data'!$B$7:$R$2292,3,0)</f>
        <v>44616</v>
      </c>
      <c r="C8" s="65">
        <f>VLOOKUP($A8,'Return Data'!$B$7:$R$2292,4,0)</f>
        <v>28.772600000000001</v>
      </c>
      <c r="D8" s="65">
        <f>VLOOKUP($A8,'Return Data'!$B$7:$R$2292,10,0)</f>
        <v>-7.7058999999999997</v>
      </c>
      <c r="E8" s="66">
        <f t="shared" ref="E8:E16" si="0">RANK(D8,D$8:D$16,0)</f>
        <v>9</v>
      </c>
      <c r="F8" s="65">
        <f>VLOOKUP($A8,'Return Data'!$B$7:$R$2292,11,0)</f>
        <v>-1.6146</v>
      </c>
      <c r="G8" s="66">
        <f t="shared" ref="G8:G16" si="1">RANK(F8,F$8:F$16,0)</f>
        <v>9</v>
      </c>
      <c r="H8" s="65">
        <f>VLOOKUP($A8,'Return Data'!$B$7:$R$2292,12,0)</f>
        <v>7.3120000000000003</v>
      </c>
      <c r="I8" s="66">
        <f t="shared" ref="I8:I16" si="2">RANK(H8,H$8:H$16,0)</f>
        <v>4</v>
      </c>
      <c r="J8" s="65">
        <f>VLOOKUP($A8,'Return Data'!$B$7:$R$2292,13,0)</f>
        <v>10.529500000000001</v>
      </c>
      <c r="K8" s="66">
        <f t="shared" ref="K8:K16" si="3">RANK(J8,J$8:J$16,0)</f>
        <v>5</v>
      </c>
      <c r="L8" s="65">
        <f>VLOOKUP($A8,'Return Data'!$B$7:$R$2292,17,0)</f>
        <v>14.233599999999999</v>
      </c>
      <c r="M8" s="66">
        <f t="shared" ref="M8:M14" si="4">RANK(L8,L$8:L$16,0)</f>
        <v>4</v>
      </c>
      <c r="N8" s="65">
        <f>VLOOKUP($A8,'Return Data'!$B$7:$R$2292,14,0)</f>
        <v>16.3428</v>
      </c>
      <c r="O8" s="66">
        <f t="shared" ref="O8:O14" si="5">RANK(N8,N$8:N$16,0)</f>
        <v>3</v>
      </c>
      <c r="P8" s="65">
        <f>VLOOKUP($A8,'Return Data'!$B$7:$R$2292,15,0)</f>
        <v>11.863099999999999</v>
      </c>
      <c r="Q8" s="66">
        <f t="shared" ref="Q8:Q14" si="6">RANK(P8,P$8:P$16,0)</f>
        <v>3</v>
      </c>
      <c r="R8" s="65">
        <f>VLOOKUP($A8,'Return Data'!$B$7:$R$2292,16,0)</f>
        <v>9.6121999999999996</v>
      </c>
      <c r="S8" s="67">
        <f t="shared" ref="S8:S16" si="7">RANK(R8,R$8:R$16,0)</f>
        <v>6</v>
      </c>
    </row>
    <row r="9" spans="1:20" x14ac:dyDescent="0.3">
      <c r="A9" s="63" t="s">
        <v>1221</v>
      </c>
      <c r="B9" s="64">
        <f>VLOOKUP($A9,'Return Data'!$B$7:$R$2292,3,0)</f>
        <v>44616</v>
      </c>
      <c r="C9" s="65">
        <f>VLOOKUP($A9,'Return Data'!$B$7:$R$2292,4,0)</f>
        <v>45.779000000000003</v>
      </c>
      <c r="D9" s="65">
        <f>VLOOKUP($A9,'Return Data'!$B$7:$R$2292,10,0)</f>
        <v>-4.5972999999999997</v>
      </c>
      <c r="E9" s="66">
        <f t="shared" si="0"/>
        <v>6</v>
      </c>
      <c r="F9" s="65">
        <f>VLOOKUP($A9,'Return Data'!$B$7:$R$2292,11,0)</f>
        <v>-0.3483</v>
      </c>
      <c r="G9" s="66">
        <f t="shared" si="1"/>
        <v>7</v>
      </c>
      <c r="H9" s="65">
        <f>VLOOKUP($A9,'Return Data'!$B$7:$R$2292,12,0)</f>
        <v>6.6711999999999998</v>
      </c>
      <c r="I9" s="66">
        <f t="shared" si="2"/>
        <v>6</v>
      </c>
      <c r="J9" s="65">
        <f>VLOOKUP($A9,'Return Data'!$B$7:$R$2292,13,0)</f>
        <v>10.6388</v>
      </c>
      <c r="K9" s="66">
        <f t="shared" si="3"/>
        <v>4</v>
      </c>
      <c r="L9" s="65">
        <f>VLOOKUP($A9,'Return Data'!$B$7:$R$2292,17,0)</f>
        <v>14.912599999999999</v>
      </c>
      <c r="M9" s="66">
        <f t="shared" si="4"/>
        <v>3</v>
      </c>
      <c r="N9" s="65">
        <f>VLOOKUP($A9,'Return Data'!$B$7:$R$2292,14,0)</f>
        <v>14.686199999999999</v>
      </c>
      <c r="O9" s="66">
        <f t="shared" si="5"/>
        <v>4</v>
      </c>
      <c r="P9" s="65">
        <f>VLOOKUP($A9,'Return Data'!$B$7:$R$2292,15,0)</f>
        <v>9.8872999999999998</v>
      </c>
      <c r="Q9" s="66">
        <f t="shared" si="6"/>
        <v>4</v>
      </c>
      <c r="R9" s="65">
        <f>VLOOKUP($A9,'Return Data'!$B$7:$R$2292,16,0)</f>
        <v>9.6371000000000002</v>
      </c>
      <c r="S9" s="67">
        <f t="shared" si="7"/>
        <v>5</v>
      </c>
    </row>
    <row r="10" spans="1:20" x14ac:dyDescent="0.3">
      <c r="A10" s="63" t="s">
        <v>1223</v>
      </c>
      <c r="B10" s="64">
        <f>VLOOKUP($A10,'Return Data'!$B$7:$R$2292,3,0)</f>
        <v>44616</v>
      </c>
      <c r="C10" s="65">
        <f>VLOOKUP($A10,'Return Data'!$B$7:$R$2292,4,0)</f>
        <v>412.92239999999998</v>
      </c>
      <c r="D10" s="65">
        <f>VLOOKUP($A10,'Return Data'!$B$7:$R$2292,10,0)</f>
        <v>-1.712</v>
      </c>
      <c r="E10" s="66">
        <f t="shared" si="0"/>
        <v>1</v>
      </c>
      <c r="F10" s="65">
        <f>VLOOKUP($A10,'Return Data'!$B$7:$R$2292,11,0)</f>
        <v>9.7175999999999991</v>
      </c>
      <c r="G10" s="66">
        <f t="shared" si="1"/>
        <v>1</v>
      </c>
      <c r="H10" s="65">
        <f>VLOOKUP($A10,'Return Data'!$B$7:$R$2292,12,0)</f>
        <v>16.030999999999999</v>
      </c>
      <c r="I10" s="66">
        <f t="shared" si="2"/>
        <v>1</v>
      </c>
      <c r="J10" s="65">
        <f>VLOOKUP($A10,'Return Data'!$B$7:$R$2292,13,0)</f>
        <v>22.223800000000001</v>
      </c>
      <c r="K10" s="66">
        <f t="shared" si="3"/>
        <v>2</v>
      </c>
      <c r="L10" s="65">
        <f>VLOOKUP($A10,'Return Data'!$B$7:$R$2292,17,0)</f>
        <v>24.023</v>
      </c>
      <c r="M10" s="66">
        <f t="shared" si="4"/>
        <v>2</v>
      </c>
      <c r="N10" s="65">
        <f>VLOOKUP($A10,'Return Data'!$B$7:$R$2292,14,0)</f>
        <v>18.115100000000002</v>
      </c>
      <c r="O10" s="66">
        <f t="shared" si="5"/>
        <v>2</v>
      </c>
      <c r="P10" s="65">
        <f>VLOOKUP($A10,'Return Data'!$B$7:$R$2292,15,0)</f>
        <v>12.821400000000001</v>
      </c>
      <c r="Q10" s="66">
        <f t="shared" si="6"/>
        <v>2</v>
      </c>
      <c r="R10" s="65">
        <f>VLOOKUP($A10,'Return Data'!$B$7:$R$2292,16,0)</f>
        <v>21.223600000000001</v>
      </c>
      <c r="S10" s="67">
        <f t="shared" si="7"/>
        <v>2</v>
      </c>
    </row>
    <row r="11" spans="1:20" x14ac:dyDescent="0.3">
      <c r="A11" s="63" t="s">
        <v>2024</v>
      </c>
      <c r="B11" s="64">
        <f>VLOOKUP($A11,'Return Data'!$B$7:$R$2292,3,0)</f>
        <v>44616</v>
      </c>
      <c r="C11" s="65">
        <f>VLOOKUP($A11,'Return Data'!$B$7:$R$2292,4,0)</f>
        <v>24.094799999999999</v>
      </c>
      <c r="D11" s="65">
        <f>VLOOKUP($A11,'Return Data'!$B$7:$R$2292,10,0)</f>
        <v>-5.4015000000000004</v>
      </c>
      <c r="E11" s="66">
        <f t="shared" si="0"/>
        <v>7</v>
      </c>
      <c r="F11" s="65">
        <f>VLOOKUP($A11,'Return Data'!$B$7:$R$2292,11,0)</f>
        <v>0.24879999999999999</v>
      </c>
      <c r="G11" s="66">
        <f t="shared" si="1"/>
        <v>6</v>
      </c>
      <c r="H11" s="65">
        <f>VLOOKUP($A11,'Return Data'!$B$7:$R$2292,12,0)</f>
        <v>7.0994000000000002</v>
      </c>
      <c r="I11" s="66">
        <f t="shared" si="2"/>
        <v>5</v>
      </c>
      <c r="J11" s="65">
        <f>VLOOKUP($A11,'Return Data'!$B$7:$R$2292,13,0)</f>
        <v>9.0582999999999991</v>
      </c>
      <c r="K11" s="66">
        <f t="shared" si="3"/>
        <v>7</v>
      </c>
      <c r="L11" s="65">
        <f>VLOOKUP($A11,'Return Data'!$B$7:$R$2292,17,0)</f>
        <v>11.3346</v>
      </c>
      <c r="M11" s="66">
        <f t="shared" si="4"/>
        <v>6</v>
      </c>
      <c r="N11" s="65">
        <f>VLOOKUP($A11,'Return Data'!$B$7:$R$2292,14,0)</f>
        <v>11.7356</v>
      </c>
      <c r="O11" s="66">
        <f t="shared" si="5"/>
        <v>6</v>
      </c>
      <c r="P11" s="65">
        <f>VLOOKUP($A11,'Return Data'!$B$7:$R$2292,15,0)</f>
        <v>8.4021000000000008</v>
      </c>
      <c r="Q11" s="66">
        <f t="shared" si="6"/>
        <v>6</v>
      </c>
      <c r="R11" s="65">
        <f>VLOOKUP($A11,'Return Data'!$B$7:$R$2292,16,0)</f>
        <v>8.4034999999999993</v>
      </c>
      <c r="S11" s="67">
        <f t="shared" si="7"/>
        <v>8</v>
      </c>
    </row>
    <row r="12" spans="1:20" x14ac:dyDescent="0.3">
      <c r="A12" s="63" t="s">
        <v>1225</v>
      </c>
      <c r="B12" s="64">
        <f>VLOOKUP($A12,'Return Data'!$B$7:$R$2292,3,0)</f>
        <v>44616</v>
      </c>
      <c r="C12" s="65">
        <f>VLOOKUP($A12,'Return Data'!$B$7:$R$2292,4,0)</f>
        <v>72.650199999999998</v>
      </c>
      <c r="D12" s="65">
        <f>VLOOKUP($A12,'Return Data'!$B$7:$R$2292,10,0)</f>
        <v>-5.7962999999999996</v>
      </c>
      <c r="E12" s="66">
        <f t="shared" si="0"/>
        <v>8</v>
      </c>
      <c r="F12" s="65">
        <f>VLOOKUP($A12,'Return Data'!$B$7:$R$2292,11,0)</f>
        <v>3.6509999999999998</v>
      </c>
      <c r="G12" s="66">
        <f t="shared" si="1"/>
        <v>2</v>
      </c>
      <c r="H12" s="65">
        <f>VLOOKUP($A12,'Return Data'!$B$7:$R$2292,12,0)</f>
        <v>8.9238</v>
      </c>
      <c r="I12" s="66">
        <f t="shared" si="2"/>
        <v>2</v>
      </c>
      <c r="J12" s="65">
        <f>VLOOKUP($A12,'Return Data'!$B$7:$R$2292,13,0)</f>
        <v>40.313099999999999</v>
      </c>
      <c r="K12" s="66">
        <f t="shared" si="3"/>
        <v>1</v>
      </c>
      <c r="L12" s="65">
        <f>VLOOKUP($A12,'Return Data'!$B$7:$R$2292,17,0)</f>
        <v>32.344700000000003</v>
      </c>
      <c r="M12" s="66">
        <f t="shared" si="4"/>
        <v>1</v>
      </c>
      <c r="N12" s="65">
        <f>VLOOKUP($A12,'Return Data'!$B$7:$R$2292,14,0)</f>
        <v>25.6416</v>
      </c>
      <c r="O12" s="66">
        <f t="shared" si="5"/>
        <v>1</v>
      </c>
      <c r="P12" s="65">
        <f>VLOOKUP($A12,'Return Data'!$B$7:$R$2292,15,0)</f>
        <v>16.8125</v>
      </c>
      <c r="Q12" s="66">
        <f t="shared" si="6"/>
        <v>1</v>
      </c>
      <c r="R12" s="65">
        <f>VLOOKUP($A12,'Return Data'!$B$7:$R$2292,16,0)</f>
        <v>9.9291999999999998</v>
      </c>
      <c r="S12" s="67">
        <f t="shared" si="7"/>
        <v>4</v>
      </c>
    </row>
    <row r="13" spans="1:20" x14ac:dyDescent="0.3">
      <c r="A13" s="63" t="s">
        <v>1565</v>
      </c>
      <c r="B13" s="64">
        <f>VLOOKUP($A13,'Return Data'!$B$7:$R$2292,3,0)</f>
        <v>44616</v>
      </c>
      <c r="C13" s="65">
        <f>VLOOKUP($A13,'Return Data'!$B$7:$R$2292,4,0)</f>
        <v>23.1569</v>
      </c>
      <c r="D13" s="65">
        <f>VLOOKUP($A13,'Return Data'!$B$7:$R$2292,10,0)</f>
        <v>-3.1478000000000002</v>
      </c>
      <c r="E13" s="66">
        <f t="shared" si="0"/>
        <v>3</v>
      </c>
      <c r="F13" s="65">
        <f>VLOOKUP($A13,'Return Data'!$B$7:$R$2292,11,0)</f>
        <v>1.6045</v>
      </c>
      <c r="G13" s="66">
        <f t="shared" si="1"/>
        <v>4</v>
      </c>
      <c r="H13" s="65">
        <f>VLOOKUP($A13,'Return Data'!$B$7:$R$2292,12,0)</f>
        <v>3.97</v>
      </c>
      <c r="I13" s="66">
        <f t="shared" si="2"/>
        <v>8</v>
      </c>
      <c r="J13" s="65">
        <f>VLOOKUP($A13,'Return Data'!$B$7:$R$2292,13,0)</f>
        <v>4.9856999999999996</v>
      </c>
      <c r="K13" s="66">
        <f t="shared" si="3"/>
        <v>9</v>
      </c>
      <c r="L13" s="65">
        <f>VLOOKUP($A13,'Return Data'!$B$7:$R$2292,17,0)</f>
        <v>9.1066000000000003</v>
      </c>
      <c r="M13" s="66">
        <f t="shared" si="4"/>
        <v>8</v>
      </c>
      <c r="N13" s="65">
        <f>VLOOKUP($A13,'Return Data'!$B$7:$R$2292,14,0)</f>
        <v>8.7070000000000007</v>
      </c>
      <c r="O13" s="66">
        <f t="shared" si="5"/>
        <v>8</v>
      </c>
      <c r="P13" s="65">
        <f>VLOOKUP($A13,'Return Data'!$B$7:$R$2292,15,0)</f>
        <v>7.76</v>
      </c>
      <c r="Q13" s="66">
        <f t="shared" si="6"/>
        <v>7</v>
      </c>
      <c r="R13" s="65">
        <f>VLOOKUP($A13,'Return Data'!$B$7:$R$2292,16,0)</f>
        <v>9.0576000000000008</v>
      </c>
      <c r="S13" s="67">
        <f t="shared" si="7"/>
        <v>7</v>
      </c>
    </row>
    <row r="14" spans="1:20" x14ac:dyDescent="0.3">
      <c r="A14" s="63" t="s">
        <v>1228</v>
      </c>
      <c r="B14" s="64">
        <f>VLOOKUP($A14,'Return Data'!$B$7:$R$2292,3,0)</f>
        <v>44616</v>
      </c>
      <c r="C14" s="65">
        <f>VLOOKUP($A14,'Return Data'!$B$7:$R$2292,4,0)</f>
        <v>36.618000000000002</v>
      </c>
      <c r="D14" s="65">
        <f>VLOOKUP($A14,'Return Data'!$B$7:$R$2292,10,0)</f>
        <v>-2.0541999999999998</v>
      </c>
      <c r="E14" s="66">
        <f t="shared" si="0"/>
        <v>2</v>
      </c>
      <c r="F14" s="65">
        <f>VLOOKUP($A14,'Return Data'!$B$7:$R$2292,11,0)</f>
        <v>2.0813000000000001</v>
      </c>
      <c r="G14" s="66">
        <f t="shared" si="1"/>
        <v>3</v>
      </c>
      <c r="H14" s="65">
        <f>VLOOKUP($A14,'Return Data'!$B$7:$R$2292,12,0)</f>
        <v>5.0670999999999999</v>
      </c>
      <c r="I14" s="66">
        <f t="shared" si="2"/>
        <v>7</v>
      </c>
      <c r="J14" s="65">
        <f>VLOOKUP($A14,'Return Data'!$B$7:$R$2292,13,0)</f>
        <v>9.7672000000000008</v>
      </c>
      <c r="K14" s="66">
        <f t="shared" si="3"/>
        <v>6</v>
      </c>
      <c r="L14" s="65">
        <f>VLOOKUP($A14,'Return Data'!$B$7:$R$2292,17,0)</f>
        <v>11.4863</v>
      </c>
      <c r="M14" s="66">
        <f t="shared" si="4"/>
        <v>5</v>
      </c>
      <c r="N14" s="65">
        <f>VLOOKUP($A14,'Return Data'!$B$7:$R$2292,14,0)</f>
        <v>12.1159</v>
      </c>
      <c r="O14" s="66">
        <f t="shared" si="5"/>
        <v>5</v>
      </c>
      <c r="P14" s="65">
        <f>VLOOKUP($A14,'Return Data'!$B$7:$R$2292,15,0)</f>
        <v>8.9014000000000006</v>
      </c>
      <c r="Q14" s="66">
        <f t="shared" si="6"/>
        <v>5</v>
      </c>
      <c r="R14" s="65">
        <f>VLOOKUP($A14,'Return Data'!$B$7:$R$2292,16,0)</f>
        <v>8.3169000000000004</v>
      </c>
      <c r="S14" s="67">
        <f t="shared" si="7"/>
        <v>9</v>
      </c>
    </row>
    <row r="15" spans="1:20" x14ac:dyDescent="0.3">
      <c r="A15" s="63" t="s">
        <v>1230</v>
      </c>
      <c r="B15" s="64">
        <f>VLOOKUP($A15,'Return Data'!$B$7:$R$2292,3,0)</f>
        <v>44616</v>
      </c>
      <c r="C15" s="65">
        <f>VLOOKUP($A15,'Return Data'!$B$7:$R$2292,4,0)</f>
        <v>14.869199999999999</v>
      </c>
      <c r="D15" s="65">
        <f>VLOOKUP($A15,'Return Data'!$B$7:$R$2292,10,0)</f>
        <v>-3.3626999999999998</v>
      </c>
      <c r="E15" s="66">
        <f t="shared" si="0"/>
        <v>4</v>
      </c>
      <c r="F15" s="65">
        <f>VLOOKUP($A15,'Return Data'!$B$7:$R$2292,11,0)</f>
        <v>1.4298</v>
      </c>
      <c r="G15" s="66">
        <f t="shared" si="1"/>
        <v>5</v>
      </c>
      <c r="H15" s="65">
        <f>VLOOKUP($A15,'Return Data'!$B$7:$R$2292,12,0)</f>
        <v>7.8886000000000003</v>
      </c>
      <c r="I15" s="66">
        <f t="shared" si="2"/>
        <v>3</v>
      </c>
      <c r="J15" s="65">
        <f>VLOOKUP($A15,'Return Data'!$B$7:$R$2292,13,0)</f>
        <v>11.741400000000001</v>
      </c>
      <c r="K15" s="66">
        <f t="shared" si="3"/>
        <v>3</v>
      </c>
      <c r="L15" s="65"/>
      <c r="M15" s="66"/>
      <c r="N15" s="65"/>
      <c r="O15" s="66"/>
      <c r="P15" s="65"/>
      <c r="Q15" s="66"/>
      <c r="R15" s="65">
        <f>VLOOKUP($A15,'Return Data'!$B$7:$R$2292,16,0)</f>
        <v>22.207599999999999</v>
      </c>
      <c r="S15" s="67">
        <f t="shared" si="7"/>
        <v>1</v>
      </c>
    </row>
    <row r="16" spans="1:20" x14ac:dyDescent="0.3">
      <c r="A16" s="63" t="s">
        <v>1232</v>
      </c>
      <c r="B16" s="64">
        <f>VLOOKUP($A16,'Return Data'!$B$7:$R$2292,3,0)</f>
        <v>44616</v>
      </c>
      <c r="C16" s="65">
        <f>VLOOKUP($A16,'Return Data'!$B$7:$R$2292,4,0)</f>
        <v>42.4</v>
      </c>
      <c r="D16" s="65">
        <f>VLOOKUP($A16,'Return Data'!$B$7:$R$2292,10,0)</f>
        <v>-3.4805999999999999</v>
      </c>
      <c r="E16" s="66">
        <f t="shared" si="0"/>
        <v>5</v>
      </c>
      <c r="F16" s="65">
        <f>VLOOKUP($A16,'Return Data'!$B$7:$R$2292,11,0)</f>
        <v>-1.1312</v>
      </c>
      <c r="G16" s="66">
        <f t="shared" si="1"/>
        <v>8</v>
      </c>
      <c r="H16" s="65">
        <f>VLOOKUP($A16,'Return Data'!$B$7:$R$2292,12,0)</f>
        <v>3.8862000000000001</v>
      </c>
      <c r="I16" s="66">
        <f t="shared" si="2"/>
        <v>9</v>
      </c>
      <c r="J16" s="65">
        <f>VLOOKUP($A16,'Return Data'!$B$7:$R$2292,13,0)</f>
        <v>5.1117999999999997</v>
      </c>
      <c r="K16" s="66">
        <f t="shared" si="3"/>
        <v>8</v>
      </c>
      <c r="L16" s="65">
        <f>VLOOKUP($A16,'Return Data'!$B$7:$R$2292,17,0)</f>
        <v>9.2937999999999992</v>
      </c>
      <c r="M16" s="66">
        <f>RANK(L16,L$8:L$16,0)</f>
        <v>7</v>
      </c>
      <c r="N16" s="65">
        <f>VLOOKUP($A16,'Return Data'!$B$7:$R$2292,14,0)</f>
        <v>8.8553999999999995</v>
      </c>
      <c r="O16" s="66">
        <f>RANK(N16,N$8:N$16,0)</f>
        <v>7</v>
      </c>
      <c r="P16" s="65">
        <f>VLOOKUP($A16,'Return Data'!$B$7:$R$2292,15,0)</f>
        <v>6.7580999999999998</v>
      </c>
      <c r="Q16" s="66">
        <f>RANK(P16,P$8:P$16,0)</f>
        <v>8</v>
      </c>
      <c r="R16" s="65">
        <f>VLOOKUP($A16,'Return Data'!$B$7:$R$2292,16,0)</f>
        <v>11.567500000000001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-4.1398111111111113</v>
      </c>
      <c r="E18" s="74"/>
      <c r="F18" s="75">
        <f>AVERAGE(F8:F16)</f>
        <v>1.7376555555555555</v>
      </c>
      <c r="G18" s="74"/>
      <c r="H18" s="75">
        <f>AVERAGE(H8:H16)</f>
        <v>7.4276999999999997</v>
      </c>
      <c r="I18" s="74"/>
      <c r="J18" s="75">
        <f>AVERAGE(J8:J16)</f>
        <v>13.818844444444444</v>
      </c>
      <c r="K18" s="74"/>
      <c r="L18" s="75">
        <f>AVERAGE(L8:L16)</f>
        <v>15.841900000000001</v>
      </c>
      <c r="M18" s="74"/>
      <c r="N18" s="75">
        <f>AVERAGE(N8:N16)</f>
        <v>14.524949999999999</v>
      </c>
      <c r="O18" s="74"/>
      <c r="P18" s="75">
        <f>AVERAGE(P8:P16)</f>
        <v>10.4007375</v>
      </c>
      <c r="Q18" s="74"/>
      <c r="R18" s="75">
        <f>AVERAGE(R8:R16)</f>
        <v>12.217244444444445</v>
      </c>
      <c r="S18" s="76"/>
    </row>
    <row r="19" spans="1:19" x14ac:dyDescent="0.3">
      <c r="A19" s="73" t="s">
        <v>28</v>
      </c>
      <c r="B19" s="74"/>
      <c r="C19" s="74"/>
      <c r="D19" s="75">
        <f>MIN(D8:D16)</f>
        <v>-7.7058999999999997</v>
      </c>
      <c r="E19" s="74"/>
      <c r="F19" s="75">
        <f>MIN(F8:F16)</f>
        <v>-1.6146</v>
      </c>
      <c r="G19" s="74"/>
      <c r="H19" s="75">
        <f>MIN(H8:H16)</f>
        <v>3.8862000000000001</v>
      </c>
      <c r="I19" s="74"/>
      <c r="J19" s="75">
        <f>MIN(J8:J16)</f>
        <v>4.9856999999999996</v>
      </c>
      <c r="K19" s="74"/>
      <c r="L19" s="75">
        <f>MIN(L8:L16)</f>
        <v>9.1066000000000003</v>
      </c>
      <c r="M19" s="74"/>
      <c r="N19" s="75">
        <f>MIN(N8:N16)</f>
        <v>8.7070000000000007</v>
      </c>
      <c r="O19" s="74"/>
      <c r="P19" s="75">
        <f>MIN(P8:P16)</f>
        <v>6.7580999999999998</v>
      </c>
      <c r="Q19" s="74"/>
      <c r="R19" s="75">
        <f>MIN(R8:R16)</f>
        <v>8.3169000000000004</v>
      </c>
      <c r="S19" s="76"/>
    </row>
    <row r="20" spans="1:19" ht="15" thickBot="1" x14ac:dyDescent="0.35">
      <c r="A20" s="77" t="s">
        <v>29</v>
      </c>
      <c r="B20" s="78"/>
      <c r="C20" s="78"/>
      <c r="D20" s="79">
        <f>MAX(D8:D16)</f>
        <v>-1.712</v>
      </c>
      <c r="E20" s="78"/>
      <c r="F20" s="79">
        <f>MAX(F8:F16)</f>
        <v>9.7175999999999991</v>
      </c>
      <c r="G20" s="78"/>
      <c r="H20" s="79">
        <f>MAX(H8:H16)</f>
        <v>16.030999999999999</v>
      </c>
      <c r="I20" s="78"/>
      <c r="J20" s="79">
        <f>MAX(J8:J16)</f>
        <v>40.313099999999999</v>
      </c>
      <c r="K20" s="78"/>
      <c r="L20" s="79">
        <f>MAX(L8:L16)</f>
        <v>32.344700000000003</v>
      </c>
      <c r="M20" s="78"/>
      <c r="N20" s="79">
        <f>MAX(N8:N16)</f>
        <v>25.6416</v>
      </c>
      <c r="O20" s="78"/>
      <c r="P20" s="79">
        <f>MAX(P8:P16)</f>
        <v>16.8125</v>
      </c>
      <c r="Q20" s="78"/>
      <c r="R20" s="79">
        <f>MAX(R8:R16)</f>
        <v>22.207599999999999</v>
      </c>
      <c r="S20" s="80"/>
    </row>
    <row r="21" spans="1:19" x14ac:dyDescent="0.3">
      <c r="A21" s="112" t="s">
        <v>432</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44616</v>
      </c>
      <c r="C8" s="65">
        <f>VLOOKUP($A8,'Return Data'!$B$7:$R$2292,4,0)</f>
        <v>76.48</v>
      </c>
      <c r="D8" s="65">
        <f>VLOOKUP($A8,'Return Data'!$B$7:$R$2292,10,0)</f>
        <v>-3.835</v>
      </c>
      <c r="E8" s="66">
        <f t="shared" ref="E8:E16" si="0">RANK(D8,D$8:D$16,0)</f>
        <v>8</v>
      </c>
      <c r="F8" s="65">
        <f>VLOOKUP($A8,'Return Data'!$B$7:$R$2292,11,0)</f>
        <v>-1.2397</v>
      </c>
      <c r="G8" s="66">
        <f t="shared" ref="G8:G16" si="1">RANK(F8,F$8:F$16,0)</f>
        <v>8</v>
      </c>
      <c r="H8" s="65">
        <f>VLOOKUP($A8,'Return Data'!$B$7:$R$2292,12,0)</f>
        <v>4.1111000000000004</v>
      </c>
      <c r="I8" s="66">
        <f t="shared" ref="I8:I16" si="2">RANK(H8,H$8:H$16,0)</f>
        <v>8</v>
      </c>
      <c r="J8" s="65">
        <f>VLOOKUP($A8,'Return Data'!$B$7:$R$2292,13,0)</f>
        <v>7.9310999999999998</v>
      </c>
      <c r="K8" s="66">
        <f t="shared" ref="K8:K16" si="3">RANK(J8,J$8:J$16,0)</f>
        <v>7</v>
      </c>
      <c r="L8" s="65">
        <f>VLOOKUP($A8,'Return Data'!$B$7:$R$2292,17,0)</f>
        <v>13.785600000000001</v>
      </c>
      <c r="M8" s="66">
        <f>RANK(L8,L$8:L$16,0)</f>
        <v>4</v>
      </c>
      <c r="N8" s="65">
        <f>VLOOKUP($A8,'Return Data'!$B$7:$R$2292,14,0)</f>
        <v>12.915900000000001</v>
      </c>
      <c r="O8" s="66">
        <f>RANK(N8,N$8:N$16,0)</f>
        <v>5</v>
      </c>
      <c r="P8" s="65">
        <f>VLOOKUP($A8,'Return Data'!$B$7:$R$2292,15,0)</f>
        <v>9.7622999999999998</v>
      </c>
      <c r="Q8" s="66">
        <f>RANK(P8,P$8:P$16,0)</f>
        <v>4</v>
      </c>
      <c r="R8" s="65">
        <f>VLOOKUP($A8,'Return Data'!$B$7:$R$2292,16,0)</f>
        <v>11.880599999999999</v>
      </c>
      <c r="S8" s="67">
        <f>RANK(R8,R$8:R$16,0)</f>
        <v>5</v>
      </c>
    </row>
    <row r="9" spans="1:20" x14ac:dyDescent="0.3">
      <c r="A9" s="63" t="s">
        <v>544</v>
      </c>
      <c r="B9" s="64">
        <f>VLOOKUP($A9,'Return Data'!$B$7:$R$2292,3,0)</f>
        <v>44616</v>
      </c>
      <c r="C9" s="65">
        <f>VLOOKUP($A9,'Return Data'!$B$7:$R$2292,4,0)</f>
        <v>284.88799999999998</v>
      </c>
      <c r="D9" s="65">
        <f>VLOOKUP($A9,'Return Data'!$B$7:$R$2292,10,0)</f>
        <v>-3.569</v>
      </c>
      <c r="E9" s="66">
        <f t="shared" si="0"/>
        <v>6</v>
      </c>
      <c r="F9" s="65">
        <f>VLOOKUP($A9,'Return Data'!$B$7:$R$2292,11,0)</f>
        <v>4.3714000000000004</v>
      </c>
      <c r="G9" s="66">
        <f t="shared" si="1"/>
        <v>2</v>
      </c>
      <c r="H9" s="65">
        <f>VLOOKUP($A9,'Return Data'!$B$7:$R$2292,12,0)</f>
        <v>7.4169</v>
      </c>
      <c r="I9" s="66">
        <f t="shared" si="2"/>
        <v>2</v>
      </c>
      <c r="J9" s="65">
        <f>VLOOKUP($A9,'Return Data'!$B$7:$R$2292,13,0)</f>
        <v>11.92</v>
      </c>
      <c r="K9" s="66">
        <f t="shared" si="3"/>
        <v>2</v>
      </c>
      <c r="L9" s="65">
        <f>VLOOKUP($A9,'Return Data'!$B$7:$R$2292,17,0)</f>
        <v>17.916599999999999</v>
      </c>
      <c r="M9" s="66">
        <f t="shared" ref="M9:M16" si="4">RANK(L9,L$8:L$16,0)</f>
        <v>1</v>
      </c>
      <c r="N9" s="65">
        <f>VLOOKUP($A9,'Return Data'!$B$7:$R$2292,14,0)</f>
        <v>14.332700000000001</v>
      </c>
      <c r="O9" s="66">
        <f t="shared" ref="O9:O16" si="5">RANK(N9,N$8:N$16,0)</f>
        <v>1</v>
      </c>
      <c r="P9" s="65">
        <f>VLOOKUP($A9,'Return Data'!$B$7:$R$2292,15,0)</f>
        <v>11.3721</v>
      </c>
      <c r="Q9" s="66">
        <f t="shared" ref="Q9:Q14" si="6">RANK(P9,P$8:P$16,0)</f>
        <v>1</v>
      </c>
      <c r="R9" s="65">
        <f>VLOOKUP($A9,'Return Data'!$B$7:$R$2292,16,0)</f>
        <v>13.542</v>
      </c>
      <c r="S9" s="67">
        <f t="shared" ref="S9:S16" si="7">RANK(R9,R$8:R$16,0)</f>
        <v>2</v>
      </c>
    </row>
    <row r="10" spans="1:20" x14ac:dyDescent="0.3">
      <c r="A10" s="63" t="s">
        <v>546</v>
      </c>
      <c r="B10" s="64">
        <f>VLOOKUP($A10,'Return Data'!$B$7:$R$2292,3,0)</f>
        <v>44616</v>
      </c>
      <c r="C10" s="65">
        <f>VLOOKUP($A10,'Return Data'!$B$7:$R$2292,4,0)</f>
        <v>52.79</v>
      </c>
      <c r="D10" s="65">
        <f>VLOOKUP($A10,'Return Data'!$B$7:$R$2292,10,0)</f>
        <v>-1.6579999999999999</v>
      </c>
      <c r="E10" s="66">
        <f t="shared" si="0"/>
        <v>1</v>
      </c>
      <c r="F10" s="65">
        <f>VLOOKUP($A10,'Return Data'!$B$7:$R$2292,11,0)</f>
        <v>2.9045000000000001</v>
      </c>
      <c r="G10" s="66">
        <f t="shared" si="1"/>
        <v>3</v>
      </c>
      <c r="H10" s="65">
        <f>VLOOKUP($A10,'Return Data'!$B$7:$R$2292,12,0)</f>
        <v>6.6033999999999997</v>
      </c>
      <c r="I10" s="66">
        <f t="shared" si="2"/>
        <v>4</v>
      </c>
      <c r="J10" s="65">
        <f>VLOOKUP($A10,'Return Data'!$B$7:$R$2292,13,0)</f>
        <v>9.0928000000000004</v>
      </c>
      <c r="K10" s="66">
        <f t="shared" si="3"/>
        <v>4</v>
      </c>
      <c r="L10" s="65">
        <f>VLOOKUP($A10,'Return Data'!$B$7:$R$2292,17,0)</f>
        <v>13.4788</v>
      </c>
      <c r="M10" s="66">
        <f t="shared" si="4"/>
        <v>5</v>
      </c>
      <c r="N10" s="65">
        <f>VLOOKUP($A10,'Return Data'!$B$7:$R$2292,14,0)</f>
        <v>13.154</v>
      </c>
      <c r="O10" s="66">
        <f t="shared" si="5"/>
        <v>3</v>
      </c>
      <c r="P10" s="65">
        <f>VLOOKUP($A10,'Return Data'!$B$7:$R$2292,15,0)</f>
        <v>11.1639</v>
      </c>
      <c r="Q10" s="66">
        <f t="shared" si="6"/>
        <v>2</v>
      </c>
      <c r="R10" s="65">
        <f>VLOOKUP($A10,'Return Data'!$B$7:$R$2292,16,0)</f>
        <v>12.9689</v>
      </c>
      <c r="S10" s="67">
        <f t="shared" si="7"/>
        <v>3</v>
      </c>
    </row>
    <row r="11" spans="1:20" x14ac:dyDescent="0.3">
      <c r="A11" s="63" t="s">
        <v>547</v>
      </c>
      <c r="B11" s="64">
        <f>VLOOKUP($A11,'Return Data'!$B$7:$R$2292,3,0)</f>
        <v>44616</v>
      </c>
      <c r="C11" s="65">
        <f>VLOOKUP($A11,'Return Data'!$B$7:$R$2292,4,0)</f>
        <v>11.145799999999999</v>
      </c>
      <c r="D11" s="65">
        <f>VLOOKUP($A11,'Return Data'!$B$7:$R$2292,10,0)</f>
        <v>-1.7887</v>
      </c>
      <c r="E11" s="66">
        <f t="shared" si="0"/>
        <v>2</v>
      </c>
      <c r="F11" s="65">
        <f>VLOOKUP($A11,'Return Data'!$B$7:$R$2292,11,0)</f>
        <v>7.2763999999999998</v>
      </c>
      <c r="G11" s="66">
        <f t="shared" si="1"/>
        <v>1</v>
      </c>
      <c r="H11" s="65">
        <f>VLOOKUP($A11,'Return Data'!$B$7:$R$2292,12,0)</f>
        <v>9.5366999999999997</v>
      </c>
      <c r="I11" s="66">
        <f t="shared" si="2"/>
        <v>1</v>
      </c>
      <c r="J11" s="65">
        <f>VLOOKUP($A11,'Return Data'!$B$7:$R$2292,13,0)</f>
        <v>15.8162</v>
      </c>
      <c r="K11" s="66">
        <f t="shared" si="3"/>
        <v>1</v>
      </c>
      <c r="L11" s="65">
        <f>VLOOKUP($A11,'Return Data'!$B$7:$R$2292,17,0)</f>
        <v>4.8122999999999996</v>
      </c>
      <c r="M11" s="66">
        <f t="shared" si="4"/>
        <v>9</v>
      </c>
      <c r="N11" s="65"/>
      <c r="O11" s="66"/>
      <c r="P11" s="65"/>
      <c r="Q11" s="66"/>
      <c r="R11" s="65">
        <f>VLOOKUP($A11,'Return Data'!$B$7:$R$2292,16,0)</f>
        <v>5.1665000000000001</v>
      </c>
      <c r="S11" s="67">
        <f t="shared" si="7"/>
        <v>9</v>
      </c>
    </row>
    <row r="12" spans="1:20" x14ac:dyDescent="0.3">
      <c r="A12" s="63" t="s">
        <v>549</v>
      </c>
      <c r="B12" s="64">
        <f>VLOOKUP($A12,'Return Data'!$B$7:$R$2292,3,0)</f>
        <v>44616</v>
      </c>
      <c r="C12" s="65">
        <f>VLOOKUP($A12,'Return Data'!$B$7:$R$2292,4,0)</f>
        <v>14.605</v>
      </c>
      <c r="D12" s="65">
        <f>VLOOKUP($A12,'Return Data'!$B$7:$R$2292,10,0)</f>
        <v>-2.6333000000000002</v>
      </c>
      <c r="E12" s="66">
        <f t="shared" si="0"/>
        <v>5</v>
      </c>
      <c r="F12" s="65">
        <f>VLOOKUP($A12,'Return Data'!$B$7:$R$2292,11,0)</f>
        <v>0.53690000000000004</v>
      </c>
      <c r="G12" s="66">
        <f t="shared" si="1"/>
        <v>5</v>
      </c>
      <c r="H12" s="65">
        <f>VLOOKUP($A12,'Return Data'!$B$7:$R$2292,12,0)</f>
        <v>5.4893000000000001</v>
      </c>
      <c r="I12" s="66">
        <f t="shared" si="2"/>
        <v>5</v>
      </c>
      <c r="J12" s="65">
        <f>VLOOKUP($A12,'Return Data'!$B$7:$R$2292,13,0)</f>
        <v>8.1290999999999993</v>
      </c>
      <c r="K12" s="66">
        <f t="shared" si="3"/>
        <v>6</v>
      </c>
      <c r="L12" s="65">
        <f>VLOOKUP($A12,'Return Data'!$B$7:$R$2292,17,0)</f>
        <v>12.788500000000001</v>
      </c>
      <c r="M12" s="66">
        <f t="shared" si="4"/>
        <v>6</v>
      </c>
      <c r="N12" s="65">
        <f>VLOOKUP($A12,'Return Data'!$B$7:$R$2292,14,0)</f>
        <v>13.122199999999999</v>
      </c>
      <c r="O12" s="66">
        <f t="shared" si="5"/>
        <v>4</v>
      </c>
      <c r="P12" s="65"/>
      <c r="Q12" s="66"/>
      <c r="R12" s="65">
        <f>VLOOKUP($A12,'Return Data'!$B$7:$R$2292,16,0)</f>
        <v>11.212</v>
      </c>
      <c r="S12" s="67">
        <f t="shared" si="7"/>
        <v>7</v>
      </c>
    </row>
    <row r="13" spans="1:20" x14ac:dyDescent="0.3">
      <c r="A13" s="63" t="s">
        <v>551</v>
      </c>
      <c r="B13" s="64">
        <f>VLOOKUP($A13,'Return Data'!$B$7:$R$2292,3,0)</f>
        <v>44616</v>
      </c>
      <c r="C13" s="65">
        <f>VLOOKUP($A13,'Return Data'!$B$7:$R$2292,4,0)</f>
        <v>33.055</v>
      </c>
      <c r="D13" s="65">
        <f>VLOOKUP($A13,'Return Data'!$B$7:$R$2292,10,0)</f>
        <v>-3.7504</v>
      </c>
      <c r="E13" s="66">
        <f t="shared" si="0"/>
        <v>7</v>
      </c>
      <c r="F13" s="65">
        <f>VLOOKUP($A13,'Return Data'!$B$7:$R$2292,11,0)</f>
        <v>-0.81320000000000003</v>
      </c>
      <c r="G13" s="66">
        <f t="shared" si="1"/>
        <v>7</v>
      </c>
      <c r="H13" s="65">
        <f>VLOOKUP($A13,'Return Data'!$B$7:$R$2292,12,0)</f>
        <v>3.3712</v>
      </c>
      <c r="I13" s="66">
        <f t="shared" si="2"/>
        <v>9</v>
      </c>
      <c r="J13" s="65">
        <f>VLOOKUP($A13,'Return Data'!$B$7:$R$2292,13,0)</f>
        <v>5.1601999999999997</v>
      </c>
      <c r="K13" s="66">
        <f t="shared" si="3"/>
        <v>9</v>
      </c>
      <c r="L13" s="65">
        <f>VLOOKUP($A13,'Return Data'!$B$7:$R$2292,17,0)</f>
        <v>10.203799999999999</v>
      </c>
      <c r="M13" s="66">
        <f t="shared" si="4"/>
        <v>8</v>
      </c>
      <c r="N13" s="65">
        <f>VLOOKUP($A13,'Return Data'!$B$7:$R$2292,14,0)</f>
        <v>9.9151000000000007</v>
      </c>
      <c r="O13" s="66">
        <f t="shared" si="5"/>
        <v>7</v>
      </c>
      <c r="P13" s="65">
        <f>VLOOKUP($A13,'Return Data'!$B$7:$R$2292,15,0)</f>
        <v>8.4786000000000001</v>
      </c>
      <c r="Q13" s="66">
        <f t="shared" si="6"/>
        <v>5</v>
      </c>
      <c r="R13" s="65">
        <f>VLOOKUP($A13,'Return Data'!$B$7:$R$2292,16,0)</f>
        <v>11.677300000000001</v>
      </c>
      <c r="S13" s="67">
        <f t="shared" si="7"/>
        <v>6</v>
      </c>
    </row>
    <row r="14" spans="1:20" x14ac:dyDescent="0.3">
      <c r="A14" s="63" t="s">
        <v>554</v>
      </c>
      <c r="B14" s="64">
        <f>VLOOKUP($A14,'Return Data'!$B$7:$R$2292,3,0)</f>
        <v>44616</v>
      </c>
      <c r="C14" s="65">
        <f>VLOOKUP($A14,'Return Data'!$B$7:$R$2292,4,0)</f>
        <v>126.7056</v>
      </c>
      <c r="D14" s="65">
        <f>VLOOKUP($A14,'Return Data'!$B$7:$R$2292,10,0)</f>
        <v>-3.8883000000000001</v>
      </c>
      <c r="E14" s="66">
        <f t="shared" si="0"/>
        <v>9</v>
      </c>
      <c r="F14" s="65">
        <f>VLOOKUP($A14,'Return Data'!$B$7:$R$2292,11,0)</f>
        <v>-1.2870999999999999</v>
      </c>
      <c r="G14" s="66">
        <f t="shared" si="1"/>
        <v>9</v>
      </c>
      <c r="H14" s="65">
        <f>VLOOKUP($A14,'Return Data'!$B$7:$R$2292,12,0)</f>
        <v>4.5500999999999996</v>
      </c>
      <c r="I14" s="66">
        <f t="shared" si="2"/>
        <v>6</v>
      </c>
      <c r="J14" s="65">
        <f>VLOOKUP($A14,'Return Data'!$B$7:$R$2292,13,0)</f>
        <v>8.3259000000000007</v>
      </c>
      <c r="K14" s="66">
        <f t="shared" si="3"/>
        <v>5</v>
      </c>
      <c r="L14" s="65">
        <f>VLOOKUP($A14,'Return Data'!$B$7:$R$2292,17,0)</f>
        <v>12.155799999999999</v>
      </c>
      <c r="M14" s="66">
        <f t="shared" si="4"/>
        <v>7</v>
      </c>
      <c r="N14" s="65">
        <f>VLOOKUP($A14,'Return Data'!$B$7:$R$2292,14,0)</f>
        <v>11.874700000000001</v>
      </c>
      <c r="O14" s="66">
        <f t="shared" si="5"/>
        <v>6</v>
      </c>
      <c r="P14" s="65">
        <f>VLOOKUP($A14,'Return Data'!$B$7:$R$2292,15,0)</f>
        <v>10.4971</v>
      </c>
      <c r="Q14" s="66">
        <f t="shared" si="6"/>
        <v>3</v>
      </c>
      <c r="R14" s="65">
        <f>VLOOKUP($A14,'Return Data'!$B$7:$R$2292,16,0)</f>
        <v>11.9727</v>
      </c>
      <c r="S14" s="67">
        <f t="shared" si="7"/>
        <v>4</v>
      </c>
    </row>
    <row r="15" spans="1:20" x14ac:dyDescent="0.3">
      <c r="A15" s="63" t="s">
        <v>555</v>
      </c>
      <c r="B15" s="64">
        <f>VLOOKUP($A15,'Return Data'!$B$7:$R$2292,3,0)</f>
        <v>44616</v>
      </c>
      <c r="C15" s="65">
        <f>VLOOKUP($A15,'Return Data'!$B$7:$R$2292,4,0)</f>
        <v>14.936400000000001</v>
      </c>
      <c r="D15" s="65">
        <f>VLOOKUP($A15,'Return Data'!$B$7:$R$2292,10,0)</f>
        <v>-2.2953999999999999</v>
      </c>
      <c r="E15" s="66">
        <f t="shared" si="0"/>
        <v>3</v>
      </c>
      <c r="F15" s="65">
        <f>VLOOKUP($A15,'Return Data'!$B$7:$R$2292,11,0)</f>
        <v>1.4866999999999999</v>
      </c>
      <c r="G15" s="66">
        <f t="shared" si="1"/>
        <v>4</v>
      </c>
      <c r="H15" s="65">
        <f>VLOOKUP($A15,'Return Data'!$B$7:$R$2292,12,0)</f>
        <v>6.9505999999999997</v>
      </c>
      <c r="I15" s="66">
        <f t="shared" si="2"/>
        <v>3</v>
      </c>
      <c r="J15" s="65">
        <f>VLOOKUP($A15,'Return Data'!$B$7:$R$2292,13,0)</f>
        <v>9.7731999999999992</v>
      </c>
      <c r="K15" s="66">
        <f t="shared" si="3"/>
        <v>3</v>
      </c>
      <c r="L15" s="65">
        <f>VLOOKUP($A15,'Return Data'!$B$7:$R$2292,17,0)</f>
        <v>16.3506</v>
      </c>
      <c r="M15" s="66">
        <f t="shared" si="4"/>
        <v>2</v>
      </c>
      <c r="N15" s="65"/>
      <c r="O15" s="66"/>
      <c r="P15" s="65"/>
      <c r="Q15" s="66"/>
      <c r="R15" s="65">
        <f>VLOOKUP($A15,'Return Data'!$B$7:$R$2292,16,0)</f>
        <v>13.928900000000001</v>
      </c>
      <c r="S15" s="67">
        <f t="shared" si="7"/>
        <v>1</v>
      </c>
    </row>
    <row r="16" spans="1:20" x14ac:dyDescent="0.3">
      <c r="A16" s="63" t="s">
        <v>557</v>
      </c>
      <c r="B16" s="64">
        <f>VLOOKUP($A16,'Return Data'!$B$7:$R$2292,3,0)</f>
        <v>44616</v>
      </c>
      <c r="C16" s="65">
        <f>VLOOKUP($A16,'Return Data'!$B$7:$R$2292,4,0)</f>
        <v>15.11</v>
      </c>
      <c r="D16" s="65">
        <f>VLOOKUP($A16,'Return Data'!$B$7:$R$2292,10,0)</f>
        <v>-2.4531999999999998</v>
      </c>
      <c r="E16" s="66">
        <f t="shared" si="0"/>
        <v>4</v>
      </c>
      <c r="F16" s="65">
        <f>VLOOKUP($A16,'Return Data'!$B$7:$R$2292,11,0)</f>
        <v>0.33200000000000002</v>
      </c>
      <c r="G16" s="66">
        <f t="shared" si="1"/>
        <v>6</v>
      </c>
      <c r="H16" s="65">
        <f>VLOOKUP($A16,'Return Data'!$B$7:$R$2292,12,0)</f>
        <v>4.4229000000000003</v>
      </c>
      <c r="I16" s="66">
        <f t="shared" si="2"/>
        <v>7</v>
      </c>
      <c r="J16" s="65">
        <f>VLOOKUP($A16,'Return Data'!$B$7:$R$2292,13,0)</f>
        <v>5.7382999999999997</v>
      </c>
      <c r="K16" s="66">
        <f t="shared" si="3"/>
        <v>8</v>
      </c>
      <c r="L16" s="65">
        <f>VLOOKUP($A16,'Return Data'!$B$7:$R$2292,17,0)</f>
        <v>15.3584</v>
      </c>
      <c r="M16" s="66">
        <f t="shared" si="4"/>
        <v>3</v>
      </c>
      <c r="N16" s="65">
        <f>VLOOKUP($A16,'Return Data'!$B$7:$R$2292,14,0)</f>
        <v>13.732900000000001</v>
      </c>
      <c r="O16" s="66">
        <f t="shared" si="5"/>
        <v>2</v>
      </c>
      <c r="P16" s="65"/>
      <c r="Q16" s="66"/>
      <c r="R16" s="65">
        <f>VLOOKUP($A16,'Return Data'!$B$7:$R$2292,16,0)</f>
        <v>10.434200000000001</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-2.8745888888888889</v>
      </c>
      <c r="E18" s="74"/>
      <c r="F18" s="75">
        <f>AVERAGE(F8:F16)</f>
        <v>1.5075444444444441</v>
      </c>
      <c r="G18" s="74"/>
      <c r="H18" s="75">
        <f>AVERAGE(H8:H16)</f>
        <v>5.8280222222222218</v>
      </c>
      <c r="I18" s="74"/>
      <c r="J18" s="75">
        <f>AVERAGE(J8:J16)</f>
        <v>9.098533333333334</v>
      </c>
      <c r="K18" s="74"/>
      <c r="L18" s="75">
        <f>AVERAGE(L8:L16)</f>
        <v>12.983377777777777</v>
      </c>
      <c r="M18" s="74"/>
      <c r="N18" s="75">
        <f>AVERAGE(N8:N16)</f>
        <v>12.721071428571431</v>
      </c>
      <c r="O18" s="74"/>
      <c r="P18" s="75">
        <f>AVERAGE(P8:P16)</f>
        <v>10.254799999999999</v>
      </c>
      <c r="Q18" s="74"/>
      <c r="R18" s="75">
        <f>AVERAGE(R8:R16)</f>
        <v>11.420344444444446</v>
      </c>
      <c r="S18" s="76"/>
    </row>
    <row r="19" spans="1:19" x14ac:dyDescent="0.3">
      <c r="A19" s="73" t="s">
        <v>28</v>
      </c>
      <c r="B19" s="74"/>
      <c r="C19" s="74"/>
      <c r="D19" s="75">
        <f>MIN(D8:D16)</f>
        <v>-3.8883000000000001</v>
      </c>
      <c r="E19" s="74"/>
      <c r="F19" s="75">
        <f>MIN(F8:F16)</f>
        <v>-1.2870999999999999</v>
      </c>
      <c r="G19" s="74"/>
      <c r="H19" s="75">
        <f>MIN(H8:H16)</f>
        <v>3.3712</v>
      </c>
      <c r="I19" s="74"/>
      <c r="J19" s="75">
        <f>MIN(J8:J16)</f>
        <v>5.1601999999999997</v>
      </c>
      <c r="K19" s="74"/>
      <c r="L19" s="75">
        <f>MIN(L8:L16)</f>
        <v>4.8122999999999996</v>
      </c>
      <c r="M19" s="74"/>
      <c r="N19" s="75">
        <f>MIN(N8:N16)</f>
        <v>9.9151000000000007</v>
      </c>
      <c r="O19" s="74"/>
      <c r="P19" s="75">
        <f>MIN(P8:P16)</f>
        <v>8.4786000000000001</v>
      </c>
      <c r="Q19" s="74"/>
      <c r="R19" s="75">
        <f>MIN(R8:R16)</f>
        <v>5.1665000000000001</v>
      </c>
      <c r="S19" s="76"/>
    </row>
    <row r="20" spans="1:19" ht="15" thickBot="1" x14ac:dyDescent="0.35">
      <c r="A20" s="77" t="s">
        <v>29</v>
      </c>
      <c r="B20" s="78"/>
      <c r="C20" s="78"/>
      <c r="D20" s="79">
        <f>MAX(D8:D16)</f>
        <v>-1.6579999999999999</v>
      </c>
      <c r="E20" s="78"/>
      <c r="F20" s="79">
        <f>MAX(F8:F16)</f>
        <v>7.2763999999999998</v>
      </c>
      <c r="G20" s="78"/>
      <c r="H20" s="79">
        <f>MAX(H8:H16)</f>
        <v>9.5366999999999997</v>
      </c>
      <c r="I20" s="78"/>
      <c r="J20" s="79">
        <f>MAX(J8:J16)</f>
        <v>15.8162</v>
      </c>
      <c r="K20" s="78"/>
      <c r="L20" s="79">
        <f>MAX(L8:L16)</f>
        <v>17.916599999999999</v>
      </c>
      <c r="M20" s="78"/>
      <c r="N20" s="79">
        <f>MAX(N8:N16)</f>
        <v>14.332700000000001</v>
      </c>
      <c r="O20" s="78"/>
      <c r="P20" s="79">
        <f>MAX(P8:P16)</f>
        <v>11.3721</v>
      </c>
      <c r="Q20" s="78"/>
      <c r="R20" s="79">
        <f>MAX(R8:R16)</f>
        <v>13.928900000000001</v>
      </c>
      <c r="S20" s="80"/>
    </row>
    <row r="21" spans="1:19" x14ac:dyDescent="0.3">
      <c r="A21" s="112" t="s">
        <v>432</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44616</v>
      </c>
      <c r="C8" s="65">
        <f>VLOOKUP($A8,'Return Data'!$B$7:$R$2292,4,0)</f>
        <v>70.11</v>
      </c>
      <c r="D8" s="65">
        <f>VLOOKUP($A8,'Return Data'!$B$7:$R$2292,10,0)</f>
        <v>-4.1426999999999996</v>
      </c>
      <c r="E8" s="66">
        <f t="shared" ref="E8:E16" si="0">RANK(D8,D$8:D$16,0)</f>
        <v>8</v>
      </c>
      <c r="F8" s="65">
        <f>VLOOKUP($A8,'Return Data'!$B$7:$R$2292,11,0)</f>
        <v>-1.8754</v>
      </c>
      <c r="G8" s="66">
        <f t="shared" ref="G8:G16" si="1">RANK(F8,F$8:F$16,0)</f>
        <v>8</v>
      </c>
      <c r="H8" s="65">
        <f>VLOOKUP($A8,'Return Data'!$B$7:$R$2292,12,0)</f>
        <v>3.1333000000000002</v>
      </c>
      <c r="I8" s="66">
        <f t="shared" ref="I8:I16" si="2">RANK(H8,H$8:H$16,0)</f>
        <v>8</v>
      </c>
      <c r="J8" s="65">
        <f>VLOOKUP($A8,'Return Data'!$B$7:$R$2292,13,0)</f>
        <v>6.5824999999999996</v>
      </c>
      <c r="K8" s="66">
        <f t="shared" ref="K8:K16" si="3">RANK(J8,J$8:J$16,0)</f>
        <v>7</v>
      </c>
      <c r="L8" s="65">
        <f>VLOOKUP($A8,'Return Data'!$B$7:$R$2292,17,0)</f>
        <v>12.446999999999999</v>
      </c>
      <c r="M8" s="66">
        <f t="shared" ref="M8:M16" si="4">RANK(L8,L$8:L$16,0)</f>
        <v>5</v>
      </c>
      <c r="N8" s="65">
        <f>VLOOKUP($A8,'Return Data'!$B$7:$R$2292,14,0)</f>
        <v>11.6486</v>
      </c>
      <c r="O8" s="66">
        <f>RANK(N8,N$8:N$16,0)</f>
        <v>5</v>
      </c>
      <c r="P8" s="65">
        <f>VLOOKUP($A8,'Return Data'!$B$7:$R$2292,15,0)</f>
        <v>8.4978999999999996</v>
      </c>
      <c r="Q8" s="66">
        <f>RANK(P8,P$8:P$16,0)</f>
        <v>4</v>
      </c>
      <c r="R8" s="65">
        <f>VLOOKUP($A8,'Return Data'!$B$7:$R$2292,16,0)</f>
        <v>9.3224999999999998</v>
      </c>
      <c r="S8" s="67">
        <f t="shared" ref="S8:S16" si="5">RANK(R8,R$8:R$16,0)</f>
        <v>8</v>
      </c>
    </row>
    <row r="9" spans="1:20" x14ac:dyDescent="0.3">
      <c r="A9" s="63" t="s">
        <v>543</v>
      </c>
      <c r="B9" s="64">
        <f>VLOOKUP($A9,'Return Data'!$B$7:$R$2292,3,0)</f>
        <v>44616</v>
      </c>
      <c r="C9" s="65">
        <f>VLOOKUP($A9,'Return Data'!$B$7:$R$2292,4,0)</f>
        <v>269.29700000000003</v>
      </c>
      <c r="D9" s="65">
        <f>VLOOKUP($A9,'Return Data'!$B$7:$R$2292,10,0)</f>
        <v>-3.7183000000000002</v>
      </c>
      <c r="E9" s="66">
        <f t="shared" si="0"/>
        <v>6</v>
      </c>
      <c r="F9" s="65">
        <f>VLOOKUP($A9,'Return Data'!$B$7:$R$2292,11,0)</f>
        <v>4.0532000000000004</v>
      </c>
      <c r="G9" s="66">
        <f t="shared" si="1"/>
        <v>2</v>
      </c>
      <c r="H9" s="65">
        <f>VLOOKUP($A9,'Return Data'!$B$7:$R$2292,12,0)</f>
        <v>6.9291999999999998</v>
      </c>
      <c r="I9" s="66">
        <f t="shared" si="2"/>
        <v>2</v>
      </c>
      <c r="J9" s="65">
        <f>VLOOKUP($A9,'Return Data'!$B$7:$R$2292,13,0)</f>
        <v>11.2531</v>
      </c>
      <c r="K9" s="66">
        <f t="shared" si="3"/>
        <v>2</v>
      </c>
      <c r="L9" s="65">
        <f>VLOOKUP($A9,'Return Data'!$B$7:$R$2292,17,0)</f>
        <v>17.228400000000001</v>
      </c>
      <c r="M9" s="66">
        <f t="shared" si="4"/>
        <v>1</v>
      </c>
      <c r="N9" s="65">
        <f>VLOOKUP($A9,'Return Data'!$B$7:$R$2292,14,0)</f>
        <v>13.6532</v>
      </c>
      <c r="O9" s="66">
        <f>RANK(N9,N$8:N$16,0)</f>
        <v>1</v>
      </c>
      <c r="P9" s="65">
        <f>VLOOKUP($A9,'Return Data'!$B$7:$R$2292,15,0)</f>
        <v>11.7105</v>
      </c>
      <c r="Q9" s="66">
        <f>RANK(P9,P$8:P$16,0)</f>
        <v>1</v>
      </c>
      <c r="R9" s="65">
        <f>VLOOKUP($A9,'Return Data'!$B$7:$R$2292,16,0)</f>
        <v>16.578900000000001</v>
      </c>
      <c r="S9" s="67">
        <f t="shared" si="5"/>
        <v>1</v>
      </c>
    </row>
    <row r="10" spans="1:20" x14ac:dyDescent="0.3">
      <c r="A10" s="63" t="s">
        <v>545</v>
      </c>
      <c r="B10" s="64">
        <f>VLOOKUP($A10,'Return Data'!$B$7:$R$2292,3,0)</f>
        <v>44616</v>
      </c>
      <c r="C10" s="65">
        <f>VLOOKUP($A10,'Return Data'!$B$7:$R$2292,4,0)</f>
        <v>48.33</v>
      </c>
      <c r="D10" s="65">
        <f>VLOOKUP($A10,'Return Data'!$B$7:$R$2292,10,0)</f>
        <v>-1.8082</v>
      </c>
      <c r="E10" s="66">
        <f t="shared" si="0"/>
        <v>1</v>
      </c>
      <c r="F10" s="65">
        <f>VLOOKUP($A10,'Return Data'!$B$7:$R$2292,11,0)</f>
        <v>2.5678999999999998</v>
      </c>
      <c r="G10" s="66">
        <f t="shared" si="1"/>
        <v>3</v>
      </c>
      <c r="H10" s="65">
        <f>VLOOKUP($A10,'Return Data'!$B$7:$R$2292,12,0)</f>
        <v>6.0799000000000003</v>
      </c>
      <c r="I10" s="66">
        <f t="shared" si="2"/>
        <v>3</v>
      </c>
      <c r="J10" s="65">
        <f>VLOOKUP($A10,'Return Data'!$B$7:$R$2292,13,0)</f>
        <v>8.3874999999999993</v>
      </c>
      <c r="K10" s="66">
        <f t="shared" si="3"/>
        <v>3</v>
      </c>
      <c r="L10" s="65">
        <f>VLOOKUP($A10,'Return Data'!$B$7:$R$2292,17,0)</f>
        <v>12.787100000000001</v>
      </c>
      <c r="M10" s="66">
        <f t="shared" si="4"/>
        <v>4</v>
      </c>
      <c r="N10" s="65">
        <f>VLOOKUP($A10,'Return Data'!$B$7:$R$2292,14,0)</f>
        <v>12.5009</v>
      </c>
      <c r="O10" s="66">
        <f>RANK(N10,N$8:N$16,0)</f>
        <v>3</v>
      </c>
      <c r="P10" s="65">
        <f>VLOOKUP($A10,'Return Data'!$B$7:$R$2292,15,0)</f>
        <v>10.2385</v>
      </c>
      <c r="Q10" s="66">
        <f>RANK(P10,P$8:P$16,0)</f>
        <v>2</v>
      </c>
      <c r="R10" s="65">
        <f>VLOOKUP($A10,'Return Data'!$B$7:$R$2292,16,0)</f>
        <v>10.9481</v>
      </c>
      <c r="S10" s="67">
        <f t="shared" si="5"/>
        <v>4</v>
      </c>
    </row>
    <row r="11" spans="1:20" x14ac:dyDescent="0.3">
      <c r="A11" s="63" t="s">
        <v>548</v>
      </c>
      <c r="B11" s="64">
        <f>VLOOKUP($A11,'Return Data'!$B$7:$R$2292,3,0)</f>
        <v>44616</v>
      </c>
      <c r="C11" s="65">
        <f>VLOOKUP($A11,'Return Data'!$B$7:$R$2292,4,0)</f>
        <v>10.6372</v>
      </c>
      <c r="D11" s="65">
        <f>VLOOKUP($A11,'Return Data'!$B$7:$R$2292,10,0)</f>
        <v>-2.3205</v>
      </c>
      <c r="E11" s="66">
        <f t="shared" si="0"/>
        <v>2</v>
      </c>
      <c r="F11" s="65">
        <f>VLOOKUP($A11,'Return Data'!$B$7:$R$2292,11,0)</f>
        <v>6.1078000000000001</v>
      </c>
      <c r="G11" s="66">
        <f t="shared" si="1"/>
        <v>1</v>
      </c>
      <c r="H11" s="65">
        <f>VLOOKUP($A11,'Return Data'!$B$7:$R$2292,12,0)</f>
        <v>7.7523</v>
      </c>
      <c r="I11" s="66">
        <f t="shared" si="2"/>
        <v>1</v>
      </c>
      <c r="J11" s="65">
        <f>VLOOKUP($A11,'Return Data'!$B$7:$R$2292,13,0)</f>
        <v>13.2087</v>
      </c>
      <c r="K11" s="66">
        <f t="shared" si="3"/>
        <v>1</v>
      </c>
      <c r="L11" s="65">
        <f>VLOOKUP($A11,'Return Data'!$B$7:$R$2292,17,0)</f>
        <v>2.5590000000000002</v>
      </c>
      <c r="M11" s="66">
        <f t="shared" si="4"/>
        <v>9</v>
      </c>
      <c r="N11" s="65"/>
      <c r="O11" s="66"/>
      <c r="P11" s="65"/>
      <c r="Q11" s="66"/>
      <c r="R11" s="65">
        <f>VLOOKUP($A11,'Return Data'!$B$7:$R$2292,16,0)</f>
        <v>2.9100999999999999</v>
      </c>
      <c r="S11" s="67">
        <f t="shared" si="5"/>
        <v>9</v>
      </c>
    </row>
    <row r="12" spans="1:20" x14ac:dyDescent="0.3">
      <c r="A12" s="63" t="s">
        <v>550</v>
      </c>
      <c r="B12" s="64">
        <f>VLOOKUP($A12,'Return Data'!$B$7:$R$2292,3,0)</f>
        <v>44616</v>
      </c>
      <c r="C12" s="65">
        <f>VLOOKUP($A12,'Return Data'!$B$7:$R$2292,4,0)</f>
        <v>14.007</v>
      </c>
      <c r="D12" s="65">
        <f>VLOOKUP($A12,'Return Data'!$B$7:$R$2292,10,0)</f>
        <v>-2.9582999999999999</v>
      </c>
      <c r="E12" s="66">
        <f t="shared" si="0"/>
        <v>5</v>
      </c>
      <c r="F12" s="65">
        <f>VLOOKUP($A12,'Return Data'!$B$7:$R$2292,11,0)</f>
        <v>-0.1283</v>
      </c>
      <c r="G12" s="66">
        <f t="shared" si="1"/>
        <v>5</v>
      </c>
      <c r="H12" s="65">
        <f>VLOOKUP($A12,'Return Data'!$B$7:$R$2292,12,0)</f>
        <v>4.4440999999999997</v>
      </c>
      <c r="I12" s="66">
        <f t="shared" si="2"/>
        <v>5</v>
      </c>
      <c r="J12" s="65">
        <f>VLOOKUP($A12,'Return Data'!$B$7:$R$2292,13,0)</f>
        <v>6.7281000000000004</v>
      </c>
      <c r="K12" s="66">
        <f t="shared" si="3"/>
        <v>6</v>
      </c>
      <c r="L12" s="65">
        <f>VLOOKUP($A12,'Return Data'!$B$7:$R$2292,17,0)</f>
        <v>11.3634</v>
      </c>
      <c r="M12" s="66">
        <f t="shared" si="4"/>
        <v>6</v>
      </c>
      <c r="N12" s="65">
        <f>VLOOKUP($A12,'Return Data'!$B$7:$R$2292,14,0)</f>
        <v>11.8086</v>
      </c>
      <c r="O12" s="66">
        <f>RANK(N12,N$8:N$16,0)</f>
        <v>4</v>
      </c>
      <c r="P12" s="65"/>
      <c r="Q12" s="66"/>
      <c r="R12" s="65">
        <f>VLOOKUP($A12,'Return Data'!$B$7:$R$2292,16,0)</f>
        <v>9.9152000000000005</v>
      </c>
      <c r="S12" s="67">
        <f t="shared" si="5"/>
        <v>6</v>
      </c>
    </row>
    <row r="13" spans="1:20" x14ac:dyDescent="0.3">
      <c r="A13" s="63" t="s">
        <v>552</v>
      </c>
      <c r="B13" s="64">
        <f>VLOOKUP($A13,'Return Data'!$B$7:$R$2292,3,0)</f>
        <v>44616</v>
      </c>
      <c r="C13" s="65">
        <f>VLOOKUP($A13,'Return Data'!$B$7:$R$2292,4,0)</f>
        <v>29.858000000000001</v>
      </c>
      <c r="D13" s="65">
        <f>VLOOKUP($A13,'Return Data'!$B$7:$R$2292,10,0)</f>
        <v>-4.0799000000000003</v>
      </c>
      <c r="E13" s="66">
        <f t="shared" si="0"/>
        <v>7</v>
      </c>
      <c r="F13" s="65">
        <f>VLOOKUP($A13,'Return Data'!$B$7:$R$2292,11,0)</f>
        <v>-1.5075000000000001</v>
      </c>
      <c r="G13" s="66">
        <f t="shared" si="1"/>
        <v>7</v>
      </c>
      <c r="H13" s="65">
        <f>VLOOKUP($A13,'Return Data'!$B$7:$R$2292,12,0)</f>
        <v>2.2885</v>
      </c>
      <c r="I13" s="66">
        <f t="shared" si="2"/>
        <v>9</v>
      </c>
      <c r="J13" s="65">
        <f>VLOOKUP($A13,'Return Data'!$B$7:$R$2292,13,0)</f>
        <v>3.7240000000000002</v>
      </c>
      <c r="K13" s="66">
        <f t="shared" si="3"/>
        <v>9</v>
      </c>
      <c r="L13" s="65">
        <f>VLOOKUP($A13,'Return Data'!$B$7:$R$2292,17,0)</f>
        <v>8.7386999999999997</v>
      </c>
      <c r="M13" s="66">
        <f t="shared" si="4"/>
        <v>8</v>
      </c>
      <c r="N13" s="65">
        <f>VLOOKUP($A13,'Return Data'!$B$7:$R$2292,14,0)</f>
        <v>8.5022000000000002</v>
      </c>
      <c r="O13" s="66">
        <f>RANK(N13,N$8:N$16,0)</f>
        <v>7</v>
      </c>
      <c r="P13" s="65">
        <f>VLOOKUP($A13,'Return Data'!$B$7:$R$2292,15,0)</f>
        <v>7.1599000000000004</v>
      </c>
      <c r="Q13" s="66">
        <f>RANK(P13,P$8:P$16,0)</f>
        <v>5</v>
      </c>
      <c r="R13" s="65">
        <f>VLOOKUP($A13,'Return Data'!$B$7:$R$2292,16,0)</f>
        <v>10.4011</v>
      </c>
      <c r="S13" s="67">
        <f t="shared" si="5"/>
        <v>5</v>
      </c>
    </row>
    <row r="14" spans="1:20" x14ac:dyDescent="0.3">
      <c r="A14" s="63" t="s">
        <v>553</v>
      </c>
      <c r="B14" s="64">
        <f>VLOOKUP($A14,'Return Data'!$B$7:$R$2292,3,0)</f>
        <v>44616</v>
      </c>
      <c r="C14" s="65">
        <f>VLOOKUP($A14,'Return Data'!$B$7:$R$2292,4,0)</f>
        <v>116.70699999999999</v>
      </c>
      <c r="D14" s="65">
        <f>VLOOKUP($A14,'Return Data'!$B$7:$R$2292,10,0)</f>
        <v>-4.2034000000000002</v>
      </c>
      <c r="E14" s="66">
        <f t="shared" si="0"/>
        <v>9</v>
      </c>
      <c r="F14" s="65">
        <f>VLOOKUP($A14,'Return Data'!$B$7:$R$2292,11,0)</f>
        <v>-1.9801</v>
      </c>
      <c r="G14" s="66">
        <f t="shared" si="1"/>
        <v>9</v>
      </c>
      <c r="H14" s="65">
        <f>VLOOKUP($A14,'Return Data'!$B$7:$R$2292,12,0)</f>
        <v>3.4577</v>
      </c>
      <c r="I14" s="66">
        <f t="shared" si="2"/>
        <v>7</v>
      </c>
      <c r="J14" s="65">
        <f>VLOOKUP($A14,'Return Data'!$B$7:$R$2292,13,0)</f>
        <v>6.7598000000000003</v>
      </c>
      <c r="K14" s="66">
        <f t="shared" si="3"/>
        <v>5</v>
      </c>
      <c r="L14" s="65">
        <f>VLOOKUP($A14,'Return Data'!$B$7:$R$2292,17,0)</f>
        <v>10.601100000000001</v>
      </c>
      <c r="M14" s="66">
        <f t="shared" si="4"/>
        <v>7</v>
      </c>
      <c r="N14" s="65">
        <f>VLOOKUP($A14,'Return Data'!$B$7:$R$2292,14,0)</f>
        <v>10.3794</v>
      </c>
      <c r="O14" s="66">
        <f>RANK(N14,N$8:N$16,0)</f>
        <v>6</v>
      </c>
      <c r="P14" s="65">
        <f>VLOOKUP($A14,'Return Data'!$B$7:$R$2292,15,0)</f>
        <v>9.2144999999999992</v>
      </c>
      <c r="Q14" s="66">
        <f>RANK(P14,P$8:P$16,0)</f>
        <v>3</v>
      </c>
      <c r="R14" s="65">
        <f>VLOOKUP($A14,'Return Data'!$B$7:$R$2292,16,0)</f>
        <v>15.272500000000001</v>
      </c>
      <c r="S14" s="67">
        <f t="shared" si="5"/>
        <v>2</v>
      </c>
    </row>
    <row r="15" spans="1:20" x14ac:dyDescent="0.3">
      <c r="A15" s="63" t="s">
        <v>556</v>
      </c>
      <c r="B15" s="64">
        <f>VLOOKUP($A15,'Return Data'!$B$7:$R$2292,3,0)</f>
        <v>44616</v>
      </c>
      <c r="C15" s="65">
        <f>VLOOKUP($A15,'Return Data'!$B$7:$R$2292,4,0)</f>
        <v>14.1493</v>
      </c>
      <c r="D15" s="65">
        <f>VLOOKUP($A15,'Return Data'!$B$7:$R$2292,10,0)</f>
        <v>-2.7071000000000001</v>
      </c>
      <c r="E15" s="66">
        <f t="shared" si="0"/>
        <v>3</v>
      </c>
      <c r="F15" s="65">
        <f>VLOOKUP($A15,'Return Data'!$B$7:$R$2292,11,0)</f>
        <v>0.64090000000000003</v>
      </c>
      <c r="G15" s="66">
        <f t="shared" si="1"/>
        <v>4</v>
      </c>
      <c r="H15" s="65">
        <f>VLOOKUP($A15,'Return Data'!$B$7:$R$2292,12,0)</f>
        <v>5.5964999999999998</v>
      </c>
      <c r="I15" s="66">
        <f t="shared" si="2"/>
        <v>4</v>
      </c>
      <c r="J15" s="65">
        <f>VLOOKUP($A15,'Return Data'!$B$7:$R$2292,13,0)</f>
        <v>7.9366000000000003</v>
      </c>
      <c r="K15" s="66">
        <f t="shared" si="3"/>
        <v>4</v>
      </c>
      <c r="L15" s="65">
        <f>VLOOKUP($A15,'Return Data'!$B$7:$R$2292,17,0)</f>
        <v>14.404400000000001</v>
      </c>
      <c r="M15" s="66">
        <f t="shared" si="4"/>
        <v>2</v>
      </c>
      <c r="N15" s="65"/>
      <c r="O15" s="66"/>
      <c r="P15" s="65"/>
      <c r="Q15" s="66"/>
      <c r="R15" s="65">
        <f>VLOOKUP($A15,'Return Data'!$B$7:$R$2292,16,0)</f>
        <v>11.941800000000001</v>
      </c>
      <c r="S15" s="67">
        <f t="shared" si="5"/>
        <v>3</v>
      </c>
    </row>
    <row r="16" spans="1:20" x14ac:dyDescent="0.3">
      <c r="A16" s="63" t="s">
        <v>558</v>
      </c>
      <c r="B16" s="64">
        <f>VLOOKUP($A16,'Return Data'!$B$7:$R$2292,3,0)</f>
        <v>44616</v>
      </c>
      <c r="C16" s="65">
        <f>VLOOKUP($A16,'Return Data'!$B$7:$R$2292,4,0)</f>
        <v>14.61</v>
      </c>
      <c r="D16" s="65">
        <f>VLOOKUP($A16,'Return Data'!$B$7:$R$2292,10,0)</f>
        <v>-2.7944</v>
      </c>
      <c r="E16" s="66">
        <f t="shared" si="0"/>
        <v>4</v>
      </c>
      <c r="F16" s="65">
        <f>VLOOKUP($A16,'Return Data'!$B$7:$R$2292,11,0)</f>
        <v>-0.34110000000000001</v>
      </c>
      <c r="G16" s="66">
        <f t="shared" si="1"/>
        <v>6</v>
      </c>
      <c r="H16" s="65">
        <f>VLOOKUP($A16,'Return Data'!$B$7:$R$2292,12,0)</f>
        <v>3.4702999999999999</v>
      </c>
      <c r="I16" s="66">
        <f t="shared" si="2"/>
        <v>6</v>
      </c>
      <c r="J16" s="65">
        <f>VLOOKUP($A16,'Return Data'!$B$7:$R$2292,13,0)</f>
        <v>4.4317000000000002</v>
      </c>
      <c r="K16" s="66">
        <f t="shared" si="3"/>
        <v>8</v>
      </c>
      <c r="L16" s="65">
        <f>VLOOKUP($A16,'Return Data'!$B$7:$R$2292,17,0)</f>
        <v>14.2943</v>
      </c>
      <c r="M16" s="66">
        <f t="shared" si="4"/>
        <v>3</v>
      </c>
      <c r="N16" s="65">
        <f>VLOOKUP($A16,'Return Data'!$B$7:$R$2292,14,0)</f>
        <v>12.7607</v>
      </c>
      <c r="O16" s="66">
        <f>RANK(N16,N$8:N$16,0)</f>
        <v>2</v>
      </c>
      <c r="P16" s="65"/>
      <c r="Q16" s="66"/>
      <c r="R16" s="65">
        <f>VLOOKUP($A16,'Return Data'!$B$7:$R$2292,16,0)</f>
        <v>9.5442999999999998</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-3.192533333333333</v>
      </c>
      <c r="E18" s="74"/>
      <c r="F18" s="75">
        <f>AVERAGE(F8:F16)</f>
        <v>0.83748888888888895</v>
      </c>
      <c r="G18" s="74"/>
      <c r="H18" s="75">
        <f>AVERAGE(H8:H16)</f>
        <v>4.7946444444444447</v>
      </c>
      <c r="I18" s="74"/>
      <c r="J18" s="75">
        <f>AVERAGE(J8:J16)</f>
        <v>7.6680000000000001</v>
      </c>
      <c r="K18" s="74"/>
      <c r="L18" s="75">
        <f>AVERAGE(L8:L16)</f>
        <v>11.602599999999999</v>
      </c>
      <c r="M18" s="74"/>
      <c r="N18" s="75">
        <f>AVERAGE(N8:N16)</f>
        <v>11.607657142857144</v>
      </c>
      <c r="O18" s="74"/>
      <c r="P18" s="75">
        <f>AVERAGE(P8:P16)</f>
        <v>9.3642599999999998</v>
      </c>
      <c r="Q18" s="74"/>
      <c r="R18" s="75">
        <f>AVERAGE(R8:R16)</f>
        <v>10.759388888888887</v>
      </c>
      <c r="S18" s="76"/>
    </row>
    <row r="19" spans="1:19" x14ac:dyDescent="0.3">
      <c r="A19" s="73" t="s">
        <v>28</v>
      </c>
      <c r="B19" s="74"/>
      <c r="C19" s="74"/>
      <c r="D19" s="75">
        <f>MIN(D8:D16)</f>
        <v>-4.2034000000000002</v>
      </c>
      <c r="E19" s="74"/>
      <c r="F19" s="75">
        <f>MIN(F8:F16)</f>
        <v>-1.9801</v>
      </c>
      <c r="G19" s="74"/>
      <c r="H19" s="75">
        <f>MIN(H8:H16)</f>
        <v>2.2885</v>
      </c>
      <c r="I19" s="74"/>
      <c r="J19" s="75">
        <f>MIN(J8:J16)</f>
        <v>3.7240000000000002</v>
      </c>
      <c r="K19" s="74"/>
      <c r="L19" s="75">
        <f>MIN(L8:L16)</f>
        <v>2.5590000000000002</v>
      </c>
      <c r="M19" s="74"/>
      <c r="N19" s="75">
        <f>MIN(N8:N16)</f>
        <v>8.5022000000000002</v>
      </c>
      <c r="O19" s="74"/>
      <c r="P19" s="75">
        <f>MIN(P8:P16)</f>
        <v>7.1599000000000004</v>
      </c>
      <c r="Q19" s="74"/>
      <c r="R19" s="75">
        <f>MIN(R8:R16)</f>
        <v>2.9100999999999999</v>
      </c>
      <c r="S19" s="76"/>
    </row>
    <row r="20" spans="1:19" ht="15" thickBot="1" x14ac:dyDescent="0.35">
      <c r="A20" s="77" t="s">
        <v>29</v>
      </c>
      <c r="B20" s="78"/>
      <c r="C20" s="78"/>
      <c r="D20" s="79">
        <f>MAX(D8:D16)</f>
        <v>-1.8082</v>
      </c>
      <c r="E20" s="78"/>
      <c r="F20" s="79">
        <f>MAX(F8:F16)</f>
        <v>6.1078000000000001</v>
      </c>
      <c r="G20" s="78"/>
      <c r="H20" s="79">
        <f>MAX(H8:H16)</f>
        <v>7.7523</v>
      </c>
      <c r="I20" s="78"/>
      <c r="J20" s="79">
        <f>MAX(J8:J16)</f>
        <v>13.2087</v>
      </c>
      <c r="K20" s="78"/>
      <c r="L20" s="79">
        <f>MAX(L8:L16)</f>
        <v>17.228400000000001</v>
      </c>
      <c r="M20" s="78"/>
      <c r="N20" s="79">
        <f>MAX(N8:N16)</f>
        <v>13.6532</v>
      </c>
      <c r="O20" s="78"/>
      <c r="P20" s="79">
        <f>MAX(P8:P16)</f>
        <v>11.7105</v>
      </c>
      <c r="Q20" s="78"/>
      <c r="R20" s="79">
        <f>MAX(R8:R16)</f>
        <v>16.578900000000001</v>
      </c>
      <c r="S20" s="80"/>
    </row>
    <row r="21" spans="1:19" x14ac:dyDescent="0.3">
      <c r="A21" s="112" t="s">
        <v>432</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2022-02-25T08:03:57Z</dcterms:modified>
</cp:coreProperties>
</file>